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esktop\"/>
    </mc:Choice>
  </mc:AlternateContent>
  <xr:revisionPtr revIDLastSave="0" documentId="8_{20E5C60C-B688-4288-96B2-2444371D0471}" xr6:coauthVersionLast="47" xr6:coauthVersionMax="47" xr10:uidLastSave="{00000000-0000-0000-0000-000000000000}"/>
  <bookViews>
    <workbookView xWindow="-110" yWindow="-110" windowWidth="19420" windowHeight="10300" tabRatio="500" activeTab="2" xr2:uid="{00000000-000D-0000-FFFF-FFFF00000000}"/>
  </bookViews>
  <sheets>
    <sheet name="Cover" sheetId="1" r:id="rId1"/>
    <sheet name="Data Sources &amp; Assumptions" sheetId="2" r:id="rId2"/>
    <sheet name="Data Audit" sheetId="3" r:id="rId3"/>
    <sheet name="Fundamental Analysis" sheetId="4" r:id="rId4"/>
    <sheet name="Fundamental Scoring" sheetId="5" r:id="rId5"/>
    <sheet name="Portfolio 1 - Equal Weight" sheetId="6" r:id="rId6"/>
    <sheet name="Portfolio 2 - Criteria Based" sheetId="7" r:id="rId7"/>
    <sheet name="Correlation Matrix" sheetId="8" r:id="rId8"/>
    <sheet name="Covariance Matrix" sheetId="9" r:id="rId9"/>
    <sheet name="Markowitz Optimisation" sheetId="10" r:id="rId10"/>
    <sheet name="Portfolio 4 - Benchmark" sheetId="11" r:id="rId11"/>
    <sheet name="Portfolio 5 - Mutual Fund 1" sheetId="12" r:id="rId12"/>
    <sheet name="Portfolio 6 - Mutual Fund 2" sheetId="13" r:id="rId13"/>
    <sheet name="Portfolio Performance" sheetId="14" r:id="rId14"/>
    <sheet name="Returns &amp; Ratios" sheetId="15" r:id="rId15"/>
    <sheet name="Investor Recommendations" sheetId="16" r:id="rId16"/>
    <sheet name="Dashboard" sheetId="17" r:id="rId17"/>
    <sheet name="Daily Returns" sheetId="18" r:id="rId18"/>
    <sheet name="Historical Data" sheetId="19" r:id="rId19"/>
  </sheet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I8" i="15" l="1"/>
  <c r="Y1240" i="19"/>
  <c r="W1240" i="19"/>
  <c r="U1240" i="19"/>
  <c r="S1240" i="19"/>
  <c r="Q1240" i="19"/>
  <c r="O1240" i="19"/>
  <c r="M1240" i="19"/>
  <c r="K1240" i="19"/>
  <c r="I1240" i="19"/>
  <c r="G1240" i="19"/>
  <c r="E1240" i="19"/>
  <c r="Y1239" i="19"/>
  <c r="W1239" i="19"/>
  <c r="U1239" i="19"/>
  <c r="S1239" i="19"/>
  <c r="Q1239" i="19"/>
  <c r="O1239" i="19"/>
  <c r="M1239" i="19"/>
  <c r="K1239" i="19"/>
  <c r="I1239" i="19"/>
  <c r="G1239" i="19"/>
  <c r="E1239" i="19"/>
  <c r="Y1238" i="19"/>
  <c r="W1238" i="19"/>
  <c r="U1238" i="19"/>
  <c r="S1238" i="19"/>
  <c r="Q1238" i="19"/>
  <c r="O1238" i="19"/>
  <c r="M1238" i="19"/>
  <c r="K1238" i="19"/>
  <c r="I1238" i="19"/>
  <c r="G1238" i="19"/>
  <c r="E1238" i="19"/>
  <c r="Y1237" i="19"/>
  <c r="W1237" i="19"/>
  <c r="U1237" i="19"/>
  <c r="S1237" i="19"/>
  <c r="Q1237" i="19"/>
  <c r="O1237" i="19"/>
  <c r="M1237" i="19"/>
  <c r="K1237" i="19"/>
  <c r="I1237" i="19"/>
  <c r="G1237" i="19"/>
  <c r="E1237" i="19"/>
  <c r="Y1236" i="19"/>
  <c r="W1236" i="19"/>
  <c r="U1236" i="19"/>
  <c r="S1236" i="19"/>
  <c r="Q1236" i="19"/>
  <c r="O1236" i="19"/>
  <c r="M1236" i="19"/>
  <c r="K1236" i="19"/>
  <c r="I1236" i="19"/>
  <c r="G1236" i="19"/>
  <c r="E1236" i="19"/>
  <c r="Y1235" i="19"/>
  <c r="W1235" i="19"/>
  <c r="U1235" i="19"/>
  <c r="S1235" i="19"/>
  <c r="Q1235" i="19"/>
  <c r="O1235" i="19"/>
  <c r="M1235" i="19"/>
  <c r="K1235" i="19"/>
  <c r="I1235" i="19"/>
  <c r="G1235" i="19"/>
  <c r="E1235" i="19"/>
  <c r="Y1234" i="19"/>
  <c r="W1234" i="19"/>
  <c r="U1234" i="19"/>
  <c r="S1234" i="19"/>
  <c r="Q1234" i="19"/>
  <c r="O1234" i="19"/>
  <c r="M1234" i="19"/>
  <c r="K1234" i="19"/>
  <c r="I1234" i="19"/>
  <c r="G1234" i="19"/>
  <c r="E1234" i="19"/>
  <c r="Y1233" i="19"/>
  <c r="W1233" i="19"/>
  <c r="U1233" i="19"/>
  <c r="S1233" i="19"/>
  <c r="Q1233" i="19"/>
  <c r="O1233" i="19"/>
  <c r="M1233" i="19"/>
  <c r="K1233" i="19"/>
  <c r="I1233" i="19"/>
  <c r="G1233" i="19"/>
  <c r="E1233" i="19"/>
  <c r="Y1232" i="19"/>
  <c r="W1232" i="19"/>
  <c r="U1232" i="19"/>
  <c r="S1232" i="19"/>
  <c r="Q1232" i="19"/>
  <c r="O1232" i="19"/>
  <c r="M1232" i="19"/>
  <c r="K1232" i="19"/>
  <c r="I1232" i="19"/>
  <c r="G1232" i="19"/>
  <c r="E1232" i="19"/>
  <c r="Y1231" i="19"/>
  <c r="W1231" i="19"/>
  <c r="U1231" i="19"/>
  <c r="S1231" i="19"/>
  <c r="Q1231" i="19"/>
  <c r="O1231" i="19"/>
  <c r="M1231" i="19"/>
  <c r="K1231" i="19"/>
  <c r="I1231" i="19"/>
  <c r="G1231" i="19"/>
  <c r="E1231" i="19"/>
  <c r="Y1230" i="19"/>
  <c r="W1230" i="19"/>
  <c r="U1230" i="19"/>
  <c r="S1230" i="19"/>
  <c r="Q1230" i="19"/>
  <c r="O1230" i="19"/>
  <c r="M1230" i="19"/>
  <c r="K1230" i="19"/>
  <c r="I1230" i="19"/>
  <c r="G1230" i="19"/>
  <c r="E1230" i="19"/>
  <c r="Y1229" i="19"/>
  <c r="W1229" i="19"/>
  <c r="U1229" i="19"/>
  <c r="S1229" i="19"/>
  <c r="Q1229" i="19"/>
  <c r="O1229" i="19"/>
  <c r="M1229" i="19"/>
  <c r="K1229" i="19"/>
  <c r="I1229" i="19"/>
  <c r="G1229" i="19"/>
  <c r="E1229" i="19"/>
  <c r="Y1228" i="19"/>
  <c r="W1228" i="19"/>
  <c r="U1228" i="19"/>
  <c r="S1228" i="19"/>
  <c r="Q1228" i="19"/>
  <c r="O1228" i="19"/>
  <c r="M1228" i="19"/>
  <c r="K1228" i="19"/>
  <c r="I1228" i="19"/>
  <c r="G1228" i="19"/>
  <c r="E1228" i="19"/>
  <c r="Y1227" i="19"/>
  <c r="W1227" i="19"/>
  <c r="U1227" i="19"/>
  <c r="S1227" i="19"/>
  <c r="Q1227" i="19"/>
  <c r="O1227" i="19"/>
  <c r="M1227" i="19"/>
  <c r="K1227" i="19"/>
  <c r="I1227" i="19"/>
  <c r="G1227" i="19"/>
  <c r="E1227" i="19"/>
  <c r="Y1226" i="19"/>
  <c r="W1226" i="19"/>
  <c r="U1226" i="19"/>
  <c r="S1226" i="19"/>
  <c r="Q1226" i="19"/>
  <c r="O1226" i="19"/>
  <c r="M1226" i="19"/>
  <c r="K1226" i="19"/>
  <c r="I1226" i="19"/>
  <c r="G1226" i="19"/>
  <c r="E1226" i="19"/>
  <c r="Y1225" i="19"/>
  <c r="W1225" i="19"/>
  <c r="U1225" i="19"/>
  <c r="S1225" i="19"/>
  <c r="Q1225" i="19"/>
  <c r="O1225" i="19"/>
  <c r="M1225" i="19"/>
  <c r="K1225" i="19"/>
  <c r="I1225" i="19"/>
  <c r="G1225" i="19"/>
  <c r="E1225" i="19"/>
  <c r="Y1224" i="19"/>
  <c r="W1224" i="19"/>
  <c r="U1224" i="19"/>
  <c r="S1224" i="19"/>
  <c r="Q1224" i="19"/>
  <c r="O1224" i="19"/>
  <c r="M1224" i="19"/>
  <c r="K1224" i="19"/>
  <c r="I1224" i="19"/>
  <c r="G1224" i="19"/>
  <c r="E1224" i="19"/>
  <c r="Y1223" i="19"/>
  <c r="W1223" i="19"/>
  <c r="U1223" i="19"/>
  <c r="S1223" i="19"/>
  <c r="Q1223" i="19"/>
  <c r="O1223" i="19"/>
  <c r="M1223" i="19"/>
  <c r="K1223" i="19"/>
  <c r="I1223" i="19"/>
  <c r="G1223" i="19"/>
  <c r="E1223" i="19"/>
  <c r="Y1222" i="19"/>
  <c r="W1222" i="19"/>
  <c r="U1222" i="19"/>
  <c r="S1222" i="19"/>
  <c r="Q1222" i="19"/>
  <c r="O1222" i="19"/>
  <c r="M1222" i="19"/>
  <c r="K1222" i="19"/>
  <c r="I1222" i="19"/>
  <c r="G1222" i="19"/>
  <c r="E1222" i="19"/>
  <c r="Y1221" i="19"/>
  <c r="W1221" i="19"/>
  <c r="U1221" i="19"/>
  <c r="S1221" i="19"/>
  <c r="Q1221" i="19"/>
  <c r="O1221" i="19"/>
  <c r="M1221" i="19"/>
  <c r="K1221" i="19"/>
  <c r="I1221" i="19"/>
  <c r="G1221" i="19"/>
  <c r="E1221" i="19"/>
  <c r="Y1220" i="19"/>
  <c r="W1220" i="19"/>
  <c r="U1220" i="19"/>
  <c r="S1220" i="19"/>
  <c r="Q1220" i="19"/>
  <c r="O1220" i="19"/>
  <c r="M1220" i="19"/>
  <c r="K1220" i="19"/>
  <c r="I1220" i="19"/>
  <c r="G1220" i="19"/>
  <c r="E1220" i="19"/>
  <c r="Y1219" i="19"/>
  <c r="W1219" i="19"/>
  <c r="U1219" i="19"/>
  <c r="S1219" i="19"/>
  <c r="Q1219" i="19"/>
  <c r="O1219" i="19"/>
  <c r="M1219" i="19"/>
  <c r="K1219" i="19"/>
  <c r="I1219" i="19"/>
  <c r="G1219" i="19"/>
  <c r="E1219" i="19"/>
  <c r="Y1218" i="19"/>
  <c r="W1218" i="19"/>
  <c r="U1218" i="19"/>
  <c r="S1218" i="19"/>
  <c r="Q1218" i="19"/>
  <c r="O1218" i="19"/>
  <c r="M1218" i="19"/>
  <c r="K1218" i="19"/>
  <c r="I1218" i="19"/>
  <c r="G1218" i="19"/>
  <c r="E1218" i="19"/>
  <c r="Y1217" i="19"/>
  <c r="W1217" i="19"/>
  <c r="U1217" i="19"/>
  <c r="S1217" i="19"/>
  <c r="Q1217" i="19"/>
  <c r="O1217" i="19"/>
  <c r="M1217" i="19"/>
  <c r="K1217" i="19"/>
  <c r="I1217" i="19"/>
  <c r="G1217" i="19"/>
  <c r="E1217" i="19"/>
  <c r="Y1216" i="19"/>
  <c r="W1216" i="19"/>
  <c r="U1216" i="19"/>
  <c r="S1216" i="19"/>
  <c r="Q1216" i="19"/>
  <c r="O1216" i="19"/>
  <c r="M1216" i="19"/>
  <c r="K1216" i="19"/>
  <c r="I1216" i="19"/>
  <c r="G1216" i="19"/>
  <c r="E1216" i="19"/>
  <c r="Y1215" i="19"/>
  <c r="W1215" i="19"/>
  <c r="U1215" i="19"/>
  <c r="S1215" i="19"/>
  <c r="Q1215" i="19"/>
  <c r="O1215" i="19"/>
  <c r="M1215" i="19"/>
  <c r="K1215" i="19"/>
  <c r="I1215" i="19"/>
  <c r="G1215" i="19"/>
  <c r="E1215" i="19"/>
  <c r="Y1214" i="19"/>
  <c r="W1214" i="19"/>
  <c r="U1214" i="19"/>
  <c r="S1214" i="19"/>
  <c r="Q1214" i="19"/>
  <c r="O1214" i="19"/>
  <c r="M1214" i="19"/>
  <c r="K1214" i="19"/>
  <c r="I1214" i="19"/>
  <c r="G1214" i="19"/>
  <c r="E1214" i="19"/>
  <c r="Y1213" i="19"/>
  <c r="W1213" i="19"/>
  <c r="U1213" i="19"/>
  <c r="S1213" i="19"/>
  <c r="Q1213" i="19"/>
  <c r="O1213" i="19"/>
  <c r="M1213" i="19"/>
  <c r="K1213" i="19"/>
  <c r="I1213" i="19"/>
  <c r="G1213" i="19"/>
  <c r="E1213" i="19"/>
  <c r="Y1212" i="19"/>
  <c r="W1212" i="19"/>
  <c r="U1212" i="19"/>
  <c r="S1212" i="19"/>
  <c r="Q1212" i="19"/>
  <c r="O1212" i="19"/>
  <c r="M1212" i="19"/>
  <c r="K1212" i="19"/>
  <c r="I1212" i="19"/>
  <c r="G1212" i="19"/>
  <c r="E1212" i="19"/>
  <c r="Y1211" i="19"/>
  <c r="W1211" i="19"/>
  <c r="U1211" i="19"/>
  <c r="S1211" i="19"/>
  <c r="Q1211" i="19"/>
  <c r="O1211" i="19"/>
  <c r="M1211" i="19"/>
  <c r="K1211" i="19"/>
  <c r="I1211" i="19"/>
  <c r="G1211" i="19"/>
  <c r="E1211" i="19"/>
  <c r="Y1210" i="19"/>
  <c r="W1210" i="19"/>
  <c r="U1210" i="19"/>
  <c r="S1210" i="19"/>
  <c r="Q1210" i="19"/>
  <c r="O1210" i="19"/>
  <c r="M1210" i="19"/>
  <c r="K1210" i="19"/>
  <c r="I1210" i="19"/>
  <c r="G1210" i="19"/>
  <c r="E1210" i="19"/>
  <c r="Y1209" i="19"/>
  <c r="W1209" i="19"/>
  <c r="U1209" i="19"/>
  <c r="S1209" i="19"/>
  <c r="Q1209" i="19"/>
  <c r="O1209" i="19"/>
  <c r="M1209" i="19"/>
  <c r="K1209" i="19"/>
  <c r="I1209" i="19"/>
  <c r="G1209" i="19"/>
  <c r="E1209" i="19"/>
  <c r="Y1208" i="19"/>
  <c r="W1208" i="19"/>
  <c r="U1208" i="19"/>
  <c r="S1208" i="19"/>
  <c r="Q1208" i="19"/>
  <c r="O1208" i="19"/>
  <c r="M1208" i="19"/>
  <c r="K1208" i="19"/>
  <c r="I1208" i="19"/>
  <c r="G1208" i="19"/>
  <c r="E1208" i="19"/>
  <c r="Y1207" i="19"/>
  <c r="W1207" i="19"/>
  <c r="U1207" i="19"/>
  <c r="S1207" i="19"/>
  <c r="Q1207" i="19"/>
  <c r="O1207" i="19"/>
  <c r="M1207" i="19"/>
  <c r="K1207" i="19"/>
  <c r="I1207" i="19"/>
  <c r="G1207" i="19"/>
  <c r="E1207" i="19"/>
  <c r="Y1206" i="19"/>
  <c r="W1206" i="19"/>
  <c r="U1206" i="19"/>
  <c r="S1206" i="19"/>
  <c r="Q1206" i="19"/>
  <c r="O1206" i="19"/>
  <c r="M1206" i="19"/>
  <c r="K1206" i="19"/>
  <c r="I1206" i="19"/>
  <c r="G1206" i="19"/>
  <c r="E1206" i="19"/>
  <c r="Y1205" i="19"/>
  <c r="W1205" i="19"/>
  <c r="U1205" i="19"/>
  <c r="S1205" i="19"/>
  <c r="Q1205" i="19"/>
  <c r="O1205" i="19"/>
  <c r="M1205" i="19"/>
  <c r="K1205" i="19"/>
  <c r="I1205" i="19"/>
  <c r="G1205" i="19"/>
  <c r="E1205" i="19"/>
  <c r="Y1204" i="19"/>
  <c r="W1204" i="19"/>
  <c r="U1204" i="19"/>
  <c r="S1204" i="19"/>
  <c r="Q1204" i="19"/>
  <c r="O1204" i="19"/>
  <c r="M1204" i="19"/>
  <c r="K1204" i="19"/>
  <c r="I1204" i="19"/>
  <c r="G1204" i="19"/>
  <c r="E1204" i="19"/>
  <c r="Y1203" i="19"/>
  <c r="W1203" i="19"/>
  <c r="U1203" i="19"/>
  <c r="S1203" i="19"/>
  <c r="Q1203" i="19"/>
  <c r="O1203" i="19"/>
  <c r="M1203" i="19"/>
  <c r="K1203" i="19"/>
  <c r="I1203" i="19"/>
  <c r="G1203" i="19"/>
  <c r="E1203" i="19"/>
  <c r="Y1202" i="19"/>
  <c r="W1202" i="19"/>
  <c r="U1202" i="19"/>
  <c r="S1202" i="19"/>
  <c r="Q1202" i="19"/>
  <c r="O1202" i="19"/>
  <c r="M1202" i="19"/>
  <c r="K1202" i="19"/>
  <c r="I1202" i="19"/>
  <c r="G1202" i="19"/>
  <c r="E1202" i="19"/>
  <c r="Y1201" i="19"/>
  <c r="W1201" i="19"/>
  <c r="U1201" i="19"/>
  <c r="S1201" i="19"/>
  <c r="Q1201" i="19"/>
  <c r="O1201" i="19"/>
  <c r="M1201" i="19"/>
  <c r="K1201" i="19"/>
  <c r="I1201" i="19"/>
  <c r="G1201" i="19"/>
  <c r="E1201" i="19"/>
  <c r="Y1200" i="19"/>
  <c r="W1200" i="19"/>
  <c r="U1200" i="19"/>
  <c r="S1200" i="19"/>
  <c r="Q1200" i="19"/>
  <c r="O1200" i="19"/>
  <c r="M1200" i="19"/>
  <c r="K1200" i="19"/>
  <c r="I1200" i="19"/>
  <c r="G1200" i="19"/>
  <c r="E1200" i="19"/>
  <c r="Y1199" i="19"/>
  <c r="W1199" i="19"/>
  <c r="U1199" i="19"/>
  <c r="S1199" i="19"/>
  <c r="Q1199" i="19"/>
  <c r="O1199" i="19"/>
  <c r="M1199" i="19"/>
  <c r="K1199" i="19"/>
  <c r="I1199" i="19"/>
  <c r="G1199" i="19"/>
  <c r="E1199" i="19"/>
  <c r="Y1198" i="19"/>
  <c r="W1198" i="19"/>
  <c r="U1198" i="19"/>
  <c r="S1198" i="19"/>
  <c r="Q1198" i="19"/>
  <c r="O1198" i="19"/>
  <c r="M1198" i="19"/>
  <c r="K1198" i="19"/>
  <c r="I1198" i="19"/>
  <c r="G1198" i="19"/>
  <c r="E1198" i="19"/>
  <c r="Y1197" i="19"/>
  <c r="W1197" i="19"/>
  <c r="U1197" i="19"/>
  <c r="S1197" i="19"/>
  <c r="Q1197" i="19"/>
  <c r="O1197" i="19"/>
  <c r="M1197" i="19"/>
  <c r="K1197" i="19"/>
  <c r="I1197" i="19"/>
  <c r="G1197" i="19"/>
  <c r="E1197" i="19"/>
  <c r="Y1196" i="19"/>
  <c r="W1196" i="19"/>
  <c r="U1196" i="19"/>
  <c r="S1196" i="19"/>
  <c r="Q1196" i="19"/>
  <c r="O1196" i="19"/>
  <c r="M1196" i="19"/>
  <c r="K1196" i="19"/>
  <c r="I1196" i="19"/>
  <c r="G1196" i="19"/>
  <c r="E1196" i="19"/>
  <c r="Y1195" i="19"/>
  <c r="W1195" i="19"/>
  <c r="U1195" i="19"/>
  <c r="S1195" i="19"/>
  <c r="Q1195" i="19"/>
  <c r="O1195" i="19"/>
  <c r="M1195" i="19"/>
  <c r="K1195" i="19"/>
  <c r="I1195" i="19"/>
  <c r="G1195" i="19"/>
  <c r="E1195" i="19"/>
  <c r="Y1194" i="19"/>
  <c r="W1194" i="19"/>
  <c r="U1194" i="19"/>
  <c r="S1194" i="19"/>
  <c r="Q1194" i="19"/>
  <c r="O1194" i="19"/>
  <c r="M1194" i="19"/>
  <c r="K1194" i="19"/>
  <c r="I1194" i="19"/>
  <c r="G1194" i="19"/>
  <c r="E1194" i="19"/>
  <c r="Y1193" i="19"/>
  <c r="W1193" i="19"/>
  <c r="U1193" i="19"/>
  <c r="S1193" i="19"/>
  <c r="Q1193" i="19"/>
  <c r="O1193" i="19"/>
  <c r="M1193" i="19"/>
  <c r="K1193" i="19"/>
  <c r="I1193" i="19"/>
  <c r="G1193" i="19"/>
  <c r="E1193" i="19"/>
  <c r="Y1192" i="19"/>
  <c r="W1192" i="19"/>
  <c r="U1192" i="19"/>
  <c r="S1192" i="19"/>
  <c r="Q1192" i="19"/>
  <c r="O1192" i="19"/>
  <c r="M1192" i="19"/>
  <c r="K1192" i="19"/>
  <c r="I1192" i="19"/>
  <c r="G1192" i="19"/>
  <c r="E1192" i="19"/>
  <c r="Y1191" i="19"/>
  <c r="W1191" i="19"/>
  <c r="U1191" i="19"/>
  <c r="S1191" i="19"/>
  <c r="Q1191" i="19"/>
  <c r="O1191" i="19"/>
  <c r="M1191" i="19"/>
  <c r="K1191" i="19"/>
  <c r="I1191" i="19"/>
  <c r="G1191" i="19"/>
  <c r="E1191" i="19"/>
  <c r="Y1190" i="19"/>
  <c r="W1190" i="19"/>
  <c r="U1190" i="19"/>
  <c r="S1190" i="19"/>
  <c r="Q1190" i="19"/>
  <c r="O1190" i="19"/>
  <c r="M1190" i="19"/>
  <c r="K1190" i="19"/>
  <c r="I1190" i="19"/>
  <c r="G1190" i="19"/>
  <c r="E1190" i="19"/>
  <c r="Y1189" i="19"/>
  <c r="W1189" i="19"/>
  <c r="U1189" i="19"/>
  <c r="S1189" i="19"/>
  <c r="Q1189" i="19"/>
  <c r="O1189" i="19"/>
  <c r="M1189" i="19"/>
  <c r="K1189" i="19"/>
  <c r="I1189" i="19"/>
  <c r="G1189" i="19"/>
  <c r="E1189" i="19"/>
  <c r="Y1188" i="19"/>
  <c r="W1188" i="19"/>
  <c r="U1188" i="19"/>
  <c r="S1188" i="19"/>
  <c r="Q1188" i="19"/>
  <c r="O1188" i="19"/>
  <c r="M1188" i="19"/>
  <c r="K1188" i="19"/>
  <c r="I1188" i="19"/>
  <c r="G1188" i="19"/>
  <c r="E1188" i="19"/>
  <c r="Y1187" i="19"/>
  <c r="W1187" i="19"/>
  <c r="U1187" i="19"/>
  <c r="S1187" i="19"/>
  <c r="Q1187" i="19"/>
  <c r="O1187" i="19"/>
  <c r="M1187" i="19"/>
  <c r="K1187" i="19"/>
  <c r="I1187" i="19"/>
  <c r="G1187" i="19"/>
  <c r="E1187" i="19"/>
  <c r="Y1186" i="19"/>
  <c r="W1186" i="19"/>
  <c r="U1186" i="19"/>
  <c r="S1186" i="19"/>
  <c r="Q1186" i="19"/>
  <c r="O1186" i="19"/>
  <c r="M1186" i="19"/>
  <c r="K1186" i="19"/>
  <c r="I1186" i="19"/>
  <c r="G1186" i="19"/>
  <c r="E1186" i="19"/>
  <c r="Y1185" i="19"/>
  <c r="W1185" i="19"/>
  <c r="U1185" i="19"/>
  <c r="S1185" i="19"/>
  <c r="Q1185" i="19"/>
  <c r="O1185" i="19"/>
  <c r="M1185" i="19"/>
  <c r="K1185" i="19"/>
  <c r="I1185" i="19"/>
  <c r="G1185" i="19"/>
  <c r="E1185" i="19"/>
  <c r="Y1184" i="19"/>
  <c r="W1184" i="19"/>
  <c r="U1184" i="19"/>
  <c r="S1184" i="19"/>
  <c r="Q1184" i="19"/>
  <c r="O1184" i="19"/>
  <c r="M1184" i="19"/>
  <c r="K1184" i="19"/>
  <c r="I1184" i="19"/>
  <c r="G1184" i="19"/>
  <c r="E1184" i="19"/>
  <c r="Y1183" i="19"/>
  <c r="W1183" i="19"/>
  <c r="U1183" i="19"/>
  <c r="S1183" i="19"/>
  <c r="Q1183" i="19"/>
  <c r="O1183" i="19"/>
  <c r="M1183" i="19"/>
  <c r="K1183" i="19"/>
  <c r="I1183" i="19"/>
  <c r="G1183" i="19"/>
  <c r="E1183" i="19"/>
  <c r="Y1182" i="19"/>
  <c r="W1182" i="19"/>
  <c r="U1182" i="19"/>
  <c r="S1182" i="19"/>
  <c r="Q1182" i="19"/>
  <c r="O1182" i="19"/>
  <c r="M1182" i="19"/>
  <c r="K1182" i="19"/>
  <c r="I1182" i="19"/>
  <c r="G1182" i="19"/>
  <c r="E1182" i="19"/>
  <c r="Y1181" i="19"/>
  <c r="W1181" i="19"/>
  <c r="U1181" i="19"/>
  <c r="S1181" i="19"/>
  <c r="Q1181" i="19"/>
  <c r="O1181" i="19"/>
  <c r="M1181" i="19"/>
  <c r="K1181" i="19"/>
  <c r="I1181" i="19"/>
  <c r="G1181" i="19"/>
  <c r="E1181" i="19"/>
  <c r="Y1180" i="19"/>
  <c r="W1180" i="19"/>
  <c r="U1180" i="19"/>
  <c r="S1180" i="19"/>
  <c r="Q1180" i="19"/>
  <c r="O1180" i="19"/>
  <c r="M1180" i="19"/>
  <c r="K1180" i="19"/>
  <c r="I1180" i="19"/>
  <c r="G1180" i="19"/>
  <c r="E1180" i="19"/>
  <c r="Y1179" i="19"/>
  <c r="W1179" i="19"/>
  <c r="U1179" i="19"/>
  <c r="S1179" i="19"/>
  <c r="Q1179" i="19"/>
  <c r="O1179" i="19"/>
  <c r="M1179" i="19"/>
  <c r="K1179" i="19"/>
  <c r="I1179" i="19"/>
  <c r="G1179" i="19"/>
  <c r="E1179" i="19"/>
  <c r="Y1178" i="19"/>
  <c r="W1178" i="19"/>
  <c r="U1178" i="19"/>
  <c r="S1178" i="19"/>
  <c r="Q1178" i="19"/>
  <c r="O1178" i="19"/>
  <c r="M1178" i="19"/>
  <c r="K1178" i="19"/>
  <c r="I1178" i="19"/>
  <c r="G1178" i="19"/>
  <c r="E1178" i="19"/>
  <c r="Y1177" i="19"/>
  <c r="W1177" i="19"/>
  <c r="U1177" i="19"/>
  <c r="S1177" i="19"/>
  <c r="Q1177" i="19"/>
  <c r="O1177" i="19"/>
  <c r="M1177" i="19"/>
  <c r="K1177" i="19"/>
  <c r="I1177" i="19"/>
  <c r="G1177" i="19"/>
  <c r="E1177" i="19"/>
  <c r="Y1176" i="19"/>
  <c r="W1176" i="19"/>
  <c r="U1176" i="19"/>
  <c r="S1176" i="19"/>
  <c r="Q1176" i="19"/>
  <c r="O1176" i="19"/>
  <c r="M1176" i="19"/>
  <c r="K1176" i="19"/>
  <c r="I1176" i="19"/>
  <c r="G1176" i="19"/>
  <c r="E1176" i="19"/>
  <c r="Y1175" i="19"/>
  <c r="W1175" i="19"/>
  <c r="U1175" i="19"/>
  <c r="S1175" i="19"/>
  <c r="Q1175" i="19"/>
  <c r="O1175" i="19"/>
  <c r="M1175" i="19"/>
  <c r="K1175" i="19"/>
  <c r="I1175" i="19"/>
  <c r="G1175" i="19"/>
  <c r="E1175" i="19"/>
  <c r="Y1174" i="19"/>
  <c r="W1174" i="19"/>
  <c r="U1174" i="19"/>
  <c r="S1174" i="19"/>
  <c r="Q1174" i="19"/>
  <c r="O1174" i="19"/>
  <c r="M1174" i="19"/>
  <c r="K1174" i="19"/>
  <c r="I1174" i="19"/>
  <c r="G1174" i="19"/>
  <c r="E1174" i="19"/>
  <c r="Y1173" i="19"/>
  <c r="W1173" i="19"/>
  <c r="U1173" i="19"/>
  <c r="S1173" i="19"/>
  <c r="Q1173" i="19"/>
  <c r="O1173" i="19"/>
  <c r="M1173" i="19"/>
  <c r="K1173" i="19"/>
  <c r="I1173" i="19"/>
  <c r="G1173" i="19"/>
  <c r="E1173" i="19"/>
  <c r="Y1172" i="19"/>
  <c r="W1172" i="19"/>
  <c r="U1172" i="19"/>
  <c r="S1172" i="19"/>
  <c r="Q1172" i="19"/>
  <c r="O1172" i="19"/>
  <c r="M1172" i="19"/>
  <c r="K1172" i="19"/>
  <c r="I1172" i="19"/>
  <c r="G1172" i="19"/>
  <c r="E1172" i="19"/>
  <c r="Y1171" i="19"/>
  <c r="W1171" i="19"/>
  <c r="U1171" i="19"/>
  <c r="S1171" i="19"/>
  <c r="Q1171" i="19"/>
  <c r="O1171" i="19"/>
  <c r="M1171" i="19"/>
  <c r="K1171" i="19"/>
  <c r="I1171" i="19"/>
  <c r="G1171" i="19"/>
  <c r="E1171" i="19"/>
  <c r="Y1170" i="19"/>
  <c r="W1170" i="19"/>
  <c r="U1170" i="19"/>
  <c r="S1170" i="19"/>
  <c r="Q1170" i="19"/>
  <c r="O1170" i="19"/>
  <c r="M1170" i="19"/>
  <c r="K1170" i="19"/>
  <c r="I1170" i="19"/>
  <c r="G1170" i="19"/>
  <c r="E1170" i="19"/>
  <c r="Y1169" i="19"/>
  <c r="W1169" i="19"/>
  <c r="U1169" i="19"/>
  <c r="S1169" i="19"/>
  <c r="Q1169" i="19"/>
  <c r="O1169" i="19"/>
  <c r="M1169" i="19"/>
  <c r="K1169" i="19"/>
  <c r="I1169" i="19"/>
  <c r="G1169" i="19"/>
  <c r="E1169" i="19"/>
  <c r="Y1168" i="19"/>
  <c r="W1168" i="19"/>
  <c r="U1168" i="19"/>
  <c r="S1168" i="19"/>
  <c r="Q1168" i="19"/>
  <c r="O1168" i="19"/>
  <c r="M1168" i="19"/>
  <c r="K1168" i="19"/>
  <c r="I1168" i="19"/>
  <c r="G1168" i="19"/>
  <c r="E1168" i="19"/>
  <c r="Y1167" i="19"/>
  <c r="W1167" i="19"/>
  <c r="U1167" i="19"/>
  <c r="S1167" i="19"/>
  <c r="Q1167" i="19"/>
  <c r="O1167" i="19"/>
  <c r="M1167" i="19"/>
  <c r="K1167" i="19"/>
  <c r="I1167" i="19"/>
  <c r="G1167" i="19"/>
  <c r="E1167" i="19"/>
  <c r="Y1166" i="19"/>
  <c r="W1166" i="19"/>
  <c r="U1166" i="19"/>
  <c r="S1166" i="19"/>
  <c r="Q1166" i="19"/>
  <c r="O1166" i="19"/>
  <c r="M1166" i="19"/>
  <c r="K1166" i="19"/>
  <c r="I1166" i="19"/>
  <c r="G1166" i="19"/>
  <c r="E1166" i="19"/>
  <c r="Y1165" i="19"/>
  <c r="W1165" i="19"/>
  <c r="U1165" i="19"/>
  <c r="S1165" i="19"/>
  <c r="Q1165" i="19"/>
  <c r="O1165" i="19"/>
  <c r="M1165" i="19"/>
  <c r="K1165" i="19"/>
  <c r="I1165" i="19"/>
  <c r="G1165" i="19"/>
  <c r="E1165" i="19"/>
  <c r="Y1164" i="19"/>
  <c r="W1164" i="19"/>
  <c r="U1164" i="19"/>
  <c r="S1164" i="19"/>
  <c r="Q1164" i="19"/>
  <c r="O1164" i="19"/>
  <c r="M1164" i="19"/>
  <c r="K1164" i="19"/>
  <c r="I1164" i="19"/>
  <c r="G1164" i="19"/>
  <c r="E1164" i="19"/>
  <c r="Y1163" i="19"/>
  <c r="W1163" i="19"/>
  <c r="U1163" i="19"/>
  <c r="S1163" i="19"/>
  <c r="Q1163" i="19"/>
  <c r="O1163" i="19"/>
  <c r="M1163" i="19"/>
  <c r="K1163" i="19"/>
  <c r="I1163" i="19"/>
  <c r="G1163" i="19"/>
  <c r="E1163" i="19"/>
  <c r="Y1162" i="19"/>
  <c r="W1162" i="19"/>
  <c r="U1162" i="19"/>
  <c r="S1162" i="19"/>
  <c r="Q1162" i="19"/>
  <c r="O1162" i="19"/>
  <c r="M1162" i="19"/>
  <c r="K1162" i="19"/>
  <c r="I1162" i="19"/>
  <c r="G1162" i="19"/>
  <c r="E1162" i="19"/>
  <c r="Y1161" i="19"/>
  <c r="W1161" i="19"/>
  <c r="U1161" i="19"/>
  <c r="S1161" i="19"/>
  <c r="Q1161" i="19"/>
  <c r="O1161" i="19"/>
  <c r="M1161" i="19"/>
  <c r="K1161" i="19"/>
  <c r="I1161" i="19"/>
  <c r="G1161" i="19"/>
  <c r="E1161" i="19"/>
  <c r="Y1160" i="19"/>
  <c r="W1160" i="19"/>
  <c r="U1160" i="19"/>
  <c r="S1160" i="19"/>
  <c r="Q1160" i="19"/>
  <c r="O1160" i="19"/>
  <c r="M1160" i="19"/>
  <c r="K1160" i="19"/>
  <c r="I1160" i="19"/>
  <c r="G1160" i="19"/>
  <c r="E1160" i="19"/>
  <c r="Y1159" i="19"/>
  <c r="W1159" i="19"/>
  <c r="U1159" i="19"/>
  <c r="S1159" i="19"/>
  <c r="Q1159" i="19"/>
  <c r="O1159" i="19"/>
  <c r="M1159" i="19"/>
  <c r="K1159" i="19"/>
  <c r="I1159" i="19"/>
  <c r="G1159" i="19"/>
  <c r="E1159" i="19"/>
  <c r="Y1158" i="19"/>
  <c r="W1158" i="19"/>
  <c r="U1158" i="19"/>
  <c r="S1158" i="19"/>
  <c r="Q1158" i="19"/>
  <c r="O1158" i="19"/>
  <c r="M1158" i="19"/>
  <c r="K1158" i="19"/>
  <c r="I1158" i="19"/>
  <c r="G1158" i="19"/>
  <c r="E1158" i="19"/>
  <c r="Y1157" i="19"/>
  <c r="W1157" i="19"/>
  <c r="U1157" i="19"/>
  <c r="S1157" i="19"/>
  <c r="Q1157" i="19"/>
  <c r="O1157" i="19"/>
  <c r="M1157" i="19"/>
  <c r="K1157" i="19"/>
  <c r="I1157" i="19"/>
  <c r="G1157" i="19"/>
  <c r="E1157" i="19"/>
  <c r="Y1156" i="19"/>
  <c r="W1156" i="19"/>
  <c r="U1156" i="19"/>
  <c r="S1156" i="19"/>
  <c r="Q1156" i="19"/>
  <c r="O1156" i="19"/>
  <c r="M1156" i="19"/>
  <c r="K1156" i="19"/>
  <c r="I1156" i="19"/>
  <c r="G1156" i="19"/>
  <c r="E1156" i="19"/>
  <c r="Y1155" i="19"/>
  <c r="W1155" i="19"/>
  <c r="U1155" i="19"/>
  <c r="S1155" i="19"/>
  <c r="Q1155" i="19"/>
  <c r="O1155" i="19"/>
  <c r="M1155" i="19"/>
  <c r="K1155" i="19"/>
  <c r="I1155" i="19"/>
  <c r="G1155" i="19"/>
  <c r="E1155" i="19"/>
  <c r="Y1154" i="19"/>
  <c r="W1154" i="19"/>
  <c r="U1154" i="19"/>
  <c r="S1154" i="19"/>
  <c r="Q1154" i="19"/>
  <c r="O1154" i="19"/>
  <c r="M1154" i="19"/>
  <c r="K1154" i="19"/>
  <c r="I1154" i="19"/>
  <c r="G1154" i="19"/>
  <c r="E1154" i="19"/>
  <c r="Y1153" i="19"/>
  <c r="W1153" i="19"/>
  <c r="U1153" i="19"/>
  <c r="S1153" i="19"/>
  <c r="Q1153" i="19"/>
  <c r="O1153" i="19"/>
  <c r="M1153" i="19"/>
  <c r="K1153" i="19"/>
  <c r="I1153" i="19"/>
  <c r="G1153" i="19"/>
  <c r="E1153" i="19"/>
  <c r="Y1152" i="19"/>
  <c r="W1152" i="19"/>
  <c r="U1152" i="19"/>
  <c r="S1152" i="19"/>
  <c r="Q1152" i="19"/>
  <c r="O1152" i="19"/>
  <c r="M1152" i="19"/>
  <c r="K1152" i="19"/>
  <c r="I1152" i="19"/>
  <c r="G1152" i="19"/>
  <c r="E1152" i="19"/>
  <c r="Y1151" i="19"/>
  <c r="W1151" i="19"/>
  <c r="U1151" i="19"/>
  <c r="S1151" i="19"/>
  <c r="Q1151" i="19"/>
  <c r="O1151" i="19"/>
  <c r="M1151" i="19"/>
  <c r="K1151" i="19"/>
  <c r="I1151" i="19"/>
  <c r="G1151" i="19"/>
  <c r="E1151" i="19"/>
  <c r="Y1150" i="19"/>
  <c r="W1150" i="19"/>
  <c r="U1150" i="19"/>
  <c r="S1150" i="19"/>
  <c r="Q1150" i="19"/>
  <c r="O1150" i="19"/>
  <c r="M1150" i="19"/>
  <c r="K1150" i="19"/>
  <c r="I1150" i="19"/>
  <c r="G1150" i="19"/>
  <c r="E1150" i="19"/>
  <c r="Y1149" i="19"/>
  <c r="W1149" i="19"/>
  <c r="U1149" i="19"/>
  <c r="S1149" i="19"/>
  <c r="Q1149" i="19"/>
  <c r="O1149" i="19"/>
  <c r="M1149" i="19"/>
  <c r="K1149" i="19"/>
  <c r="I1149" i="19"/>
  <c r="G1149" i="19"/>
  <c r="E1149" i="19"/>
  <c r="Y1148" i="19"/>
  <c r="W1148" i="19"/>
  <c r="U1148" i="19"/>
  <c r="S1148" i="19"/>
  <c r="Q1148" i="19"/>
  <c r="O1148" i="19"/>
  <c r="M1148" i="19"/>
  <c r="K1148" i="19"/>
  <c r="I1148" i="19"/>
  <c r="G1148" i="19"/>
  <c r="E1148" i="19"/>
  <c r="Y1147" i="19"/>
  <c r="W1147" i="19"/>
  <c r="U1147" i="19"/>
  <c r="S1147" i="19"/>
  <c r="Q1147" i="19"/>
  <c r="O1147" i="19"/>
  <c r="M1147" i="19"/>
  <c r="K1147" i="19"/>
  <c r="I1147" i="19"/>
  <c r="G1147" i="19"/>
  <c r="E1147" i="19"/>
  <c r="Y1146" i="19"/>
  <c r="W1146" i="19"/>
  <c r="U1146" i="19"/>
  <c r="S1146" i="19"/>
  <c r="Q1146" i="19"/>
  <c r="O1146" i="19"/>
  <c r="M1146" i="19"/>
  <c r="K1146" i="19"/>
  <c r="I1146" i="19"/>
  <c r="G1146" i="19"/>
  <c r="E1146" i="19"/>
  <c r="Y1145" i="19"/>
  <c r="W1145" i="19"/>
  <c r="U1145" i="19"/>
  <c r="S1145" i="19"/>
  <c r="Q1145" i="19"/>
  <c r="O1145" i="19"/>
  <c r="M1145" i="19"/>
  <c r="K1145" i="19"/>
  <c r="I1145" i="19"/>
  <c r="G1145" i="19"/>
  <c r="E1145" i="19"/>
  <c r="Y1144" i="19"/>
  <c r="W1144" i="19"/>
  <c r="U1144" i="19"/>
  <c r="S1144" i="19"/>
  <c r="Q1144" i="19"/>
  <c r="O1144" i="19"/>
  <c r="M1144" i="19"/>
  <c r="K1144" i="19"/>
  <c r="I1144" i="19"/>
  <c r="G1144" i="19"/>
  <c r="E1144" i="19"/>
  <c r="Y1143" i="19"/>
  <c r="W1143" i="19"/>
  <c r="U1143" i="19"/>
  <c r="S1143" i="19"/>
  <c r="Q1143" i="19"/>
  <c r="O1143" i="19"/>
  <c r="M1143" i="19"/>
  <c r="K1143" i="19"/>
  <c r="I1143" i="19"/>
  <c r="G1143" i="19"/>
  <c r="E1143" i="19"/>
  <c r="Y1142" i="19"/>
  <c r="W1142" i="19"/>
  <c r="U1142" i="19"/>
  <c r="S1142" i="19"/>
  <c r="Q1142" i="19"/>
  <c r="O1142" i="19"/>
  <c r="M1142" i="19"/>
  <c r="K1142" i="19"/>
  <c r="I1142" i="19"/>
  <c r="G1142" i="19"/>
  <c r="E1142" i="19"/>
  <c r="Y1141" i="19"/>
  <c r="W1141" i="19"/>
  <c r="U1141" i="19"/>
  <c r="S1141" i="19"/>
  <c r="Q1141" i="19"/>
  <c r="O1141" i="19"/>
  <c r="M1141" i="19"/>
  <c r="K1141" i="19"/>
  <c r="I1141" i="19"/>
  <c r="G1141" i="19"/>
  <c r="E1141" i="19"/>
  <c r="Y1140" i="19"/>
  <c r="W1140" i="19"/>
  <c r="U1140" i="19"/>
  <c r="S1140" i="19"/>
  <c r="Q1140" i="19"/>
  <c r="O1140" i="19"/>
  <c r="M1140" i="19"/>
  <c r="K1140" i="19"/>
  <c r="I1140" i="19"/>
  <c r="G1140" i="19"/>
  <c r="E1140" i="19"/>
  <c r="Y1139" i="19"/>
  <c r="W1139" i="19"/>
  <c r="U1139" i="19"/>
  <c r="S1139" i="19"/>
  <c r="Q1139" i="19"/>
  <c r="O1139" i="19"/>
  <c r="M1139" i="19"/>
  <c r="K1139" i="19"/>
  <c r="I1139" i="19"/>
  <c r="G1139" i="19"/>
  <c r="E1139" i="19"/>
  <c r="Y1138" i="19"/>
  <c r="W1138" i="19"/>
  <c r="U1138" i="19"/>
  <c r="S1138" i="19"/>
  <c r="Q1138" i="19"/>
  <c r="O1138" i="19"/>
  <c r="M1138" i="19"/>
  <c r="K1138" i="19"/>
  <c r="I1138" i="19"/>
  <c r="G1138" i="19"/>
  <c r="E1138" i="19"/>
  <c r="Y1137" i="19"/>
  <c r="W1137" i="19"/>
  <c r="U1137" i="19"/>
  <c r="S1137" i="19"/>
  <c r="Q1137" i="19"/>
  <c r="O1137" i="19"/>
  <c r="M1137" i="19"/>
  <c r="K1137" i="19"/>
  <c r="I1137" i="19"/>
  <c r="G1137" i="19"/>
  <c r="E1137" i="19"/>
  <c r="Y1136" i="19"/>
  <c r="W1136" i="19"/>
  <c r="U1136" i="19"/>
  <c r="S1136" i="19"/>
  <c r="Q1136" i="19"/>
  <c r="O1136" i="19"/>
  <c r="M1136" i="19"/>
  <c r="K1136" i="19"/>
  <c r="I1136" i="19"/>
  <c r="G1136" i="19"/>
  <c r="E1136" i="19"/>
  <c r="Y1135" i="19"/>
  <c r="W1135" i="19"/>
  <c r="U1135" i="19"/>
  <c r="S1135" i="19"/>
  <c r="Q1135" i="19"/>
  <c r="O1135" i="19"/>
  <c r="M1135" i="19"/>
  <c r="K1135" i="19"/>
  <c r="I1135" i="19"/>
  <c r="G1135" i="19"/>
  <c r="E1135" i="19"/>
  <c r="Y1134" i="19"/>
  <c r="W1134" i="19"/>
  <c r="U1134" i="19"/>
  <c r="S1134" i="19"/>
  <c r="Q1134" i="19"/>
  <c r="O1134" i="19"/>
  <c r="M1134" i="19"/>
  <c r="K1134" i="19"/>
  <c r="I1134" i="19"/>
  <c r="G1134" i="19"/>
  <c r="E1134" i="19"/>
  <c r="Y1133" i="19"/>
  <c r="W1133" i="19"/>
  <c r="U1133" i="19"/>
  <c r="S1133" i="19"/>
  <c r="Q1133" i="19"/>
  <c r="O1133" i="19"/>
  <c r="M1133" i="19"/>
  <c r="K1133" i="19"/>
  <c r="I1133" i="19"/>
  <c r="G1133" i="19"/>
  <c r="E1133" i="19"/>
  <c r="Y1132" i="19"/>
  <c r="W1132" i="19"/>
  <c r="U1132" i="19"/>
  <c r="S1132" i="19"/>
  <c r="Q1132" i="19"/>
  <c r="O1132" i="19"/>
  <c r="M1132" i="19"/>
  <c r="K1132" i="19"/>
  <c r="I1132" i="19"/>
  <c r="G1132" i="19"/>
  <c r="E1132" i="19"/>
  <c r="Y1131" i="19"/>
  <c r="W1131" i="19"/>
  <c r="U1131" i="19"/>
  <c r="S1131" i="19"/>
  <c r="Q1131" i="19"/>
  <c r="O1131" i="19"/>
  <c r="M1131" i="19"/>
  <c r="K1131" i="19"/>
  <c r="I1131" i="19"/>
  <c r="G1131" i="19"/>
  <c r="E1131" i="19"/>
  <c r="Y1130" i="19"/>
  <c r="W1130" i="19"/>
  <c r="U1130" i="19"/>
  <c r="S1130" i="19"/>
  <c r="Q1130" i="19"/>
  <c r="O1130" i="19"/>
  <c r="M1130" i="19"/>
  <c r="K1130" i="19"/>
  <c r="I1130" i="19"/>
  <c r="G1130" i="19"/>
  <c r="E1130" i="19"/>
  <c r="Y1129" i="19"/>
  <c r="W1129" i="19"/>
  <c r="U1129" i="19"/>
  <c r="S1129" i="19"/>
  <c r="Q1129" i="19"/>
  <c r="O1129" i="19"/>
  <c r="M1129" i="19"/>
  <c r="K1129" i="19"/>
  <c r="I1129" i="19"/>
  <c r="G1129" i="19"/>
  <c r="E1129" i="19"/>
  <c r="Y1128" i="19"/>
  <c r="W1128" i="19"/>
  <c r="U1128" i="19"/>
  <c r="S1128" i="19"/>
  <c r="Q1128" i="19"/>
  <c r="O1128" i="19"/>
  <c r="M1128" i="19"/>
  <c r="K1128" i="19"/>
  <c r="I1128" i="19"/>
  <c r="G1128" i="19"/>
  <c r="E1128" i="19"/>
  <c r="Y1127" i="19"/>
  <c r="W1127" i="19"/>
  <c r="U1127" i="19"/>
  <c r="S1127" i="19"/>
  <c r="Q1127" i="19"/>
  <c r="O1127" i="19"/>
  <c r="M1127" i="19"/>
  <c r="K1127" i="19"/>
  <c r="I1127" i="19"/>
  <c r="G1127" i="19"/>
  <c r="E1127" i="19"/>
  <c r="Y1126" i="19"/>
  <c r="W1126" i="19"/>
  <c r="U1126" i="19"/>
  <c r="S1126" i="19"/>
  <c r="Q1126" i="19"/>
  <c r="O1126" i="19"/>
  <c r="M1126" i="19"/>
  <c r="K1126" i="19"/>
  <c r="I1126" i="19"/>
  <c r="G1126" i="19"/>
  <c r="E1126" i="19"/>
  <c r="Y1125" i="19"/>
  <c r="W1125" i="19"/>
  <c r="U1125" i="19"/>
  <c r="S1125" i="19"/>
  <c r="Q1125" i="19"/>
  <c r="O1125" i="19"/>
  <c r="M1125" i="19"/>
  <c r="K1125" i="19"/>
  <c r="I1125" i="19"/>
  <c r="G1125" i="19"/>
  <c r="E1125" i="19"/>
  <c r="Y1124" i="19"/>
  <c r="W1124" i="19"/>
  <c r="U1124" i="19"/>
  <c r="S1124" i="19"/>
  <c r="Q1124" i="19"/>
  <c r="O1124" i="19"/>
  <c r="M1124" i="19"/>
  <c r="K1124" i="19"/>
  <c r="I1124" i="19"/>
  <c r="G1124" i="19"/>
  <c r="E1124" i="19"/>
  <c r="Y1123" i="19"/>
  <c r="W1123" i="19"/>
  <c r="U1123" i="19"/>
  <c r="S1123" i="19"/>
  <c r="Q1123" i="19"/>
  <c r="O1123" i="19"/>
  <c r="M1123" i="19"/>
  <c r="K1123" i="19"/>
  <c r="I1123" i="19"/>
  <c r="G1123" i="19"/>
  <c r="E1123" i="19"/>
  <c r="Y1122" i="19"/>
  <c r="W1122" i="19"/>
  <c r="U1122" i="19"/>
  <c r="S1122" i="19"/>
  <c r="Q1122" i="19"/>
  <c r="O1122" i="19"/>
  <c r="M1122" i="19"/>
  <c r="K1122" i="19"/>
  <c r="I1122" i="19"/>
  <c r="G1122" i="19"/>
  <c r="E1122" i="19"/>
  <c r="Y1121" i="19"/>
  <c r="W1121" i="19"/>
  <c r="U1121" i="19"/>
  <c r="S1121" i="19"/>
  <c r="Q1121" i="19"/>
  <c r="O1121" i="19"/>
  <c r="M1121" i="19"/>
  <c r="K1121" i="19"/>
  <c r="I1121" i="19"/>
  <c r="G1121" i="19"/>
  <c r="E1121" i="19"/>
  <c r="Y1120" i="19"/>
  <c r="W1120" i="19"/>
  <c r="U1120" i="19"/>
  <c r="S1120" i="19"/>
  <c r="Q1120" i="19"/>
  <c r="O1120" i="19"/>
  <c r="M1120" i="19"/>
  <c r="K1120" i="19"/>
  <c r="I1120" i="19"/>
  <c r="G1120" i="19"/>
  <c r="E1120" i="19"/>
  <c r="Y1119" i="19"/>
  <c r="W1119" i="19"/>
  <c r="U1119" i="19"/>
  <c r="S1119" i="19"/>
  <c r="Q1119" i="19"/>
  <c r="O1119" i="19"/>
  <c r="M1119" i="19"/>
  <c r="K1119" i="19"/>
  <c r="I1119" i="19"/>
  <c r="G1119" i="19"/>
  <c r="E1119" i="19"/>
  <c r="Y1118" i="19"/>
  <c r="W1118" i="19"/>
  <c r="U1118" i="19"/>
  <c r="S1118" i="19"/>
  <c r="Q1118" i="19"/>
  <c r="O1118" i="19"/>
  <c r="M1118" i="19"/>
  <c r="K1118" i="19"/>
  <c r="I1118" i="19"/>
  <c r="G1118" i="19"/>
  <c r="E1118" i="19"/>
  <c r="Y1117" i="19"/>
  <c r="W1117" i="19"/>
  <c r="U1117" i="19"/>
  <c r="S1117" i="19"/>
  <c r="Q1117" i="19"/>
  <c r="O1117" i="19"/>
  <c r="M1117" i="19"/>
  <c r="K1117" i="19"/>
  <c r="I1117" i="19"/>
  <c r="G1117" i="19"/>
  <c r="E1117" i="19"/>
  <c r="Y1116" i="19"/>
  <c r="W1116" i="19"/>
  <c r="U1116" i="19"/>
  <c r="S1116" i="19"/>
  <c r="Q1116" i="19"/>
  <c r="O1116" i="19"/>
  <c r="M1116" i="19"/>
  <c r="K1116" i="19"/>
  <c r="I1116" i="19"/>
  <c r="G1116" i="19"/>
  <c r="E1116" i="19"/>
  <c r="Y1115" i="19"/>
  <c r="W1115" i="19"/>
  <c r="U1115" i="19"/>
  <c r="S1115" i="19"/>
  <c r="Q1115" i="19"/>
  <c r="O1115" i="19"/>
  <c r="M1115" i="19"/>
  <c r="K1115" i="19"/>
  <c r="I1115" i="19"/>
  <c r="G1115" i="19"/>
  <c r="E1115" i="19"/>
  <c r="Y1114" i="19"/>
  <c r="W1114" i="19"/>
  <c r="U1114" i="19"/>
  <c r="S1114" i="19"/>
  <c r="Q1114" i="19"/>
  <c r="O1114" i="19"/>
  <c r="M1114" i="19"/>
  <c r="K1114" i="19"/>
  <c r="I1114" i="19"/>
  <c r="G1114" i="19"/>
  <c r="E1114" i="19"/>
  <c r="Y1113" i="19"/>
  <c r="W1113" i="19"/>
  <c r="U1113" i="19"/>
  <c r="S1113" i="19"/>
  <c r="Q1113" i="19"/>
  <c r="O1113" i="19"/>
  <c r="M1113" i="19"/>
  <c r="K1113" i="19"/>
  <c r="I1113" i="19"/>
  <c r="G1113" i="19"/>
  <c r="E1113" i="19"/>
  <c r="Y1112" i="19"/>
  <c r="W1112" i="19"/>
  <c r="U1112" i="19"/>
  <c r="S1112" i="19"/>
  <c r="Q1112" i="19"/>
  <c r="O1112" i="19"/>
  <c r="M1112" i="19"/>
  <c r="K1112" i="19"/>
  <c r="I1112" i="19"/>
  <c r="G1112" i="19"/>
  <c r="E1112" i="19"/>
  <c r="Y1111" i="19"/>
  <c r="W1111" i="19"/>
  <c r="U1111" i="19"/>
  <c r="S1111" i="19"/>
  <c r="Q1111" i="19"/>
  <c r="O1111" i="19"/>
  <c r="M1111" i="19"/>
  <c r="K1111" i="19"/>
  <c r="I1111" i="19"/>
  <c r="G1111" i="19"/>
  <c r="E1111" i="19"/>
  <c r="Y1110" i="19"/>
  <c r="W1110" i="19"/>
  <c r="U1110" i="19"/>
  <c r="S1110" i="19"/>
  <c r="Q1110" i="19"/>
  <c r="O1110" i="19"/>
  <c r="M1110" i="19"/>
  <c r="K1110" i="19"/>
  <c r="I1110" i="19"/>
  <c r="G1110" i="19"/>
  <c r="E1110" i="19"/>
  <c r="Y1109" i="19"/>
  <c r="W1109" i="19"/>
  <c r="U1109" i="19"/>
  <c r="S1109" i="19"/>
  <c r="Q1109" i="19"/>
  <c r="O1109" i="19"/>
  <c r="M1109" i="19"/>
  <c r="K1109" i="19"/>
  <c r="I1109" i="19"/>
  <c r="G1109" i="19"/>
  <c r="E1109" i="19"/>
  <c r="Y1108" i="19"/>
  <c r="W1108" i="19"/>
  <c r="U1108" i="19"/>
  <c r="S1108" i="19"/>
  <c r="Q1108" i="19"/>
  <c r="O1108" i="19"/>
  <c r="M1108" i="19"/>
  <c r="K1108" i="19"/>
  <c r="I1108" i="19"/>
  <c r="G1108" i="19"/>
  <c r="E1108" i="19"/>
  <c r="Y1107" i="19"/>
  <c r="W1107" i="19"/>
  <c r="U1107" i="19"/>
  <c r="S1107" i="19"/>
  <c r="Q1107" i="19"/>
  <c r="O1107" i="19"/>
  <c r="M1107" i="19"/>
  <c r="K1107" i="19"/>
  <c r="I1107" i="19"/>
  <c r="G1107" i="19"/>
  <c r="E1107" i="19"/>
  <c r="Y1106" i="19"/>
  <c r="W1106" i="19"/>
  <c r="U1106" i="19"/>
  <c r="S1106" i="19"/>
  <c r="Q1106" i="19"/>
  <c r="O1106" i="19"/>
  <c r="M1106" i="19"/>
  <c r="K1106" i="19"/>
  <c r="I1106" i="19"/>
  <c r="G1106" i="19"/>
  <c r="E1106" i="19"/>
  <c r="Y1105" i="19"/>
  <c r="W1105" i="19"/>
  <c r="U1105" i="19"/>
  <c r="S1105" i="19"/>
  <c r="Q1105" i="19"/>
  <c r="O1105" i="19"/>
  <c r="M1105" i="19"/>
  <c r="K1105" i="19"/>
  <c r="I1105" i="19"/>
  <c r="G1105" i="19"/>
  <c r="E1105" i="19"/>
  <c r="Y1104" i="19"/>
  <c r="W1104" i="19"/>
  <c r="U1104" i="19"/>
  <c r="S1104" i="19"/>
  <c r="Q1104" i="19"/>
  <c r="O1104" i="19"/>
  <c r="M1104" i="19"/>
  <c r="K1104" i="19"/>
  <c r="I1104" i="19"/>
  <c r="G1104" i="19"/>
  <c r="E1104" i="19"/>
  <c r="Y1103" i="19"/>
  <c r="W1103" i="19"/>
  <c r="U1103" i="19"/>
  <c r="S1103" i="19"/>
  <c r="Q1103" i="19"/>
  <c r="O1103" i="19"/>
  <c r="M1103" i="19"/>
  <c r="K1103" i="19"/>
  <c r="I1103" i="19"/>
  <c r="G1103" i="19"/>
  <c r="E1103" i="19"/>
  <c r="Y1102" i="19"/>
  <c r="W1102" i="19"/>
  <c r="U1102" i="19"/>
  <c r="S1102" i="19"/>
  <c r="Q1102" i="19"/>
  <c r="O1102" i="19"/>
  <c r="M1102" i="19"/>
  <c r="K1102" i="19"/>
  <c r="I1102" i="19"/>
  <c r="G1102" i="19"/>
  <c r="E1102" i="19"/>
  <c r="Y1101" i="19"/>
  <c r="W1101" i="19"/>
  <c r="U1101" i="19"/>
  <c r="S1101" i="19"/>
  <c r="Q1101" i="19"/>
  <c r="O1101" i="19"/>
  <c r="M1101" i="19"/>
  <c r="K1101" i="19"/>
  <c r="I1101" i="19"/>
  <c r="G1101" i="19"/>
  <c r="E1101" i="19"/>
  <c r="Y1100" i="19"/>
  <c r="W1100" i="19"/>
  <c r="U1100" i="19"/>
  <c r="S1100" i="19"/>
  <c r="Q1100" i="19"/>
  <c r="O1100" i="19"/>
  <c r="M1100" i="19"/>
  <c r="K1100" i="19"/>
  <c r="I1100" i="19"/>
  <c r="G1100" i="19"/>
  <c r="E1100" i="19"/>
  <c r="Y1099" i="19"/>
  <c r="W1099" i="19"/>
  <c r="U1099" i="19"/>
  <c r="S1099" i="19"/>
  <c r="Q1099" i="19"/>
  <c r="O1099" i="19"/>
  <c r="M1099" i="19"/>
  <c r="K1099" i="19"/>
  <c r="I1099" i="19"/>
  <c r="G1099" i="19"/>
  <c r="E1099" i="19"/>
  <c r="Y1098" i="19"/>
  <c r="W1098" i="19"/>
  <c r="U1098" i="19"/>
  <c r="S1098" i="19"/>
  <c r="Q1098" i="19"/>
  <c r="O1098" i="19"/>
  <c r="M1098" i="19"/>
  <c r="K1098" i="19"/>
  <c r="I1098" i="19"/>
  <c r="G1098" i="19"/>
  <c r="E1098" i="19"/>
  <c r="Y1097" i="19"/>
  <c r="W1097" i="19"/>
  <c r="U1097" i="19"/>
  <c r="S1097" i="19"/>
  <c r="Q1097" i="19"/>
  <c r="O1097" i="19"/>
  <c r="M1097" i="19"/>
  <c r="K1097" i="19"/>
  <c r="I1097" i="19"/>
  <c r="G1097" i="19"/>
  <c r="E1097" i="19"/>
  <c r="Y1096" i="19"/>
  <c r="W1096" i="19"/>
  <c r="U1096" i="19"/>
  <c r="S1096" i="19"/>
  <c r="Q1096" i="19"/>
  <c r="O1096" i="19"/>
  <c r="M1096" i="19"/>
  <c r="K1096" i="19"/>
  <c r="I1096" i="19"/>
  <c r="G1096" i="19"/>
  <c r="E1096" i="19"/>
  <c r="Y1095" i="19"/>
  <c r="W1095" i="19"/>
  <c r="U1095" i="19"/>
  <c r="S1095" i="19"/>
  <c r="Q1095" i="19"/>
  <c r="O1095" i="19"/>
  <c r="M1095" i="19"/>
  <c r="K1095" i="19"/>
  <c r="I1095" i="19"/>
  <c r="G1095" i="19"/>
  <c r="E1095" i="19"/>
  <c r="Y1094" i="19"/>
  <c r="W1094" i="19"/>
  <c r="U1094" i="19"/>
  <c r="S1094" i="19"/>
  <c r="Q1094" i="19"/>
  <c r="O1094" i="19"/>
  <c r="M1094" i="19"/>
  <c r="K1094" i="19"/>
  <c r="I1094" i="19"/>
  <c r="G1094" i="19"/>
  <c r="E1094" i="19"/>
  <c r="Y1093" i="19"/>
  <c r="W1093" i="19"/>
  <c r="U1093" i="19"/>
  <c r="S1093" i="19"/>
  <c r="Q1093" i="19"/>
  <c r="O1093" i="19"/>
  <c r="M1093" i="19"/>
  <c r="K1093" i="19"/>
  <c r="I1093" i="19"/>
  <c r="G1093" i="19"/>
  <c r="E1093" i="19"/>
  <c r="Y1092" i="19"/>
  <c r="W1092" i="19"/>
  <c r="U1092" i="19"/>
  <c r="S1092" i="19"/>
  <c r="Q1092" i="19"/>
  <c r="O1092" i="19"/>
  <c r="M1092" i="19"/>
  <c r="K1092" i="19"/>
  <c r="I1092" i="19"/>
  <c r="G1092" i="19"/>
  <c r="E1092" i="19"/>
  <c r="Y1091" i="19"/>
  <c r="W1091" i="19"/>
  <c r="U1091" i="19"/>
  <c r="S1091" i="19"/>
  <c r="Q1091" i="19"/>
  <c r="O1091" i="19"/>
  <c r="M1091" i="19"/>
  <c r="K1091" i="19"/>
  <c r="I1091" i="19"/>
  <c r="G1091" i="19"/>
  <c r="E1091" i="19"/>
  <c r="Y1090" i="19"/>
  <c r="W1090" i="19"/>
  <c r="U1090" i="19"/>
  <c r="S1090" i="19"/>
  <c r="Q1090" i="19"/>
  <c r="O1090" i="19"/>
  <c r="M1090" i="19"/>
  <c r="K1090" i="19"/>
  <c r="I1090" i="19"/>
  <c r="G1090" i="19"/>
  <c r="E1090" i="19"/>
  <c r="Y1089" i="19"/>
  <c r="W1089" i="19"/>
  <c r="U1089" i="19"/>
  <c r="S1089" i="19"/>
  <c r="Q1089" i="19"/>
  <c r="O1089" i="19"/>
  <c r="M1089" i="19"/>
  <c r="K1089" i="19"/>
  <c r="I1089" i="19"/>
  <c r="G1089" i="19"/>
  <c r="E1089" i="19"/>
  <c r="Y1088" i="19"/>
  <c r="W1088" i="19"/>
  <c r="U1088" i="19"/>
  <c r="S1088" i="19"/>
  <c r="Q1088" i="19"/>
  <c r="O1088" i="19"/>
  <c r="M1088" i="19"/>
  <c r="K1088" i="19"/>
  <c r="I1088" i="19"/>
  <c r="G1088" i="19"/>
  <c r="E1088" i="19"/>
  <c r="Y1087" i="19"/>
  <c r="W1087" i="19"/>
  <c r="U1087" i="19"/>
  <c r="S1087" i="19"/>
  <c r="Q1087" i="19"/>
  <c r="O1087" i="19"/>
  <c r="M1087" i="19"/>
  <c r="K1087" i="19"/>
  <c r="I1087" i="19"/>
  <c r="G1087" i="19"/>
  <c r="E1087" i="19"/>
  <c r="Y1086" i="19"/>
  <c r="W1086" i="19"/>
  <c r="U1086" i="19"/>
  <c r="S1086" i="19"/>
  <c r="Q1086" i="19"/>
  <c r="O1086" i="19"/>
  <c r="M1086" i="19"/>
  <c r="K1086" i="19"/>
  <c r="I1086" i="19"/>
  <c r="G1086" i="19"/>
  <c r="E1086" i="19"/>
  <c r="Y1085" i="19"/>
  <c r="W1085" i="19"/>
  <c r="U1085" i="19"/>
  <c r="S1085" i="19"/>
  <c r="Q1085" i="19"/>
  <c r="O1085" i="19"/>
  <c r="M1085" i="19"/>
  <c r="K1085" i="19"/>
  <c r="I1085" i="19"/>
  <c r="G1085" i="19"/>
  <c r="E1085" i="19"/>
  <c r="Y1084" i="19"/>
  <c r="W1084" i="19"/>
  <c r="U1084" i="19"/>
  <c r="S1084" i="19"/>
  <c r="Q1084" i="19"/>
  <c r="O1084" i="19"/>
  <c r="M1084" i="19"/>
  <c r="K1084" i="19"/>
  <c r="I1084" i="19"/>
  <c r="G1084" i="19"/>
  <c r="E1084" i="19"/>
  <c r="Y1083" i="19"/>
  <c r="W1083" i="19"/>
  <c r="U1083" i="19"/>
  <c r="S1083" i="19"/>
  <c r="Q1083" i="19"/>
  <c r="O1083" i="19"/>
  <c r="M1083" i="19"/>
  <c r="K1083" i="19"/>
  <c r="I1083" i="19"/>
  <c r="G1083" i="19"/>
  <c r="E1083" i="19"/>
  <c r="Y1082" i="19"/>
  <c r="W1082" i="19"/>
  <c r="U1082" i="19"/>
  <c r="S1082" i="19"/>
  <c r="Q1082" i="19"/>
  <c r="O1082" i="19"/>
  <c r="M1082" i="19"/>
  <c r="K1082" i="19"/>
  <c r="I1082" i="19"/>
  <c r="G1082" i="19"/>
  <c r="E1082" i="19"/>
  <c r="Y1081" i="19"/>
  <c r="W1081" i="19"/>
  <c r="U1081" i="19"/>
  <c r="S1081" i="19"/>
  <c r="Q1081" i="19"/>
  <c r="O1081" i="19"/>
  <c r="M1081" i="19"/>
  <c r="K1081" i="19"/>
  <c r="I1081" i="19"/>
  <c r="G1081" i="19"/>
  <c r="E1081" i="19"/>
  <c r="Y1080" i="19"/>
  <c r="W1080" i="19"/>
  <c r="U1080" i="19"/>
  <c r="S1080" i="19"/>
  <c r="Q1080" i="19"/>
  <c r="O1080" i="19"/>
  <c r="M1080" i="19"/>
  <c r="K1080" i="19"/>
  <c r="I1080" i="19"/>
  <c r="G1080" i="19"/>
  <c r="E1080" i="19"/>
  <c r="Y1079" i="19"/>
  <c r="W1079" i="19"/>
  <c r="U1079" i="19"/>
  <c r="S1079" i="19"/>
  <c r="Q1079" i="19"/>
  <c r="O1079" i="19"/>
  <c r="M1079" i="19"/>
  <c r="K1079" i="19"/>
  <c r="I1079" i="19"/>
  <c r="G1079" i="19"/>
  <c r="E1079" i="19"/>
  <c r="Y1078" i="19"/>
  <c r="W1078" i="19"/>
  <c r="U1078" i="19"/>
  <c r="S1078" i="19"/>
  <c r="Q1078" i="19"/>
  <c r="O1078" i="19"/>
  <c r="M1078" i="19"/>
  <c r="K1078" i="19"/>
  <c r="I1078" i="19"/>
  <c r="G1078" i="19"/>
  <c r="E1078" i="19"/>
  <c r="Y1077" i="19"/>
  <c r="W1077" i="19"/>
  <c r="U1077" i="19"/>
  <c r="S1077" i="19"/>
  <c r="Q1077" i="19"/>
  <c r="O1077" i="19"/>
  <c r="M1077" i="19"/>
  <c r="K1077" i="19"/>
  <c r="I1077" i="19"/>
  <c r="G1077" i="19"/>
  <c r="E1077" i="19"/>
  <c r="Y1076" i="19"/>
  <c r="W1076" i="19"/>
  <c r="U1076" i="19"/>
  <c r="S1076" i="19"/>
  <c r="Q1076" i="19"/>
  <c r="O1076" i="19"/>
  <c r="M1076" i="19"/>
  <c r="K1076" i="19"/>
  <c r="I1076" i="19"/>
  <c r="G1076" i="19"/>
  <c r="E1076" i="19"/>
  <c r="Y1075" i="19"/>
  <c r="W1075" i="19"/>
  <c r="U1075" i="19"/>
  <c r="S1075" i="19"/>
  <c r="Q1075" i="19"/>
  <c r="O1075" i="19"/>
  <c r="M1075" i="19"/>
  <c r="K1075" i="19"/>
  <c r="I1075" i="19"/>
  <c r="G1075" i="19"/>
  <c r="E1075" i="19"/>
  <c r="Y1074" i="19"/>
  <c r="W1074" i="19"/>
  <c r="U1074" i="19"/>
  <c r="S1074" i="19"/>
  <c r="Q1074" i="19"/>
  <c r="O1074" i="19"/>
  <c r="M1074" i="19"/>
  <c r="K1074" i="19"/>
  <c r="I1074" i="19"/>
  <c r="G1074" i="19"/>
  <c r="E1074" i="19"/>
  <c r="Y1073" i="19"/>
  <c r="W1073" i="19"/>
  <c r="U1073" i="19"/>
  <c r="S1073" i="19"/>
  <c r="Q1073" i="19"/>
  <c r="O1073" i="19"/>
  <c r="M1073" i="19"/>
  <c r="K1073" i="19"/>
  <c r="I1073" i="19"/>
  <c r="G1073" i="19"/>
  <c r="E1073" i="19"/>
  <c r="Y1072" i="19"/>
  <c r="W1072" i="19"/>
  <c r="U1072" i="19"/>
  <c r="S1072" i="19"/>
  <c r="Q1072" i="19"/>
  <c r="O1072" i="19"/>
  <c r="M1072" i="19"/>
  <c r="K1072" i="19"/>
  <c r="I1072" i="19"/>
  <c r="G1072" i="19"/>
  <c r="E1072" i="19"/>
  <c r="Y1071" i="19"/>
  <c r="W1071" i="19"/>
  <c r="U1071" i="19"/>
  <c r="S1071" i="19"/>
  <c r="Q1071" i="19"/>
  <c r="O1071" i="19"/>
  <c r="M1071" i="19"/>
  <c r="K1071" i="19"/>
  <c r="I1071" i="19"/>
  <c r="G1071" i="19"/>
  <c r="E1071" i="19"/>
  <c r="Y1070" i="19"/>
  <c r="W1070" i="19"/>
  <c r="U1070" i="19"/>
  <c r="S1070" i="19"/>
  <c r="Q1070" i="19"/>
  <c r="O1070" i="19"/>
  <c r="M1070" i="19"/>
  <c r="K1070" i="19"/>
  <c r="I1070" i="19"/>
  <c r="G1070" i="19"/>
  <c r="E1070" i="19"/>
  <c r="Y1069" i="19"/>
  <c r="W1069" i="19"/>
  <c r="U1069" i="19"/>
  <c r="S1069" i="19"/>
  <c r="Q1069" i="19"/>
  <c r="O1069" i="19"/>
  <c r="M1069" i="19"/>
  <c r="K1069" i="19"/>
  <c r="I1069" i="19"/>
  <c r="G1069" i="19"/>
  <c r="E1069" i="19"/>
  <c r="Y1068" i="19"/>
  <c r="W1068" i="19"/>
  <c r="U1068" i="19"/>
  <c r="S1068" i="19"/>
  <c r="Q1068" i="19"/>
  <c r="O1068" i="19"/>
  <c r="M1068" i="19"/>
  <c r="K1068" i="19"/>
  <c r="I1068" i="19"/>
  <c r="G1068" i="19"/>
  <c r="E1068" i="19"/>
  <c r="Y1067" i="19"/>
  <c r="W1067" i="19"/>
  <c r="U1067" i="19"/>
  <c r="S1067" i="19"/>
  <c r="Q1067" i="19"/>
  <c r="O1067" i="19"/>
  <c r="M1067" i="19"/>
  <c r="K1067" i="19"/>
  <c r="I1067" i="19"/>
  <c r="G1067" i="19"/>
  <c r="E1067" i="19"/>
  <c r="Y1066" i="19"/>
  <c r="W1066" i="19"/>
  <c r="U1066" i="19"/>
  <c r="S1066" i="19"/>
  <c r="Q1066" i="19"/>
  <c r="O1066" i="19"/>
  <c r="M1066" i="19"/>
  <c r="K1066" i="19"/>
  <c r="I1066" i="19"/>
  <c r="G1066" i="19"/>
  <c r="E1066" i="19"/>
  <c r="Y1065" i="19"/>
  <c r="W1065" i="19"/>
  <c r="U1065" i="19"/>
  <c r="S1065" i="19"/>
  <c r="Q1065" i="19"/>
  <c r="O1065" i="19"/>
  <c r="M1065" i="19"/>
  <c r="K1065" i="19"/>
  <c r="I1065" i="19"/>
  <c r="G1065" i="19"/>
  <c r="E1065" i="19"/>
  <c r="Y1064" i="19"/>
  <c r="W1064" i="19"/>
  <c r="U1064" i="19"/>
  <c r="S1064" i="19"/>
  <c r="Q1064" i="19"/>
  <c r="O1064" i="19"/>
  <c r="M1064" i="19"/>
  <c r="K1064" i="19"/>
  <c r="I1064" i="19"/>
  <c r="G1064" i="19"/>
  <c r="E1064" i="19"/>
  <c r="Y1063" i="19"/>
  <c r="W1063" i="19"/>
  <c r="U1063" i="19"/>
  <c r="S1063" i="19"/>
  <c r="Q1063" i="19"/>
  <c r="O1063" i="19"/>
  <c r="M1063" i="19"/>
  <c r="K1063" i="19"/>
  <c r="I1063" i="19"/>
  <c r="G1063" i="19"/>
  <c r="E1063" i="19"/>
  <c r="Y1062" i="19"/>
  <c r="W1062" i="19"/>
  <c r="U1062" i="19"/>
  <c r="S1062" i="19"/>
  <c r="Q1062" i="19"/>
  <c r="O1062" i="19"/>
  <c r="M1062" i="19"/>
  <c r="K1062" i="19"/>
  <c r="I1062" i="19"/>
  <c r="G1062" i="19"/>
  <c r="E1062" i="19"/>
  <c r="Y1061" i="19"/>
  <c r="W1061" i="19"/>
  <c r="U1061" i="19"/>
  <c r="S1061" i="19"/>
  <c r="Q1061" i="19"/>
  <c r="O1061" i="19"/>
  <c r="M1061" i="19"/>
  <c r="K1061" i="19"/>
  <c r="I1061" i="19"/>
  <c r="G1061" i="19"/>
  <c r="E1061" i="19"/>
  <c r="Y1060" i="19"/>
  <c r="W1060" i="19"/>
  <c r="U1060" i="19"/>
  <c r="S1060" i="19"/>
  <c r="Q1060" i="19"/>
  <c r="O1060" i="19"/>
  <c r="M1060" i="19"/>
  <c r="K1060" i="19"/>
  <c r="I1060" i="19"/>
  <c r="G1060" i="19"/>
  <c r="E1060" i="19"/>
  <c r="Y1059" i="19"/>
  <c r="W1059" i="19"/>
  <c r="U1059" i="19"/>
  <c r="S1059" i="19"/>
  <c r="Q1059" i="19"/>
  <c r="O1059" i="19"/>
  <c r="M1059" i="19"/>
  <c r="K1059" i="19"/>
  <c r="I1059" i="19"/>
  <c r="G1059" i="19"/>
  <c r="E1059" i="19"/>
  <c r="Y1058" i="19"/>
  <c r="W1058" i="19"/>
  <c r="U1058" i="19"/>
  <c r="S1058" i="19"/>
  <c r="Q1058" i="19"/>
  <c r="O1058" i="19"/>
  <c r="M1058" i="19"/>
  <c r="K1058" i="19"/>
  <c r="I1058" i="19"/>
  <c r="G1058" i="19"/>
  <c r="E1058" i="19"/>
  <c r="Y1057" i="19"/>
  <c r="W1057" i="19"/>
  <c r="U1057" i="19"/>
  <c r="S1057" i="19"/>
  <c r="Q1057" i="19"/>
  <c r="O1057" i="19"/>
  <c r="M1057" i="19"/>
  <c r="K1057" i="19"/>
  <c r="I1057" i="19"/>
  <c r="G1057" i="19"/>
  <c r="E1057" i="19"/>
  <c r="Y1056" i="19"/>
  <c r="W1056" i="19"/>
  <c r="U1056" i="19"/>
  <c r="S1056" i="19"/>
  <c r="Q1056" i="19"/>
  <c r="O1056" i="19"/>
  <c r="M1056" i="19"/>
  <c r="K1056" i="19"/>
  <c r="I1056" i="19"/>
  <c r="G1056" i="19"/>
  <c r="E1056" i="19"/>
  <c r="Y1055" i="19"/>
  <c r="W1055" i="19"/>
  <c r="U1055" i="19"/>
  <c r="S1055" i="19"/>
  <c r="Q1055" i="19"/>
  <c r="O1055" i="19"/>
  <c r="M1055" i="19"/>
  <c r="K1055" i="19"/>
  <c r="I1055" i="19"/>
  <c r="G1055" i="19"/>
  <c r="E1055" i="19"/>
  <c r="Y1054" i="19"/>
  <c r="W1054" i="19"/>
  <c r="U1054" i="19"/>
  <c r="S1054" i="19"/>
  <c r="Q1054" i="19"/>
  <c r="O1054" i="19"/>
  <c r="M1054" i="19"/>
  <c r="K1054" i="19"/>
  <c r="I1054" i="19"/>
  <c r="G1054" i="19"/>
  <c r="E1054" i="19"/>
  <c r="Y1053" i="19"/>
  <c r="W1053" i="19"/>
  <c r="U1053" i="19"/>
  <c r="S1053" i="19"/>
  <c r="Q1053" i="19"/>
  <c r="O1053" i="19"/>
  <c r="M1053" i="19"/>
  <c r="K1053" i="19"/>
  <c r="I1053" i="19"/>
  <c r="G1053" i="19"/>
  <c r="E1053" i="19"/>
  <c r="Y1052" i="19"/>
  <c r="W1052" i="19"/>
  <c r="U1052" i="19"/>
  <c r="S1052" i="19"/>
  <c r="Q1052" i="19"/>
  <c r="O1052" i="19"/>
  <c r="M1052" i="19"/>
  <c r="K1052" i="19"/>
  <c r="I1052" i="19"/>
  <c r="G1052" i="19"/>
  <c r="E1052" i="19"/>
  <c r="Y1051" i="19"/>
  <c r="W1051" i="19"/>
  <c r="U1051" i="19"/>
  <c r="S1051" i="19"/>
  <c r="Q1051" i="19"/>
  <c r="O1051" i="19"/>
  <c r="M1051" i="19"/>
  <c r="K1051" i="19"/>
  <c r="I1051" i="19"/>
  <c r="G1051" i="19"/>
  <c r="E1051" i="19"/>
  <c r="Y1050" i="19"/>
  <c r="W1050" i="19"/>
  <c r="U1050" i="19"/>
  <c r="S1050" i="19"/>
  <c r="Q1050" i="19"/>
  <c r="O1050" i="19"/>
  <c r="M1050" i="19"/>
  <c r="K1050" i="19"/>
  <c r="I1050" i="19"/>
  <c r="G1050" i="19"/>
  <c r="E1050" i="19"/>
  <c r="Y1049" i="19"/>
  <c r="W1049" i="19"/>
  <c r="U1049" i="19"/>
  <c r="S1049" i="19"/>
  <c r="Q1049" i="19"/>
  <c r="O1049" i="19"/>
  <c r="M1049" i="19"/>
  <c r="K1049" i="19"/>
  <c r="I1049" i="19"/>
  <c r="G1049" i="19"/>
  <c r="E1049" i="19"/>
  <c r="Y1048" i="19"/>
  <c r="W1048" i="19"/>
  <c r="U1048" i="19"/>
  <c r="S1048" i="19"/>
  <c r="Q1048" i="19"/>
  <c r="O1048" i="19"/>
  <c r="M1048" i="19"/>
  <c r="K1048" i="19"/>
  <c r="I1048" i="19"/>
  <c r="G1048" i="19"/>
  <c r="E1048" i="19"/>
  <c r="Y1047" i="19"/>
  <c r="W1047" i="19"/>
  <c r="U1047" i="19"/>
  <c r="S1047" i="19"/>
  <c r="Q1047" i="19"/>
  <c r="O1047" i="19"/>
  <c r="M1047" i="19"/>
  <c r="K1047" i="19"/>
  <c r="I1047" i="19"/>
  <c r="G1047" i="19"/>
  <c r="E1047" i="19"/>
  <c r="Y1046" i="19"/>
  <c r="W1046" i="19"/>
  <c r="U1046" i="19"/>
  <c r="S1046" i="19"/>
  <c r="Q1046" i="19"/>
  <c r="O1046" i="19"/>
  <c r="M1046" i="19"/>
  <c r="K1046" i="19"/>
  <c r="I1046" i="19"/>
  <c r="G1046" i="19"/>
  <c r="E1046" i="19"/>
  <c r="Y1045" i="19"/>
  <c r="W1045" i="19"/>
  <c r="U1045" i="19"/>
  <c r="S1045" i="19"/>
  <c r="Q1045" i="19"/>
  <c r="O1045" i="19"/>
  <c r="M1045" i="19"/>
  <c r="K1045" i="19"/>
  <c r="I1045" i="19"/>
  <c r="G1045" i="19"/>
  <c r="E1045" i="19"/>
  <c r="Y1044" i="19"/>
  <c r="W1044" i="19"/>
  <c r="U1044" i="19"/>
  <c r="S1044" i="19"/>
  <c r="Q1044" i="19"/>
  <c r="O1044" i="19"/>
  <c r="M1044" i="19"/>
  <c r="K1044" i="19"/>
  <c r="I1044" i="19"/>
  <c r="G1044" i="19"/>
  <c r="E1044" i="19"/>
  <c r="Y1043" i="19"/>
  <c r="W1043" i="19"/>
  <c r="U1043" i="19"/>
  <c r="S1043" i="19"/>
  <c r="Q1043" i="19"/>
  <c r="O1043" i="19"/>
  <c r="M1043" i="19"/>
  <c r="K1043" i="19"/>
  <c r="I1043" i="19"/>
  <c r="G1043" i="19"/>
  <c r="E1043" i="19"/>
  <c r="Y1042" i="19"/>
  <c r="W1042" i="19"/>
  <c r="U1042" i="19"/>
  <c r="S1042" i="19"/>
  <c r="Q1042" i="19"/>
  <c r="O1042" i="19"/>
  <c r="M1042" i="19"/>
  <c r="K1042" i="19"/>
  <c r="I1042" i="19"/>
  <c r="G1042" i="19"/>
  <c r="E1042" i="19"/>
  <c r="Y1041" i="19"/>
  <c r="W1041" i="19"/>
  <c r="U1041" i="19"/>
  <c r="S1041" i="19"/>
  <c r="Q1041" i="19"/>
  <c r="O1041" i="19"/>
  <c r="M1041" i="19"/>
  <c r="K1041" i="19"/>
  <c r="I1041" i="19"/>
  <c r="G1041" i="19"/>
  <c r="E1041" i="19"/>
  <c r="Y1040" i="19"/>
  <c r="W1040" i="19"/>
  <c r="U1040" i="19"/>
  <c r="S1040" i="19"/>
  <c r="Q1040" i="19"/>
  <c r="O1040" i="19"/>
  <c r="M1040" i="19"/>
  <c r="K1040" i="19"/>
  <c r="I1040" i="19"/>
  <c r="G1040" i="19"/>
  <c r="E1040" i="19"/>
  <c r="Y1039" i="19"/>
  <c r="W1039" i="19"/>
  <c r="U1039" i="19"/>
  <c r="S1039" i="19"/>
  <c r="Q1039" i="19"/>
  <c r="O1039" i="19"/>
  <c r="M1039" i="19"/>
  <c r="K1039" i="19"/>
  <c r="I1039" i="19"/>
  <c r="G1039" i="19"/>
  <c r="E1039" i="19"/>
  <c r="Y1038" i="19"/>
  <c r="W1038" i="19"/>
  <c r="U1038" i="19"/>
  <c r="S1038" i="19"/>
  <c r="Q1038" i="19"/>
  <c r="O1038" i="19"/>
  <c r="M1038" i="19"/>
  <c r="K1038" i="19"/>
  <c r="I1038" i="19"/>
  <c r="G1038" i="19"/>
  <c r="E1038" i="19"/>
  <c r="Y1037" i="19"/>
  <c r="W1037" i="19"/>
  <c r="U1037" i="19"/>
  <c r="S1037" i="19"/>
  <c r="Q1037" i="19"/>
  <c r="O1037" i="19"/>
  <c r="M1037" i="19"/>
  <c r="K1037" i="19"/>
  <c r="I1037" i="19"/>
  <c r="G1037" i="19"/>
  <c r="E1037" i="19"/>
  <c r="Y1036" i="19"/>
  <c r="W1036" i="19"/>
  <c r="U1036" i="19"/>
  <c r="S1036" i="19"/>
  <c r="Q1036" i="19"/>
  <c r="O1036" i="19"/>
  <c r="M1036" i="19"/>
  <c r="K1036" i="19"/>
  <c r="I1036" i="19"/>
  <c r="G1036" i="19"/>
  <c r="E1036" i="19"/>
  <c r="Y1035" i="19"/>
  <c r="W1035" i="19"/>
  <c r="U1035" i="19"/>
  <c r="S1035" i="19"/>
  <c r="Q1035" i="19"/>
  <c r="O1035" i="19"/>
  <c r="M1035" i="19"/>
  <c r="K1035" i="19"/>
  <c r="I1035" i="19"/>
  <c r="G1035" i="19"/>
  <c r="E1035" i="19"/>
  <c r="Y1034" i="19"/>
  <c r="W1034" i="19"/>
  <c r="U1034" i="19"/>
  <c r="S1034" i="19"/>
  <c r="Q1034" i="19"/>
  <c r="O1034" i="19"/>
  <c r="M1034" i="19"/>
  <c r="K1034" i="19"/>
  <c r="I1034" i="19"/>
  <c r="G1034" i="19"/>
  <c r="E1034" i="19"/>
  <c r="Y1033" i="19"/>
  <c r="W1033" i="19"/>
  <c r="U1033" i="19"/>
  <c r="S1033" i="19"/>
  <c r="Q1033" i="19"/>
  <c r="O1033" i="19"/>
  <c r="M1033" i="19"/>
  <c r="K1033" i="19"/>
  <c r="I1033" i="19"/>
  <c r="G1033" i="19"/>
  <c r="E1033" i="19"/>
  <c r="Y1032" i="19"/>
  <c r="W1032" i="19"/>
  <c r="U1032" i="19"/>
  <c r="S1032" i="19"/>
  <c r="Q1032" i="19"/>
  <c r="O1032" i="19"/>
  <c r="M1032" i="19"/>
  <c r="K1032" i="19"/>
  <c r="I1032" i="19"/>
  <c r="G1032" i="19"/>
  <c r="E1032" i="19"/>
  <c r="Y1031" i="19"/>
  <c r="W1031" i="19"/>
  <c r="U1031" i="19"/>
  <c r="S1031" i="19"/>
  <c r="Q1031" i="19"/>
  <c r="O1031" i="19"/>
  <c r="M1031" i="19"/>
  <c r="K1031" i="19"/>
  <c r="I1031" i="19"/>
  <c r="G1031" i="19"/>
  <c r="E1031" i="19"/>
  <c r="Y1030" i="19"/>
  <c r="W1030" i="19"/>
  <c r="U1030" i="19"/>
  <c r="S1030" i="19"/>
  <c r="Q1030" i="19"/>
  <c r="O1030" i="19"/>
  <c r="M1030" i="19"/>
  <c r="K1030" i="19"/>
  <c r="I1030" i="19"/>
  <c r="G1030" i="19"/>
  <c r="E1030" i="19"/>
  <c r="Y1029" i="19"/>
  <c r="W1029" i="19"/>
  <c r="U1029" i="19"/>
  <c r="S1029" i="19"/>
  <c r="Q1029" i="19"/>
  <c r="O1029" i="19"/>
  <c r="M1029" i="19"/>
  <c r="K1029" i="19"/>
  <c r="I1029" i="19"/>
  <c r="G1029" i="19"/>
  <c r="E1029" i="19"/>
  <c r="Y1028" i="19"/>
  <c r="W1028" i="19"/>
  <c r="U1028" i="19"/>
  <c r="S1028" i="19"/>
  <c r="Q1028" i="19"/>
  <c r="O1028" i="19"/>
  <c r="M1028" i="19"/>
  <c r="K1028" i="19"/>
  <c r="I1028" i="19"/>
  <c r="G1028" i="19"/>
  <c r="E1028" i="19"/>
  <c r="Y1027" i="19"/>
  <c r="W1027" i="19"/>
  <c r="U1027" i="19"/>
  <c r="S1027" i="19"/>
  <c r="Q1027" i="19"/>
  <c r="O1027" i="19"/>
  <c r="M1027" i="19"/>
  <c r="K1027" i="19"/>
  <c r="I1027" i="19"/>
  <c r="G1027" i="19"/>
  <c r="E1027" i="19"/>
  <c r="Y1026" i="19"/>
  <c r="W1026" i="19"/>
  <c r="U1026" i="19"/>
  <c r="S1026" i="19"/>
  <c r="Q1026" i="19"/>
  <c r="O1026" i="19"/>
  <c r="M1026" i="19"/>
  <c r="K1026" i="19"/>
  <c r="I1026" i="19"/>
  <c r="G1026" i="19"/>
  <c r="E1026" i="19"/>
  <c r="Y1025" i="19"/>
  <c r="W1025" i="19"/>
  <c r="U1025" i="19"/>
  <c r="S1025" i="19"/>
  <c r="Q1025" i="19"/>
  <c r="O1025" i="19"/>
  <c r="M1025" i="19"/>
  <c r="K1025" i="19"/>
  <c r="I1025" i="19"/>
  <c r="G1025" i="19"/>
  <c r="E1025" i="19"/>
  <c r="Y1024" i="19"/>
  <c r="W1024" i="19"/>
  <c r="U1024" i="19"/>
  <c r="S1024" i="19"/>
  <c r="Q1024" i="19"/>
  <c r="O1024" i="19"/>
  <c r="M1024" i="19"/>
  <c r="K1024" i="19"/>
  <c r="I1024" i="19"/>
  <c r="G1024" i="19"/>
  <c r="E1024" i="19"/>
  <c r="Y1023" i="19"/>
  <c r="W1023" i="19"/>
  <c r="U1023" i="19"/>
  <c r="S1023" i="19"/>
  <c r="Q1023" i="19"/>
  <c r="O1023" i="19"/>
  <c r="M1023" i="19"/>
  <c r="K1023" i="19"/>
  <c r="I1023" i="19"/>
  <c r="G1023" i="19"/>
  <c r="E1023" i="19"/>
  <c r="Y1022" i="19"/>
  <c r="W1022" i="19"/>
  <c r="U1022" i="19"/>
  <c r="S1022" i="19"/>
  <c r="Q1022" i="19"/>
  <c r="O1022" i="19"/>
  <c r="M1022" i="19"/>
  <c r="K1022" i="19"/>
  <c r="I1022" i="19"/>
  <c r="G1022" i="19"/>
  <c r="E1022" i="19"/>
  <c r="Y1021" i="19"/>
  <c r="W1021" i="19"/>
  <c r="U1021" i="19"/>
  <c r="S1021" i="19"/>
  <c r="Q1021" i="19"/>
  <c r="O1021" i="19"/>
  <c r="M1021" i="19"/>
  <c r="K1021" i="19"/>
  <c r="I1021" i="19"/>
  <c r="G1021" i="19"/>
  <c r="E1021" i="19"/>
  <c r="Y1020" i="19"/>
  <c r="W1020" i="19"/>
  <c r="U1020" i="19"/>
  <c r="S1020" i="19"/>
  <c r="Q1020" i="19"/>
  <c r="O1020" i="19"/>
  <c r="M1020" i="19"/>
  <c r="K1020" i="19"/>
  <c r="I1020" i="19"/>
  <c r="G1020" i="19"/>
  <c r="E1020" i="19"/>
  <c r="Y1019" i="19"/>
  <c r="W1019" i="19"/>
  <c r="U1019" i="19"/>
  <c r="S1019" i="19"/>
  <c r="Q1019" i="19"/>
  <c r="O1019" i="19"/>
  <c r="M1019" i="19"/>
  <c r="K1019" i="19"/>
  <c r="I1019" i="19"/>
  <c r="G1019" i="19"/>
  <c r="E1019" i="19"/>
  <c r="Y1018" i="19"/>
  <c r="W1018" i="19"/>
  <c r="U1018" i="19"/>
  <c r="S1018" i="19"/>
  <c r="Q1018" i="19"/>
  <c r="O1018" i="19"/>
  <c r="M1018" i="19"/>
  <c r="K1018" i="19"/>
  <c r="I1018" i="19"/>
  <c r="G1018" i="19"/>
  <c r="E1018" i="19"/>
  <c r="Y1017" i="19"/>
  <c r="W1017" i="19"/>
  <c r="U1017" i="19"/>
  <c r="S1017" i="19"/>
  <c r="Q1017" i="19"/>
  <c r="O1017" i="19"/>
  <c r="M1017" i="19"/>
  <c r="K1017" i="19"/>
  <c r="I1017" i="19"/>
  <c r="G1017" i="19"/>
  <c r="E1017" i="19"/>
  <c r="Y1016" i="19"/>
  <c r="W1016" i="19"/>
  <c r="U1016" i="19"/>
  <c r="S1016" i="19"/>
  <c r="Q1016" i="19"/>
  <c r="O1016" i="19"/>
  <c r="M1016" i="19"/>
  <c r="K1016" i="19"/>
  <c r="I1016" i="19"/>
  <c r="G1016" i="19"/>
  <c r="E1016" i="19"/>
  <c r="Y1015" i="19"/>
  <c r="W1015" i="19"/>
  <c r="U1015" i="19"/>
  <c r="S1015" i="19"/>
  <c r="Q1015" i="19"/>
  <c r="O1015" i="19"/>
  <c r="M1015" i="19"/>
  <c r="K1015" i="19"/>
  <c r="I1015" i="19"/>
  <c r="G1015" i="19"/>
  <c r="E1015" i="19"/>
  <c r="Y1014" i="19"/>
  <c r="W1014" i="19"/>
  <c r="U1014" i="19"/>
  <c r="S1014" i="19"/>
  <c r="Q1014" i="19"/>
  <c r="O1014" i="19"/>
  <c r="M1014" i="19"/>
  <c r="K1014" i="19"/>
  <c r="I1014" i="19"/>
  <c r="G1014" i="19"/>
  <c r="E1014" i="19"/>
  <c r="Y1013" i="19"/>
  <c r="W1013" i="19"/>
  <c r="U1013" i="19"/>
  <c r="S1013" i="19"/>
  <c r="Q1013" i="19"/>
  <c r="O1013" i="19"/>
  <c r="M1013" i="19"/>
  <c r="K1013" i="19"/>
  <c r="I1013" i="19"/>
  <c r="G1013" i="19"/>
  <c r="E1013" i="19"/>
  <c r="Y1012" i="19"/>
  <c r="W1012" i="19"/>
  <c r="U1012" i="19"/>
  <c r="S1012" i="19"/>
  <c r="Q1012" i="19"/>
  <c r="O1012" i="19"/>
  <c r="M1012" i="19"/>
  <c r="K1012" i="19"/>
  <c r="I1012" i="19"/>
  <c r="G1012" i="19"/>
  <c r="E1012" i="19"/>
  <c r="Y1011" i="19"/>
  <c r="W1011" i="19"/>
  <c r="U1011" i="19"/>
  <c r="S1011" i="19"/>
  <c r="Q1011" i="19"/>
  <c r="O1011" i="19"/>
  <c r="M1011" i="19"/>
  <c r="K1011" i="19"/>
  <c r="I1011" i="19"/>
  <c r="G1011" i="19"/>
  <c r="E1011" i="19"/>
  <c r="Y1010" i="19"/>
  <c r="W1010" i="19"/>
  <c r="U1010" i="19"/>
  <c r="S1010" i="19"/>
  <c r="Q1010" i="19"/>
  <c r="O1010" i="19"/>
  <c r="M1010" i="19"/>
  <c r="K1010" i="19"/>
  <c r="I1010" i="19"/>
  <c r="G1010" i="19"/>
  <c r="E1010" i="19"/>
  <c r="Y1009" i="19"/>
  <c r="W1009" i="19"/>
  <c r="U1009" i="19"/>
  <c r="S1009" i="19"/>
  <c r="Q1009" i="19"/>
  <c r="O1009" i="19"/>
  <c r="M1009" i="19"/>
  <c r="K1009" i="19"/>
  <c r="I1009" i="19"/>
  <c r="G1009" i="19"/>
  <c r="E1009" i="19"/>
  <c r="Y1008" i="19"/>
  <c r="W1008" i="19"/>
  <c r="U1008" i="19"/>
  <c r="S1008" i="19"/>
  <c r="Q1008" i="19"/>
  <c r="O1008" i="19"/>
  <c r="M1008" i="19"/>
  <c r="K1008" i="19"/>
  <c r="I1008" i="19"/>
  <c r="G1008" i="19"/>
  <c r="E1008" i="19"/>
  <c r="Y1007" i="19"/>
  <c r="W1007" i="19"/>
  <c r="U1007" i="19"/>
  <c r="S1007" i="19"/>
  <c r="Q1007" i="19"/>
  <c r="O1007" i="19"/>
  <c r="M1007" i="19"/>
  <c r="K1007" i="19"/>
  <c r="I1007" i="19"/>
  <c r="G1007" i="19"/>
  <c r="E1007" i="19"/>
  <c r="Y1006" i="19"/>
  <c r="W1006" i="19"/>
  <c r="U1006" i="19"/>
  <c r="S1006" i="19"/>
  <c r="Q1006" i="19"/>
  <c r="O1006" i="19"/>
  <c r="M1006" i="19"/>
  <c r="K1006" i="19"/>
  <c r="I1006" i="19"/>
  <c r="G1006" i="19"/>
  <c r="E1006" i="19"/>
  <c r="Y1005" i="19"/>
  <c r="W1005" i="19"/>
  <c r="U1005" i="19"/>
  <c r="S1005" i="19"/>
  <c r="Q1005" i="19"/>
  <c r="O1005" i="19"/>
  <c r="M1005" i="19"/>
  <c r="K1005" i="19"/>
  <c r="I1005" i="19"/>
  <c r="G1005" i="19"/>
  <c r="E1005" i="19"/>
  <c r="Y1004" i="19"/>
  <c r="W1004" i="19"/>
  <c r="U1004" i="19"/>
  <c r="S1004" i="19"/>
  <c r="Q1004" i="19"/>
  <c r="O1004" i="19"/>
  <c r="M1004" i="19"/>
  <c r="K1004" i="19"/>
  <c r="I1004" i="19"/>
  <c r="G1004" i="19"/>
  <c r="E1004" i="19"/>
  <c r="Y1003" i="19"/>
  <c r="W1003" i="19"/>
  <c r="U1003" i="19"/>
  <c r="S1003" i="19"/>
  <c r="Q1003" i="19"/>
  <c r="O1003" i="19"/>
  <c r="M1003" i="19"/>
  <c r="K1003" i="19"/>
  <c r="I1003" i="19"/>
  <c r="G1003" i="19"/>
  <c r="E1003" i="19"/>
  <c r="Y1002" i="19"/>
  <c r="W1002" i="19"/>
  <c r="U1002" i="19"/>
  <c r="S1002" i="19"/>
  <c r="Q1002" i="19"/>
  <c r="O1002" i="19"/>
  <c r="M1002" i="19"/>
  <c r="K1002" i="19"/>
  <c r="I1002" i="19"/>
  <c r="G1002" i="19"/>
  <c r="E1002" i="19"/>
  <c r="Y1001" i="19"/>
  <c r="W1001" i="19"/>
  <c r="U1001" i="19"/>
  <c r="S1001" i="19"/>
  <c r="Q1001" i="19"/>
  <c r="O1001" i="19"/>
  <c r="M1001" i="19"/>
  <c r="K1001" i="19"/>
  <c r="I1001" i="19"/>
  <c r="G1001" i="19"/>
  <c r="E1001" i="19"/>
  <c r="Y1000" i="19"/>
  <c r="W1000" i="19"/>
  <c r="U1000" i="19"/>
  <c r="S1000" i="19"/>
  <c r="Q1000" i="19"/>
  <c r="O1000" i="19"/>
  <c r="M1000" i="19"/>
  <c r="K1000" i="19"/>
  <c r="I1000" i="19"/>
  <c r="G1000" i="19"/>
  <c r="E1000" i="19"/>
  <c r="Y999" i="19"/>
  <c r="W999" i="19"/>
  <c r="U999" i="19"/>
  <c r="S999" i="19"/>
  <c r="Q999" i="19"/>
  <c r="O999" i="19"/>
  <c r="M999" i="19"/>
  <c r="K999" i="19"/>
  <c r="I999" i="19"/>
  <c r="G999" i="19"/>
  <c r="E999" i="19"/>
  <c r="Y998" i="19"/>
  <c r="W998" i="19"/>
  <c r="U998" i="19"/>
  <c r="S998" i="19"/>
  <c r="Q998" i="19"/>
  <c r="O998" i="19"/>
  <c r="M998" i="19"/>
  <c r="K998" i="19"/>
  <c r="I998" i="19"/>
  <c r="G998" i="19"/>
  <c r="E998" i="19"/>
  <c r="Y997" i="19"/>
  <c r="W997" i="19"/>
  <c r="U997" i="19"/>
  <c r="S997" i="19"/>
  <c r="Q997" i="19"/>
  <c r="O997" i="19"/>
  <c r="M997" i="19"/>
  <c r="K997" i="19"/>
  <c r="I997" i="19"/>
  <c r="G997" i="19"/>
  <c r="E997" i="19"/>
  <c r="Y996" i="19"/>
  <c r="W996" i="19"/>
  <c r="U996" i="19"/>
  <c r="S996" i="19"/>
  <c r="Q996" i="19"/>
  <c r="O996" i="19"/>
  <c r="M996" i="19"/>
  <c r="K996" i="19"/>
  <c r="I996" i="19"/>
  <c r="G996" i="19"/>
  <c r="E996" i="19"/>
  <c r="Y995" i="19"/>
  <c r="W995" i="19"/>
  <c r="U995" i="19"/>
  <c r="S995" i="19"/>
  <c r="Q995" i="19"/>
  <c r="O995" i="19"/>
  <c r="M995" i="19"/>
  <c r="K995" i="19"/>
  <c r="I995" i="19"/>
  <c r="G995" i="19"/>
  <c r="E995" i="19"/>
  <c r="Y994" i="19"/>
  <c r="W994" i="19"/>
  <c r="U994" i="19"/>
  <c r="S994" i="19"/>
  <c r="Q994" i="19"/>
  <c r="O994" i="19"/>
  <c r="M994" i="19"/>
  <c r="K994" i="19"/>
  <c r="I994" i="19"/>
  <c r="G994" i="19"/>
  <c r="E994" i="19"/>
  <c r="Y993" i="19"/>
  <c r="W993" i="19"/>
  <c r="U993" i="19"/>
  <c r="S993" i="19"/>
  <c r="Q993" i="19"/>
  <c r="O993" i="19"/>
  <c r="M993" i="19"/>
  <c r="K993" i="19"/>
  <c r="I993" i="19"/>
  <c r="G993" i="19"/>
  <c r="E993" i="19"/>
  <c r="Y992" i="19"/>
  <c r="W992" i="19"/>
  <c r="U992" i="19"/>
  <c r="S992" i="19"/>
  <c r="Q992" i="19"/>
  <c r="O992" i="19"/>
  <c r="M992" i="19"/>
  <c r="K992" i="19"/>
  <c r="I992" i="19"/>
  <c r="G992" i="19"/>
  <c r="E992" i="19"/>
  <c r="Y991" i="19"/>
  <c r="W991" i="19"/>
  <c r="U991" i="19"/>
  <c r="S991" i="19"/>
  <c r="Q991" i="19"/>
  <c r="O991" i="19"/>
  <c r="M991" i="19"/>
  <c r="K991" i="19"/>
  <c r="I991" i="19"/>
  <c r="G991" i="19"/>
  <c r="E991" i="19"/>
  <c r="Y990" i="19"/>
  <c r="W990" i="19"/>
  <c r="U990" i="19"/>
  <c r="S990" i="19"/>
  <c r="Q990" i="19"/>
  <c r="O990" i="19"/>
  <c r="M990" i="19"/>
  <c r="K990" i="19"/>
  <c r="I990" i="19"/>
  <c r="G990" i="19"/>
  <c r="E990" i="19"/>
  <c r="Y989" i="19"/>
  <c r="W989" i="19"/>
  <c r="U989" i="19"/>
  <c r="S989" i="19"/>
  <c r="Q989" i="19"/>
  <c r="O989" i="19"/>
  <c r="M989" i="19"/>
  <c r="K989" i="19"/>
  <c r="I989" i="19"/>
  <c r="G989" i="19"/>
  <c r="E989" i="19"/>
  <c r="Y988" i="19"/>
  <c r="W988" i="19"/>
  <c r="U988" i="19"/>
  <c r="S988" i="19"/>
  <c r="Q988" i="19"/>
  <c r="O988" i="19"/>
  <c r="M988" i="19"/>
  <c r="K988" i="19"/>
  <c r="I988" i="19"/>
  <c r="G988" i="19"/>
  <c r="E988" i="19"/>
  <c r="Y987" i="19"/>
  <c r="W987" i="19"/>
  <c r="U987" i="19"/>
  <c r="S987" i="19"/>
  <c r="Q987" i="19"/>
  <c r="O987" i="19"/>
  <c r="M987" i="19"/>
  <c r="K987" i="19"/>
  <c r="I987" i="19"/>
  <c r="G987" i="19"/>
  <c r="E987" i="19"/>
  <c r="Y986" i="19"/>
  <c r="W986" i="19"/>
  <c r="U986" i="19"/>
  <c r="S986" i="19"/>
  <c r="Q986" i="19"/>
  <c r="O986" i="19"/>
  <c r="M986" i="19"/>
  <c r="K986" i="19"/>
  <c r="I986" i="19"/>
  <c r="G986" i="19"/>
  <c r="E986" i="19"/>
  <c r="Y985" i="19"/>
  <c r="W985" i="19"/>
  <c r="U985" i="19"/>
  <c r="S985" i="19"/>
  <c r="Q985" i="19"/>
  <c r="O985" i="19"/>
  <c r="M985" i="19"/>
  <c r="K985" i="19"/>
  <c r="I985" i="19"/>
  <c r="G985" i="19"/>
  <c r="E985" i="19"/>
  <c r="Y984" i="19"/>
  <c r="W984" i="19"/>
  <c r="U984" i="19"/>
  <c r="S984" i="19"/>
  <c r="Q984" i="19"/>
  <c r="O984" i="19"/>
  <c r="M984" i="19"/>
  <c r="K984" i="19"/>
  <c r="I984" i="19"/>
  <c r="G984" i="19"/>
  <c r="E984" i="19"/>
  <c r="Y983" i="19"/>
  <c r="W983" i="19"/>
  <c r="U983" i="19"/>
  <c r="S983" i="19"/>
  <c r="Q983" i="19"/>
  <c r="O983" i="19"/>
  <c r="M983" i="19"/>
  <c r="K983" i="19"/>
  <c r="I983" i="19"/>
  <c r="G983" i="19"/>
  <c r="E983" i="19"/>
  <c r="Y982" i="19"/>
  <c r="W982" i="19"/>
  <c r="U982" i="19"/>
  <c r="S982" i="19"/>
  <c r="Q982" i="19"/>
  <c r="O982" i="19"/>
  <c r="M982" i="19"/>
  <c r="K982" i="19"/>
  <c r="I982" i="19"/>
  <c r="G982" i="19"/>
  <c r="E982" i="19"/>
  <c r="Y981" i="19"/>
  <c r="W981" i="19"/>
  <c r="U981" i="19"/>
  <c r="S981" i="19"/>
  <c r="Q981" i="19"/>
  <c r="O981" i="19"/>
  <c r="M981" i="19"/>
  <c r="K981" i="19"/>
  <c r="I981" i="19"/>
  <c r="G981" i="19"/>
  <c r="E981" i="19"/>
  <c r="Y980" i="19"/>
  <c r="W980" i="19"/>
  <c r="U980" i="19"/>
  <c r="S980" i="19"/>
  <c r="Q980" i="19"/>
  <c r="O980" i="19"/>
  <c r="M980" i="19"/>
  <c r="K980" i="19"/>
  <c r="I980" i="19"/>
  <c r="G980" i="19"/>
  <c r="E980" i="19"/>
  <c r="Y979" i="19"/>
  <c r="W979" i="19"/>
  <c r="U979" i="19"/>
  <c r="S979" i="19"/>
  <c r="Q979" i="19"/>
  <c r="O979" i="19"/>
  <c r="M979" i="19"/>
  <c r="K979" i="19"/>
  <c r="I979" i="19"/>
  <c r="G979" i="19"/>
  <c r="E979" i="19"/>
  <c r="Y978" i="19"/>
  <c r="W978" i="19"/>
  <c r="U978" i="19"/>
  <c r="S978" i="19"/>
  <c r="Q978" i="19"/>
  <c r="O978" i="19"/>
  <c r="M978" i="19"/>
  <c r="K978" i="19"/>
  <c r="I978" i="19"/>
  <c r="G978" i="19"/>
  <c r="E978" i="19"/>
  <c r="Y977" i="19"/>
  <c r="W977" i="19"/>
  <c r="U977" i="19"/>
  <c r="S977" i="19"/>
  <c r="Q977" i="19"/>
  <c r="O977" i="19"/>
  <c r="M977" i="19"/>
  <c r="K977" i="19"/>
  <c r="I977" i="19"/>
  <c r="G977" i="19"/>
  <c r="E977" i="19"/>
  <c r="Y976" i="19"/>
  <c r="W976" i="19"/>
  <c r="U976" i="19"/>
  <c r="S976" i="19"/>
  <c r="Q976" i="19"/>
  <c r="O976" i="19"/>
  <c r="M976" i="19"/>
  <c r="K976" i="19"/>
  <c r="I976" i="19"/>
  <c r="G976" i="19"/>
  <c r="E976" i="19"/>
  <c r="Y975" i="19"/>
  <c r="W975" i="19"/>
  <c r="U975" i="19"/>
  <c r="S975" i="19"/>
  <c r="Q975" i="19"/>
  <c r="O975" i="19"/>
  <c r="M975" i="19"/>
  <c r="K975" i="19"/>
  <c r="I975" i="19"/>
  <c r="G975" i="19"/>
  <c r="E975" i="19"/>
  <c r="Y974" i="19"/>
  <c r="W974" i="19"/>
  <c r="U974" i="19"/>
  <c r="S974" i="19"/>
  <c r="Q974" i="19"/>
  <c r="O974" i="19"/>
  <c r="M974" i="19"/>
  <c r="K974" i="19"/>
  <c r="I974" i="19"/>
  <c r="G974" i="19"/>
  <c r="E974" i="19"/>
  <c r="Y973" i="19"/>
  <c r="W973" i="19"/>
  <c r="U973" i="19"/>
  <c r="S973" i="19"/>
  <c r="Q973" i="19"/>
  <c r="O973" i="19"/>
  <c r="M973" i="19"/>
  <c r="K973" i="19"/>
  <c r="I973" i="19"/>
  <c r="G973" i="19"/>
  <c r="E973" i="19"/>
  <c r="Y972" i="19"/>
  <c r="W972" i="19"/>
  <c r="U972" i="19"/>
  <c r="S972" i="19"/>
  <c r="Q972" i="19"/>
  <c r="O972" i="19"/>
  <c r="M972" i="19"/>
  <c r="K972" i="19"/>
  <c r="I972" i="19"/>
  <c r="G972" i="19"/>
  <c r="E972" i="19"/>
  <c r="Y971" i="19"/>
  <c r="W971" i="19"/>
  <c r="U971" i="19"/>
  <c r="S971" i="19"/>
  <c r="Q971" i="19"/>
  <c r="O971" i="19"/>
  <c r="M971" i="19"/>
  <c r="K971" i="19"/>
  <c r="I971" i="19"/>
  <c r="G971" i="19"/>
  <c r="E971" i="19"/>
  <c r="Y970" i="19"/>
  <c r="W970" i="19"/>
  <c r="U970" i="19"/>
  <c r="S970" i="19"/>
  <c r="Q970" i="19"/>
  <c r="O970" i="19"/>
  <c r="M970" i="19"/>
  <c r="K970" i="19"/>
  <c r="I970" i="19"/>
  <c r="G970" i="19"/>
  <c r="E970" i="19"/>
  <c r="Y969" i="19"/>
  <c r="W969" i="19"/>
  <c r="U969" i="19"/>
  <c r="S969" i="19"/>
  <c r="Q969" i="19"/>
  <c r="O969" i="19"/>
  <c r="M969" i="19"/>
  <c r="K969" i="19"/>
  <c r="I969" i="19"/>
  <c r="G969" i="19"/>
  <c r="E969" i="19"/>
  <c r="Y968" i="19"/>
  <c r="W968" i="19"/>
  <c r="U968" i="19"/>
  <c r="S968" i="19"/>
  <c r="Q968" i="19"/>
  <c r="O968" i="19"/>
  <c r="M968" i="19"/>
  <c r="K968" i="19"/>
  <c r="I968" i="19"/>
  <c r="G968" i="19"/>
  <c r="E968" i="19"/>
  <c r="Y967" i="19"/>
  <c r="W967" i="19"/>
  <c r="U967" i="19"/>
  <c r="S967" i="19"/>
  <c r="Q967" i="19"/>
  <c r="O967" i="19"/>
  <c r="M967" i="19"/>
  <c r="K967" i="19"/>
  <c r="I967" i="19"/>
  <c r="G967" i="19"/>
  <c r="E967" i="19"/>
  <c r="Y966" i="19"/>
  <c r="W966" i="19"/>
  <c r="U966" i="19"/>
  <c r="S966" i="19"/>
  <c r="Q966" i="19"/>
  <c r="O966" i="19"/>
  <c r="M966" i="19"/>
  <c r="K966" i="19"/>
  <c r="I966" i="19"/>
  <c r="G966" i="19"/>
  <c r="E966" i="19"/>
  <c r="Y965" i="19"/>
  <c r="W965" i="19"/>
  <c r="U965" i="19"/>
  <c r="S965" i="19"/>
  <c r="Q965" i="19"/>
  <c r="O965" i="19"/>
  <c r="M965" i="19"/>
  <c r="K965" i="19"/>
  <c r="I965" i="19"/>
  <c r="G965" i="19"/>
  <c r="E965" i="19"/>
  <c r="Y964" i="19"/>
  <c r="W964" i="19"/>
  <c r="U964" i="19"/>
  <c r="S964" i="19"/>
  <c r="Q964" i="19"/>
  <c r="O964" i="19"/>
  <c r="M964" i="19"/>
  <c r="K964" i="19"/>
  <c r="I964" i="19"/>
  <c r="G964" i="19"/>
  <c r="E964" i="19"/>
  <c r="Y963" i="19"/>
  <c r="W963" i="19"/>
  <c r="U963" i="19"/>
  <c r="S963" i="19"/>
  <c r="Q963" i="19"/>
  <c r="O963" i="19"/>
  <c r="M963" i="19"/>
  <c r="K963" i="19"/>
  <c r="I963" i="19"/>
  <c r="G963" i="19"/>
  <c r="E963" i="19"/>
  <c r="Y962" i="19"/>
  <c r="W962" i="19"/>
  <c r="U962" i="19"/>
  <c r="S962" i="19"/>
  <c r="Q962" i="19"/>
  <c r="O962" i="19"/>
  <c r="M962" i="19"/>
  <c r="K962" i="19"/>
  <c r="I962" i="19"/>
  <c r="G962" i="19"/>
  <c r="E962" i="19"/>
  <c r="Y961" i="19"/>
  <c r="W961" i="19"/>
  <c r="U961" i="19"/>
  <c r="S961" i="19"/>
  <c r="Q961" i="19"/>
  <c r="O961" i="19"/>
  <c r="M961" i="19"/>
  <c r="K961" i="19"/>
  <c r="I961" i="19"/>
  <c r="G961" i="19"/>
  <c r="E961" i="19"/>
  <c r="Y960" i="19"/>
  <c r="W960" i="19"/>
  <c r="U960" i="19"/>
  <c r="S960" i="19"/>
  <c r="Q960" i="19"/>
  <c r="O960" i="19"/>
  <c r="M960" i="19"/>
  <c r="K960" i="19"/>
  <c r="I960" i="19"/>
  <c r="G960" i="19"/>
  <c r="E960" i="19"/>
  <c r="Y959" i="19"/>
  <c r="W959" i="19"/>
  <c r="U959" i="19"/>
  <c r="S959" i="19"/>
  <c r="Q959" i="19"/>
  <c r="O959" i="19"/>
  <c r="M959" i="19"/>
  <c r="K959" i="19"/>
  <c r="I959" i="19"/>
  <c r="G959" i="19"/>
  <c r="E959" i="19"/>
  <c r="Y958" i="19"/>
  <c r="W958" i="19"/>
  <c r="U958" i="19"/>
  <c r="S958" i="19"/>
  <c r="Q958" i="19"/>
  <c r="O958" i="19"/>
  <c r="M958" i="19"/>
  <c r="K958" i="19"/>
  <c r="I958" i="19"/>
  <c r="G958" i="19"/>
  <c r="E958" i="19"/>
  <c r="Y957" i="19"/>
  <c r="W957" i="19"/>
  <c r="U957" i="19"/>
  <c r="S957" i="19"/>
  <c r="Q957" i="19"/>
  <c r="O957" i="19"/>
  <c r="M957" i="19"/>
  <c r="K957" i="19"/>
  <c r="I957" i="19"/>
  <c r="G957" i="19"/>
  <c r="E957" i="19"/>
  <c r="Y956" i="19"/>
  <c r="W956" i="19"/>
  <c r="U956" i="19"/>
  <c r="S956" i="19"/>
  <c r="Q956" i="19"/>
  <c r="O956" i="19"/>
  <c r="M956" i="19"/>
  <c r="K956" i="19"/>
  <c r="I956" i="19"/>
  <c r="G956" i="19"/>
  <c r="E956" i="19"/>
  <c r="Y955" i="19"/>
  <c r="W955" i="19"/>
  <c r="U955" i="19"/>
  <c r="S955" i="19"/>
  <c r="Q955" i="19"/>
  <c r="O955" i="19"/>
  <c r="M955" i="19"/>
  <c r="K955" i="19"/>
  <c r="I955" i="19"/>
  <c r="G955" i="19"/>
  <c r="E955" i="19"/>
  <c r="Y954" i="19"/>
  <c r="W954" i="19"/>
  <c r="U954" i="19"/>
  <c r="S954" i="19"/>
  <c r="Q954" i="19"/>
  <c r="O954" i="19"/>
  <c r="M954" i="19"/>
  <c r="K954" i="19"/>
  <c r="I954" i="19"/>
  <c r="G954" i="19"/>
  <c r="E954" i="19"/>
  <c r="Y953" i="19"/>
  <c r="W953" i="19"/>
  <c r="U953" i="19"/>
  <c r="S953" i="19"/>
  <c r="Q953" i="19"/>
  <c r="O953" i="19"/>
  <c r="M953" i="19"/>
  <c r="K953" i="19"/>
  <c r="I953" i="19"/>
  <c r="G953" i="19"/>
  <c r="E953" i="19"/>
  <c r="Y952" i="19"/>
  <c r="W952" i="19"/>
  <c r="U952" i="19"/>
  <c r="S952" i="19"/>
  <c r="Q952" i="19"/>
  <c r="O952" i="19"/>
  <c r="M952" i="19"/>
  <c r="K952" i="19"/>
  <c r="I952" i="19"/>
  <c r="G952" i="19"/>
  <c r="E952" i="19"/>
  <c r="Y951" i="19"/>
  <c r="W951" i="19"/>
  <c r="U951" i="19"/>
  <c r="S951" i="19"/>
  <c r="Q951" i="19"/>
  <c r="O951" i="19"/>
  <c r="M951" i="19"/>
  <c r="K951" i="19"/>
  <c r="I951" i="19"/>
  <c r="G951" i="19"/>
  <c r="E951" i="19"/>
  <c r="Y950" i="19"/>
  <c r="W950" i="19"/>
  <c r="U950" i="19"/>
  <c r="S950" i="19"/>
  <c r="Q950" i="19"/>
  <c r="O950" i="19"/>
  <c r="M950" i="19"/>
  <c r="K950" i="19"/>
  <c r="I950" i="19"/>
  <c r="G950" i="19"/>
  <c r="E950" i="19"/>
  <c r="Y949" i="19"/>
  <c r="W949" i="19"/>
  <c r="U949" i="19"/>
  <c r="S949" i="19"/>
  <c r="Q949" i="19"/>
  <c r="O949" i="19"/>
  <c r="M949" i="19"/>
  <c r="K949" i="19"/>
  <c r="I949" i="19"/>
  <c r="G949" i="19"/>
  <c r="E949" i="19"/>
  <c r="Y948" i="19"/>
  <c r="W948" i="19"/>
  <c r="U948" i="19"/>
  <c r="S948" i="19"/>
  <c r="Q948" i="19"/>
  <c r="O948" i="19"/>
  <c r="M948" i="19"/>
  <c r="K948" i="19"/>
  <c r="I948" i="19"/>
  <c r="G948" i="19"/>
  <c r="E948" i="19"/>
  <c r="Y947" i="19"/>
  <c r="W947" i="19"/>
  <c r="U947" i="19"/>
  <c r="S947" i="19"/>
  <c r="Q947" i="19"/>
  <c r="O947" i="19"/>
  <c r="M947" i="19"/>
  <c r="K947" i="19"/>
  <c r="I947" i="19"/>
  <c r="G947" i="19"/>
  <c r="E947" i="19"/>
  <c r="Y946" i="19"/>
  <c r="W946" i="19"/>
  <c r="U946" i="19"/>
  <c r="S946" i="19"/>
  <c r="Q946" i="19"/>
  <c r="O946" i="19"/>
  <c r="M946" i="19"/>
  <c r="K946" i="19"/>
  <c r="I946" i="19"/>
  <c r="G946" i="19"/>
  <c r="E946" i="19"/>
  <c r="Y945" i="19"/>
  <c r="W945" i="19"/>
  <c r="U945" i="19"/>
  <c r="S945" i="19"/>
  <c r="Q945" i="19"/>
  <c r="O945" i="19"/>
  <c r="M945" i="19"/>
  <c r="K945" i="19"/>
  <c r="I945" i="19"/>
  <c r="G945" i="19"/>
  <c r="E945" i="19"/>
  <c r="Y944" i="19"/>
  <c r="W944" i="19"/>
  <c r="U944" i="19"/>
  <c r="S944" i="19"/>
  <c r="Q944" i="19"/>
  <c r="O944" i="19"/>
  <c r="M944" i="19"/>
  <c r="K944" i="19"/>
  <c r="I944" i="19"/>
  <c r="G944" i="19"/>
  <c r="E944" i="19"/>
  <c r="Y943" i="19"/>
  <c r="W943" i="19"/>
  <c r="U943" i="19"/>
  <c r="S943" i="19"/>
  <c r="Q943" i="19"/>
  <c r="O943" i="19"/>
  <c r="M943" i="19"/>
  <c r="K943" i="19"/>
  <c r="I943" i="19"/>
  <c r="G943" i="19"/>
  <c r="E943" i="19"/>
  <c r="Y942" i="19"/>
  <c r="W942" i="19"/>
  <c r="U942" i="19"/>
  <c r="S942" i="19"/>
  <c r="Q942" i="19"/>
  <c r="O942" i="19"/>
  <c r="M942" i="19"/>
  <c r="K942" i="19"/>
  <c r="I942" i="19"/>
  <c r="G942" i="19"/>
  <c r="E942" i="19"/>
  <c r="Y941" i="19"/>
  <c r="W941" i="19"/>
  <c r="U941" i="19"/>
  <c r="S941" i="19"/>
  <c r="Q941" i="19"/>
  <c r="O941" i="19"/>
  <c r="M941" i="19"/>
  <c r="K941" i="19"/>
  <c r="I941" i="19"/>
  <c r="G941" i="19"/>
  <c r="E941" i="19"/>
  <c r="Y940" i="19"/>
  <c r="W940" i="19"/>
  <c r="U940" i="19"/>
  <c r="S940" i="19"/>
  <c r="Q940" i="19"/>
  <c r="O940" i="19"/>
  <c r="M940" i="19"/>
  <c r="K940" i="19"/>
  <c r="I940" i="19"/>
  <c r="G940" i="19"/>
  <c r="E940" i="19"/>
  <c r="Y939" i="19"/>
  <c r="W939" i="19"/>
  <c r="U939" i="19"/>
  <c r="S939" i="19"/>
  <c r="Q939" i="19"/>
  <c r="O939" i="19"/>
  <c r="M939" i="19"/>
  <c r="K939" i="19"/>
  <c r="I939" i="19"/>
  <c r="G939" i="19"/>
  <c r="E939" i="19"/>
  <c r="Y938" i="19"/>
  <c r="W938" i="19"/>
  <c r="U938" i="19"/>
  <c r="S938" i="19"/>
  <c r="Q938" i="19"/>
  <c r="O938" i="19"/>
  <c r="M938" i="19"/>
  <c r="K938" i="19"/>
  <c r="I938" i="19"/>
  <c r="G938" i="19"/>
  <c r="E938" i="19"/>
  <c r="Y937" i="19"/>
  <c r="W937" i="19"/>
  <c r="U937" i="19"/>
  <c r="S937" i="19"/>
  <c r="Q937" i="19"/>
  <c r="O937" i="19"/>
  <c r="M937" i="19"/>
  <c r="K937" i="19"/>
  <c r="I937" i="19"/>
  <c r="G937" i="19"/>
  <c r="E937" i="19"/>
  <c r="Y936" i="19"/>
  <c r="W936" i="19"/>
  <c r="U936" i="19"/>
  <c r="S936" i="19"/>
  <c r="Q936" i="19"/>
  <c r="O936" i="19"/>
  <c r="M936" i="19"/>
  <c r="K936" i="19"/>
  <c r="I936" i="19"/>
  <c r="G936" i="19"/>
  <c r="E936" i="19"/>
  <c r="Y935" i="19"/>
  <c r="W935" i="19"/>
  <c r="U935" i="19"/>
  <c r="S935" i="19"/>
  <c r="Q935" i="19"/>
  <c r="O935" i="19"/>
  <c r="M935" i="19"/>
  <c r="K935" i="19"/>
  <c r="I935" i="19"/>
  <c r="G935" i="19"/>
  <c r="E935" i="19"/>
  <c r="Y934" i="19"/>
  <c r="W934" i="19"/>
  <c r="U934" i="19"/>
  <c r="S934" i="19"/>
  <c r="Q934" i="19"/>
  <c r="O934" i="19"/>
  <c r="M934" i="19"/>
  <c r="K934" i="19"/>
  <c r="I934" i="19"/>
  <c r="G934" i="19"/>
  <c r="E934" i="19"/>
  <c r="Y933" i="19"/>
  <c r="W933" i="19"/>
  <c r="U933" i="19"/>
  <c r="S933" i="19"/>
  <c r="Q933" i="19"/>
  <c r="O933" i="19"/>
  <c r="M933" i="19"/>
  <c r="K933" i="19"/>
  <c r="I933" i="19"/>
  <c r="G933" i="19"/>
  <c r="E933" i="19"/>
  <c r="Y932" i="19"/>
  <c r="W932" i="19"/>
  <c r="U932" i="19"/>
  <c r="S932" i="19"/>
  <c r="Q932" i="19"/>
  <c r="O932" i="19"/>
  <c r="M932" i="19"/>
  <c r="K932" i="19"/>
  <c r="I932" i="19"/>
  <c r="G932" i="19"/>
  <c r="E932" i="19"/>
  <c r="Y931" i="19"/>
  <c r="W931" i="19"/>
  <c r="U931" i="19"/>
  <c r="S931" i="19"/>
  <c r="Q931" i="19"/>
  <c r="O931" i="19"/>
  <c r="M931" i="19"/>
  <c r="K931" i="19"/>
  <c r="I931" i="19"/>
  <c r="G931" i="19"/>
  <c r="E931" i="19"/>
  <c r="Y930" i="19"/>
  <c r="W930" i="19"/>
  <c r="U930" i="19"/>
  <c r="S930" i="19"/>
  <c r="Q930" i="19"/>
  <c r="O930" i="19"/>
  <c r="M930" i="19"/>
  <c r="K930" i="19"/>
  <c r="I930" i="19"/>
  <c r="G930" i="19"/>
  <c r="E930" i="19"/>
  <c r="Y929" i="19"/>
  <c r="W929" i="19"/>
  <c r="U929" i="19"/>
  <c r="S929" i="19"/>
  <c r="Q929" i="19"/>
  <c r="O929" i="19"/>
  <c r="M929" i="19"/>
  <c r="K929" i="19"/>
  <c r="I929" i="19"/>
  <c r="G929" i="19"/>
  <c r="E929" i="19"/>
  <c r="Y928" i="19"/>
  <c r="W928" i="19"/>
  <c r="U928" i="19"/>
  <c r="S928" i="19"/>
  <c r="Q928" i="19"/>
  <c r="O928" i="19"/>
  <c r="M928" i="19"/>
  <c r="K928" i="19"/>
  <c r="I928" i="19"/>
  <c r="G928" i="19"/>
  <c r="E928" i="19"/>
  <c r="Y927" i="19"/>
  <c r="W927" i="19"/>
  <c r="U927" i="19"/>
  <c r="S927" i="19"/>
  <c r="Q927" i="19"/>
  <c r="O927" i="19"/>
  <c r="M927" i="19"/>
  <c r="K927" i="19"/>
  <c r="I927" i="19"/>
  <c r="G927" i="19"/>
  <c r="E927" i="19"/>
  <c r="Y926" i="19"/>
  <c r="W926" i="19"/>
  <c r="U926" i="19"/>
  <c r="S926" i="19"/>
  <c r="Q926" i="19"/>
  <c r="O926" i="19"/>
  <c r="M926" i="19"/>
  <c r="K926" i="19"/>
  <c r="I926" i="19"/>
  <c r="G926" i="19"/>
  <c r="E926" i="19"/>
  <c r="Y925" i="19"/>
  <c r="W925" i="19"/>
  <c r="U925" i="19"/>
  <c r="S925" i="19"/>
  <c r="Q925" i="19"/>
  <c r="O925" i="19"/>
  <c r="M925" i="19"/>
  <c r="K925" i="19"/>
  <c r="I925" i="19"/>
  <c r="G925" i="19"/>
  <c r="E925" i="19"/>
  <c r="Y924" i="19"/>
  <c r="W924" i="19"/>
  <c r="U924" i="19"/>
  <c r="S924" i="19"/>
  <c r="Q924" i="19"/>
  <c r="O924" i="19"/>
  <c r="M924" i="19"/>
  <c r="K924" i="19"/>
  <c r="I924" i="19"/>
  <c r="G924" i="19"/>
  <c r="E924" i="19"/>
  <c r="Y923" i="19"/>
  <c r="W923" i="19"/>
  <c r="U923" i="19"/>
  <c r="S923" i="19"/>
  <c r="Q923" i="19"/>
  <c r="O923" i="19"/>
  <c r="M923" i="19"/>
  <c r="K923" i="19"/>
  <c r="I923" i="19"/>
  <c r="G923" i="19"/>
  <c r="E923" i="19"/>
  <c r="Y922" i="19"/>
  <c r="W922" i="19"/>
  <c r="U922" i="19"/>
  <c r="S922" i="19"/>
  <c r="Q922" i="19"/>
  <c r="O922" i="19"/>
  <c r="M922" i="19"/>
  <c r="K922" i="19"/>
  <c r="I922" i="19"/>
  <c r="G922" i="19"/>
  <c r="E922" i="19"/>
  <c r="Y921" i="19"/>
  <c r="W921" i="19"/>
  <c r="U921" i="19"/>
  <c r="S921" i="19"/>
  <c r="Q921" i="19"/>
  <c r="O921" i="19"/>
  <c r="M921" i="19"/>
  <c r="K921" i="19"/>
  <c r="I921" i="19"/>
  <c r="G921" i="19"/>
  <c r="E921" i="19"/>
  <c r="Y920" i="19"/>
  <c r="W920" i="19"/>
  <c r="U920" i="19"/>
  <c r="S920" i="19"/>
  <c r="Q920" i="19"/>
  <c r="O920" i="19"/>
  <c r="M920" i="19"/>
  <c r="K920" i="19"/>
  <c r="I920" i="19"/>
  <c r="G920" i="19"/>
  <c r="E920" i="19"/>
  <c r="Y919" i="19"/>
  <c r="W919" i="19"/>
  <c r="U919" i="19"/>
  <c r="S919" i="19"/>
  <c r="Q919" i="19"/>
  <c r="O919" i="19"/>
  <c r="M919" i="19"/>
  <c r="K919" i="19"/>
  <c r="I919" i="19"/>
  <c r="G919" i="19"/>
  <c r="E919" i="19"/>
  <c r="Y918" i="19"/>
  <c r="W918" i="19"/>
  <c r="U918" i="19"/>
  <c r="S918" i="19"/>
  <c r="Q918" i="19"/>
  <c r="O918" i="19"/>
  <c r="M918" i="19"/>
  <c r="K918" i="19"/>
  <c r="I918" i="19"/>
  <c r="G918" i="19"/>
  <c r="E918" i="19"/>
  <c r="Y917" i="19"/>
  <c r="W917" i="19"/>
  <c r="U917" i="19"/>
  <c r="S917" i="19"/>
  <c r="Q917" i="19"/>
  <c r="O917" i="19"/>
  <c r="M917" i="19"/>
  <c r="K917" i="19"/>
  <c r="I917" i="19"/>
  <c r="G917" i="19"/>
  <c r="E917" i="19"/>
  <c r="Y916" i="19"/>
  <c r="W916" i="19"/>
  <c r="U916" i="19"/>
  <c r="S916" i="19"/>
  <c r="Q916" i="19"/>
  <c r="O916" i="19"/>
  <c r="M916" i="19"/>
  <c r="K916" i="19"/>
  <c r="I916" i="19"/>
  <c r="G916" i="19"/>
  <c r="E916" i="19"/>
  <c r="Y915" i="19"/>
  <c r="W915" i="19"/>
  <c r="U915" i="19"/>
  <c r="S915" i="19"/>
  <c r="Q915" i="19"/>
  <c r="O915" i="19"/>
  <c r="M915" i="19"/>
  <c r="K915" i="19"/>
  <c r="I915" i="19"/>
  <c r="G915" i="19"/>
  <c r="E915" i="19"/>
  <c r="Y914" i="19"/>
  <c r="W914" i="19"/>
  <c r="U914" i="19"/>
  <c r="S914" i="19"/>
  <c r="Q914" i="19"/>
  <c r="O914" i="19"/>
  <c r="M914" i="19"/>
  <c r="K914" i="19"/>
  <c r="I914" i="19"/>
  <c r="G914" i="19"/>
  <c r="E914" i="19"/>
  <c r="Y913" i="19"/>
  <c r="W913" i="19"/>
  <c r="U913" i="19"/>
  <c r="S913" i="19"/>
  <c r="Q913" i="19"/>
  <c r="O913" i="19"/>
  <c r="M913" i="19"/>
  <c r="K913" i="19"/>
  <c r="I913" i="19"/>
  <c r="G913" i="19"/>
  <c r="E913" i="19"/>
  <c r="Y912" i="19"/>
  <c r="W912" i="19"/>
  <c r="U912" i="19"/>
  <c r="S912" i="19"/>
  <c r="Q912" i="19"/>
  <c r="O912" i="19"/>
  <c r="M912" i="19"/>
  <c r="K912" i="19"/>
  <c r="I912" i="19"/>
  <c r="G912" i="19"/>
  <c r="E912" i="19"/>
  <c r="Y911" i="19"/>
  <c r="W911" i="19"/>
  <c r="U911" i="19"/>
  <c r="S911" i="19"/>
  <c r="Q911" i="19"/>
  <c r="O911" i="19"/>
  <c r="M911" i="19"/>
  <c r="K911" i="19"/>
  <c r="I911" i="19"/>
  <c r="G911" i="19"/>
  <c r="E911" i="19"/>
  <c r="Y910" i="19"/>
  <c r="W910" i="19"/>
  <c r="U910" i="19"/>
  <c r="S910" i="19"/>
  <c r="Q910" i="19"/>
  <c r="O910" i="19"/>
  <c r="M910" i="19"/>
  <c r="K910" i="19"/>
  <c r="I910" i="19"/>
  <c r="G910" i="19"/>
  <c r="E910" i="19"/>
  <c r="Y909" i="19"/>
  <c r="W909" i="19"/>
  <c r="U909" i="19"/>
  <c r="S909" i="19"/>
  <c r="Q909" i="19"/>
  <c r="I337" i="18" s="1"/>
  <c r="O909" i="19"/>
  <c r="M909" i="19"/>
  <c r="K909" i="19"/>
  <c r="I909" i="19"/>
  <c r="G909" i="19"/>
  <c r="E909" i="19"/>
  <c r="Y908" i="19"/>
  <c r="W908" i="19"/>
  <c r="U908" i="19"/>
  <c r="S908" i="19"/>
  <c r="Q908" i="19"/>
  <c r="O908" i="19"/>
  <c r="M908" i="19"/>
  <c r="K908" i="19"/>
  <c r="I908" i="19"/>
  <c r="G908" i="19"/>
  <c r="E908" i="19"/>
  <c r="Y907" i="19"/>
  <c r="W907" i="19"/>
  <c r="U907" i="19"/>
  <c r="S907" i="19"/>
  <c r="Q907" i="19"/>
  <c r="O907" i="19"/>
  <c r="M907" i="19"/>
  <c r="G339" i="18" s="1"/>
  <c r="K907" i="19"/>
  <c r="I907" i="19"/>
  <c r="G907" i="19"/>
  <c r="E907" i="19"/>
  <c r="Y906" i="19"/>
  <c r="W906" i="19"/>
  <c r="U906" i="19"/>
  <c r="S906" i="19"/>
  <c r="J340" i="18" s="1"/>
  <c r="Q906" i="19"/>
  <c r="O906" i="19"/>
  <c r="M906" i="19"/>
  <c r="K906" i="19"/>
  <c r="I906" i="19"/>
  <c r="G906" i="19"/>
  <c r="E906" i="19"/>
  <c r="Y905" i="19"/>
  <c r="M341" i="18" s="1"/>
  <c r="W905" i="19"/>
  <c r="U905" i="19"/>
  <c r="S905" i="19"/>
  <c r="Q905" i="19"/>
  <c r="O905" i="19"/>
  <c r="M905" i="19"/>
  <c r="K905" i="19"/>
  <c r="I905" i="19"/>
  <c r="E341" i="18" s="1"/>
  <c r="G905" i="19"/>
  <c r="E905" i="19"/>
  <c r="Y904" i="19"/>
  <c r="W904" i="19"/>
  <c r="U904" i="19"/>
  <c r="S904" i="19"/>
  <c r="Q904" i="19"/>
  <c r="O904" i="19"/>
  <c r="M904" i="19"/>
  <c r="K904" i="19"/>
  <c r="I904" i="19"/>
  <c r="G904" i="19"/>
  <c r="E904" i="19"/>
  <c r="Y903" i="19"/>
  <c r="W903" i="19"/>
  <c r="U903" i="19"/>
  <c r="S903" i="19"/>
  <c r="Q903" i="19"/>
  <c r="O903" i="19"/>
  <c r="M903" i="19"/>
  <c r="K903" i="19"/>
  <c r="I903" i="19"/>
  <c r="G903" i="19"/>
  <c r="E903" i="19"/>
  <c r="Y902" i="19"/>
  <c r="W902" i="19"/>
  <c r="U902" i="19"/>
  <c r="S902" i="19"/>
  <c r="Q902" i="19"/>
  <c r="O902" i="19"/>
  <c r="M902" i="19"/>
  <c r="K902" i="19"/>
  <c r="I902" i="19"/>
  <c r="G902" i="19"/>
  <c r="E902" i="19"/>
  <c r="Y901" i="19"/>
  <c r="W901" i="19"/>
  <c r="U901" i="19"/>
  <c r="S901" i="19"/>
  <c r="Q901" i="19"/>
  <c r="I345" i="18" s="1"/>
  <c r="O901" i="19"/>
  <c r="M901" i="19"/>
  <c r="K901" i="19"/>
  <c r="I901" i="19"/>
  <c r="G901" i="19"/>
  <c r="E901" i="19"/>
  <c r="Y900" i="19"/>
  <c r="W900" i="19"/>
  <c r="U900" i="19"/>
  <c r="S900" i="19"/>
  <c r="Q900" i="19"/>
  <c r="O900" i="19"/>
  <c r="M900" i="19"/>
  <c r="K900" i="19"/>
  <c r="I900" i="19"/>
  <c r="G900" i="19"/>
  <c r="E900" i="19"/>
  <c r="Y899" i="19"/>
  <c r="W899" i="19"/>
  <c r="U899" i="19"/>
  <c r="S899" i="19"/>
  <c r="Q899" i="19"/>
  <c r="O899" i="19"/>
  <c r="M899" i="19"/>
  <c r="G347" i="18" s="1"/>
  <c r="K899" i="19"/>
  <c r="I899" i="19"/>
  <c r="G899" i="19"/>
  <c r="E899" i="19"/>
  <c r="Y898" i="19"/>
  <c r="W898" i="19"/>
  <c r="U898" i="19"/>
  <c r="S898" i="19"/>
  <c r="J348" i="18" s="1"/>
  <c r="Q898" i="19"/>
  <c r="O898" i="19"/>
  <c r="M898" i="19"/>
  <c r="K898" i="19"/>
  <c r="I898" i="19"/>
  <c r="G898" i="19"/>
  <c r="E898" i="19"/>
  <c r="Y897" i="19"/>
  <c r="W897" i="19"/>
  <c r="U897" i="19"/>
  <c r="S897" i="19"/>
  <c r="Q897" i="19"/>
  <c r="O897" i="19"/>
  <c r="M897" i="19"/>
  <c r="K897" i="19"/>
  <c r="I897" i="19"/>
  <c r="G897" i="19"/>
  <c r="E897" i="19"/>
  <c r="Y896" i="19"/>
  <c r="W896" i="19"/>
  <c r="U896" i="19"/>
  <c r="S896" i="19"/>
  <c r="Q896" i="19"/>
  <c r="O896" i="19"/>
  <c r="M896" i="19"/>
  <c r="K896" i="19"/>
  <c r="I896" i="19"/>
  <c r="G896" i="19"/>
  <c r="E896" i="19"/>
  <c r="Y895" i="19"/>
  <c r="W895" i="19"/>
  <c r="U895" i="19"/>
  <c r="S895" i="19"/>
  <c r="Q895" i="19"/>
  <c r="O895" i="19"/>
  <c r="M895" i="19"/>
  <c r="K895" i="19"/>
  <c r="I895" i="19"/>
  <c r="G895" i="19"/>
  <c r="E895" i="19"/>
  <c r="Y894" i="19"/>
  <c r="W894" i="19"/>
  <c r="U894" i="19"/>
  <c r="S894" i="19"/>
  <c r="Q894" i="19"/>
  <c r="O894" i="19"/>
  <c r="M894" i="19"/>
  <c r="K894" i="19"/>
  <c r="F352" i="18" s="1"/>
  <c r="I894" i="19"/>
  <c r="G894" i="19"/>
  <c r="E894" i="19"/>
  <c r="Y893" i="19"/>
  <c r="W893" i="19"/>
  <c r="U893" i="19"/>
  <c r="S893" i="19"/>
  <c r="Q893" i="19"/>
  <c r="O893" i="19"/>
  <c r="M893" i="19"/>
  <c r="K893" i="19"/>
  <c r="I893" i="19"/>
  <c r="G893" i="19"/>
  <c r="E893" i="19"/>
  <c r="Y892" i="19"/>
  <c r="W892" i="19"/>
  <c r="L354" i="18" s="1"/>
  <c r="U892" i="19"/>
  <c r="S892" i="19"/>
  <c r="Q892" i="19"/>
  <c r="O892" i="19"/>
  <c r="M892" i="19"/>
  <c r="K892" i="19"/>
  <c r="I892" i="19"/>
  <c r="G892" i="19"/>
  <c r="D354" i="18" s="1"/>
  <c r="E892" i="19"/>
  <c r="Y891" i="19"/>
  <c r="W891" i="19"/>
  <c r="U891" i="19"/>
  <c r="S891" i="19"/>
  <c r="Q891" i="19"/>
  <c r="O891" i="19"/>
  <c r="M891" i="19"/>
  <c r="G355" i="18" s="1"/>
  <c r="K891" i="19"/>
  <c r="I891" i="19"/>
  <c r="G891" i="19"/>
  <c r="E891" i="19"/>
  <c r="Y890" i="19"/>
  <c r="W890" i="19"/>
  <c r="U890" i="19"/>
  <c r="S890" i="19"/>
  <c r="J356" i="18" s="1"/>
  <c r="Q890" i="19"/>
  <c r="O890" i="19"/>
  <c r="M890" i="19"/>
  <c r="K890" i="19"/>
  <c r="I890" i="19"/>
  <c r="G890" i="19"/>
  <c r="E890" i="19"/>
  <c r="Y889" i="19"/>
  <c r="W889" i="19"/>
  <c r="U889" i="19"/>
  <c r="S889" i="19"/>
  <c r="Q889" i="19"/>
  <c r="O889" i="19"/>
  <c r="M889" i="19"/>
  <c r="K889" i="19"/>
  <c r="I889" i="19"/>
  <c r="G889" i="19"/>
  <c r="E889" i="19"/>
  <c r="Y888" i="19"/>
  <c r="W888" i="19"/>
  <c r="U888" i="19"/>
  <c r="S888" i="19"/>
  <c r="Q888" i="19"/>
  <c r="O888" i="19"/>
  <c r="M888" i="19"/>
  <c r="K888" i="19"/>
  <c r="I888" i="19"/>
  <c r="G888" i="19"/>
  <c r="E888" i="19"/>
  <c r="Y887" i="19"/>
  <c r="W887" i="19"/>
  <c r="U887" i="19"/>
  <c r="K359" i="18" s="1"/>
  <c r="S887" i="19"/>
  <c r="Q887" i="19"/>
  <c r="O887" i="19"/>
  <c r="M887" i="19"/>
  <c r="K887" i="19"/>
  <c r="I887" i="19"/>
  <c r="G887" i="19"/>
  <c r="E887" i="19"/>
  <c r="C359" i="18" s="1"/>
  <c r="Y886" i="19"/>
  <c r="W886" i="19"/>
  <c r="U886" i="19"/>
  <c r="S886" i="19"/>
  <c r="Q886" i="19"/>
  <c r="O886" i="19"/>
  <c r="M886" i="19"/>
  <c r="K886" i="19"/>
  <c r="I886" i="19"/>
  <c r="G886" i="19"/>
  <c r="E886" i="19"/>
  <c r="Y885" i="19"/>
  <c r="W885" i="19"/>
  <c r="U885" i="19"/>
  <c r="S885" i="19"/>
  <c r="Q885" i="19"/>
  <c r="I361" i="18" s="1"/>
  <c r="O885" i="19"/>
  <c r="M885" i="19"/>
  <c r="K885" i="19"/>
  <c r="I885" i="19"/>
  <c r="G885" i="19"/>
  <c r="E885" i="19"/>
  <c r="Y884" i="19"/>
  <c r="W884" i="19"/>
  <c r="L362" i="18" s="1"/>
  <c r="U884" i="19"/>
  <c r="S884" i="19"/>
  <c r="Q884" i="19"/>
  <c r="O884" i="19"/>
  <c r="M884" i="19"/>
  <c r="K884" i="19"/>
  <c r="I884" i="19"/>
  <c r="G884" i="19"/>
  <c r="D362" i="18" s="1"/>
  <c r="E884" i="19"/>
  <c r="Y883" i="19"/>
  <c r="W883" i="19"/>
  <c r="U883" i="19"/>
  <c r="S883" i="19"/>
  <c r="Q883" i="19"/>
  <c r="O883" i="19"/>
  <c r="M883" i="19"/>
  <c r="G363" i="18" s="1"/>
  <c r="K883" i="19"/>
  <c r="I883" i="19"/>
  <c r="G883" i="19"/>
  <c r="E883" i="19"/>
  <c r="Y882" i="19"/>
  <c r="W882" i="19"/>
  <c r="U882" i="19"/>
  <c r="S882" i="19"/>
  <c r="J364" i="18" s="1"/>
  <c r="Q882" i="19"/>
  <c r="O882" i="19"/>
  <c r="M882" i="19"/>
  <c r="K882" i="19"/>
  <c r="I882" i="19"/>
  <c r="G882" i="19"/>
  <c r="E882" i="19"/>
  <c r="Y881" i="19"/>
  <c r="W881" i="19"/>
  <c r="U881" i="19"/>
  <c r="S881" i="19"/>
  <c r="Q881" i="19"/>
  <c r="O881" i="19"/>
  <c r="M881" i="19"/>
  <c r="K881" i="19"/>
  <c r="I881" i="19"/>
  <c r="G881" i="19"/>
  <c r="E881" i="19"/>
  <c r="Y880" i="19"/>
  <c r="W880" i="19"/>
  <c r="U880" i="19"/>
  <c r="S880" i="19"/>
  <c r="Q880" i="19"/>
  <c r="O880" i="19"/>
  <c r="H366" i="18" s="1"/>
  <c r="M880" i="19"/>
  <c r="K880" i="19"/>
  <c r="I880" i="19"/>
  <c r="G880" i="19"/>
  <c r="E880" i="19"/>
  <c r="Y879" i="19"/>
  <c r="W879" i="19"/>
  <c r="U879" i="19"/>
  <c r="S879" i="19"/>
  <c r="Q879" i="19"/>
  <c r="O879" i="19"/>
  <c r="M879" i="19"/>
  <c r="K879" i="19"/>
  <c r="I879" i="19"/>
  <c r="G879" i="19"/>
  <c r="E879" i="19"/>
  <c r="Y878" i="19"/>
  <c r="W878" i="19"/>
  <c r="U878" i="19"/>
  <c r="S878" i="19"/>
  <c r="Q878" i="19"/>
  <c r="O878" i="19"/>
  <c r="M878" i="19"/>
  <c r="K878" i="19"/>
  <c r="F368" i="18" s="1"/>
  <c r="I878" i="19"/>
  <c r="G878" i="19"/>
  <c r="E878" i="19"/>
  <c r="Y877" i="19"/>
  <c r="W877" i="19"/>
  <c r="U877" i="19"/>
  <c r="S877" i="19"/>
  <c r="Q877" i="19"/>
  <c r="I369" i="18" s="1"/>
  <c r="O877" i="19"/>
  <c r="M877" i="19"/>
  <c r="K877" i="19"/>
  <c r="I877" i="19"/>
  <c r="G877" i="19"/>
  <c r="E877" i="19"/>
  <c r="Y876" i="19"/>
  <c r="W876" i="19"/>
  <c r="L370" i="18" s="1"/>
  <c r="U876" i="19"/>
  <c r="S876" i="19"/>
  <c r="Q876" i="19"/>
  <c r="O876" i="19"/>
  <c r="M876" i="19"/>
  <c r="K876" i="19"/>
  <c r="I876" i="19"/>
  <c r="G876" i="19"/>
  <c r="D370" i="18" s="1"/>
  <c r="E876" i="19"/>
  <c r="Y875" i="19"/>
  <c r="W875" i="19"/>
  <c r="U875" i="19"/>
  <c r="S875" i="19"/>
  <c r="Q875" i="19"/>
  <c r="O875" i="19"/>
  <c r="M875" i="19"/>
  <c r="K875" i="19"/>
  <c r="I875" i="19"/>
  <c r="G875" i="19"/>
  <c r="E875" i="19"/>
  <c r="Y874" i="19"/>
  <c r="W874" i="19"/>
  <c r="U874" i="19"/>
  <c r="S874" i="19"/>
  <c r="J372" i="18" s="1"/>
  <c r="Q874" i="19"/>
  <c r="O874" i="19"/>
  <c r="M874" i="19"/>
  <c r="K874" i="19"/>
  <c r="I874" i="19"/>
  <c r="G874" i="19"/>
  <c r="E874" i="19"/>
  <c r="Y873" i="19"/>
  <c r="M373" i="18" s="1"/>
  <c r="W873" i="19"/>
  <c r="U873" i="19"/>
  <c r="S873" i="19"/>
  <c r="Q873" i="19"/>
  <c r="O873" i="19"/>
  <c r="M873" i="19"/>
  <c r="K873" i="19"/>
  <c r="I873" i="19"/>
  <c r="E373" i="18" s="1"/>
  <c r="G873" i="19"/>
  <c r="E873" i="19"/>
  <c r="Y872" i="19"/>
  <c r="W872" i="19"/>
  <c r="U872" i="19"/>
  <c r="S872" i="19"/>
  <c r="Q872" i="19"/>
  <c r="O872" i="19"/>
  <c r="M872" i="19"/>
  <c r="K872" i="19"/>
  <c r="I872" i="19"/>
  <c r="G872" i="19"/>
  <c r="E872" i="19"/>
  <c r="Y871" i="19"/>
  <c r="W871" i="19"/>
  <c r="U871" i="19"/>
  <c r="K375" i="18" s="1"/>
  <c r="S871" i="19"/>
  <c r="Q871" i="19"/>
  <c r="O871" i="19"/>
  <c r="M871" i="19"/>
  <c r="K871" i="19"/>
  <c r="I871" i="19"/>
  <c r="G871" i="19"/>
  <c r="E871" i="19"/>
  <c r="C375" i="18" s="1"/>
  <c r="Y870" i="19"/>
  <c r="W870" i="19"/>
  <c r="U870" i="19"/>
  <c r="S870" i="19"/>
  <c r="Q870" i="19"/>
  <c r="O870" i="19"/>
  <c r="M870" i="19"/>
  <c r="K870" i="19"/>
  <c r="F376" i="18" s="1"/>
  <c r="I870" i="19"/>
  <c r="G870" i="19"/>
  <c r="E870" i="19"/>
  <c r="Y869" i="19"/>
  <c r="W869" i="19"/>
  <c r="U869" i="19"/>
  <c r="S869" i="19"/>
  <c r="Q869" i="19"/>
  <c r="I377" i="18" s="1"/>
  <c r="O869" i="19"/>
  <c r="M869" i="19"/>
  <c r="K869" i="19"/>
  <c r="I869" i="19"/>
  <c r="G869" i="19"/>
  <c r="E869" i="19"/>
  <c r="Y868" i="19"/>
  <c r="W868" i="19"/>
  <c r="U868" i="19"/>
  <c r="S868" i="19"/>
  <c r="Q868" i="19"/>
  <c r="O868" i="19"/>
  <c r="M868" i="19"/>
  <c r="K868" i="19"/>
  <c r="I868" i="19"/>
  <c r="G868" i="19"/>
  <c r="E868" i="19"/>
  <c r="Y867" i="19"/>
  <c r="W867" i="19"/>
  <c r="U867" i="19"/>
  <c r="S867" i="19"/>
  <c r="Q867" i="19"/>
  <c r="O867" i="19"/>
  <c r="M867" i="19"/>
  <c r="K867" i="19"/>
  <c r="I867" i="19"/>
  <c r="G867" i="19"/>
  <c r="E867" i="19"/>
  <c r="Y866" i="19"/>
  <c r="W866" i="19"/>
  <c r="U866" i="19"/>
  <c r="S866" i="19"/>
  <c r="J380" i="18" s="1"/>
  <c r="Q866" i="19"/>
  <c r="O866" i="19"/>
  <c r="M866" i="19"/>
  <c r="K866" i="19"/>
  <c r="I866" i="19"/>
  <c r="G866" i="19"/>
  <c r="E866" i="19"/>
  <c r="Y865" i="19"/>
  <c r="W865" i="19"/>
  <c r="U865" i="19"/>
  <c r="S865" i="19"/>
  <c r="Q865" i="19"/>
  <c r="O865" i="19"/>
  <c r="M865" i="19"/>
  <c r="K865" i="19"/>
  <c r="I865" i="19"/>
  <c r="G865" i="19"/>
  <c r="E865" i="19"/>
  <c r="Y864" i="19"/>
  <c r="W864" i="19"/>
  <c r="U864" i="19"/>
  <c r="S864" i="19"/>
  <c r="Q864" i="19"/>
  <c r="O864" i="19"/>
  <c r="H382" i="18" s="1"/>
  <c r="M864" i="19"/>
  <c r="K864" i="19"/>
  <c r="I864" i="19"/>
  <c r="G864" i="19"/>
  <c r="E864" i="19"/>
  <c r="Y863" i="19"/>
  <c r="W863" i="19"/>
  <c r="U863" i="19"/>
  <c r="K383" i="18" s="1"/>
  <c r="S863" i="19"/>
  <c r="Q863" i="19"/>
  <c r="O863" i="19"/>
  <c r="M863" i="19"/>
  <c r="K863" i="19"/>
  <c r="I863" i="19"/>
  <c r="G863" i="19"/>
  <c r="E863" i="19"/>
  <c r="C383" i="18" s="1"/>
  <c r="Y862" i="19"/>
  <c r="W862" i="19"/>
  <c r="U862" i="19"/>
  <c r="S862" i="19"/>
  <c r="Q862" i="19"/>
  <c r="O862" i="19"/>
  <c r="M862" i="19"/>
  <c r="K862" i="19"/>
  <c r="F384" i="18" s="1"/>
  <c r="I862" i="19"/>
  <c r="G862" i="19"/>
  <c r="E862" i="19"/>
  <c r="Y861" i="19"/>
  <c r="W861" i="19"/>
  <c r="U861" i="19"/>
  <c r="S861" i="19"/>
  <c r="Q861" i="19"/>
  <c r="O861" i="19"/>
  <c r="M861" i="19"/>
  <c r="K861" i="19"/>
  <c r="I861" i="19"/>
  <c r="G861" i="19"/>
  <c r="E861" i="19"/>
  <c r="Y860" i="19"/>
  <c r="W860" i="19"/>
  <c r="U860" i="19"/>
  <c r="S860" i="19"/>
  <c r="Q860" i="19"/>
  <c r="O860" i="19"/>
  <c r="M860" i="19"/>
  <c r="K860" i="19"/>
  <c r="I860" i="19"/>
  <c r="G860" i="19"/>
  <c r="E860" i="19"/>
  <c r="Y859" i="19"/>
  <c r="W859" i="19"/>
  <c r="U859" i="19"/>
  <c r="S859" i="19"/>
  <c r="Q859" i="19"/>
  <c r="O859" i="19"/>
  <c r="M859" i="19"/>
  <c r="K859" i="19"/>
  <c r="I859" i="19"/>
  <c r="G859" i="19"/>
  <c r="E859" i="19"/>
  <c r="Y858" i="19"/>
  <c r="W858" i="19"/>
  <c r="U858" i="19"/>
  <c r="S858" i="19"/>
  <c r="J388" i="18" s="1"/>
  <c r="Q858" i="19"/>
  <c r="O858" i="19"/>
  <c r="M858" i="19"/>
  <c r="K858" i="19"/>
  <c r="I858" i="19"/>
  <c r="G858" i="19"/>
  <c r="E858" i="19"/>
  <c r="Y857" i="19"/>
  <c r="M389" i="18" s="1"/>
  <c r="W857" i="19"/>
  <c r="U857" i="19"/>
  <c r="S857" i="19"/>
  <c r="Q857" i="19"/>
  <c r="O857" i="19"/>
  <c r="M857" i="19"/>
  <c r="K857" i="19"/>
  <c r="I857" i="19"/>
  <c r="E389" i="18" s="1"/>
  <c r="G857" i="19"/>
  <c r="E857" i="19"/>
  <c r="Y856" i="19"/>
  <c r="W856" i="19"/>
  <c r="U856" i="19"/>
  <c r="S856" i="19"/>
  <c r="Q856" i="19"/>
  <c r="O856" i="19"/>
  <c r="H390" i="18" s="1"/>
  <c r="M856" i="19"/>
  <c r="K856" i="19"/>
  <c r="I856" i="19"/>
  <c r="G856" i="19"/>
  <c r="E856" i="19"/>
  <c r="Y855" i="19"/>
  <c r="W855" i="19"/>
  <c r="U855" i="19"/>
  <c r="K391" i="18" s="1"/>
  <c r="S855" i="19"/>
  <c r="Q855" i="19"/>
  <c r="O855" i="19"/>
  <c r="M855" i="19"/>
  <c r="K855" i="19"/>
  <c r="I855" i="19"/>
  <c r="G855" i="19"/>
  <c r="E855" i="19"/>
  <c r="C391" i="18" s="1"/>
  <c r="Y854" i="19"/>
  <c r="W854" i="19"/>
  <c r="U854" i="19"/>
  <c r="S854" i="19"/>
  <c r="Q854" i="19"/>
  <c r="O854" i="19"/>
  <c r="M854" i="19"/>
  <c r="K854" i="19"/>
  <c r="I854" i="19"/>
  <c r="G854" i="19"/>
  <c r="E854" i="19"/>
  <c r="Y853" i="19"/>
  <c r="W853" i="19"/>
  <c r="U853" i="19"/>
  <c r="S853" i="19"/>
  <c r="Q853" i="19"/>
  <c r="O853" i="19"/>
  <c r="M853" i="19"/>
  <c r="K853" i="19"/>
  <c r="I853" i="19"/>
  <c r="G853" i="19"/>
  <c r="E853" i="19"/>
  <c r="Y852" i="19"/>
  <c r="W852" i="19"/>
  <c r="U852" i="19"/>
  <c r="S852" i="19"/>
  <c r="Q852" i="19"/>
  <c r="O852" i="19"/>
  <c r="M852" i="19"/>
  <c r="K852" i="19"/>
  <c r="I852" i="19"/>
  <c r="G852" i="19"/>
  <c r="E852" i="19"/>
  <c r="Y851" i="19"/>
  <c r="W851" i="19"/>
  <c r="U851" i="19"/>
  <c r="S851" i="19"/>
  <c r="Q851" i="19"/>
  <c r="O851" i="19"/>
  <c r="M851" i="19"/>
  <c r="G395" i="18" s="1"/>
  <c r="K851" i="19"/>
  <c r="I851" i="19"/>
  <c r="G851" i="19"/>
  <c r="E851" i="19"/>
  <c r="Y850" i="19"/>
  <c r="W850" i="19"/>
  <c r="U850" i="19"/>
  <c r="S850" i="19"/>
  <c r="J396" i="18" s="1"/>
  <c r="Q850" i="19"/>
  <c r="O850" i="19"/>
  <c r="M850" i="19"/>
  <c r="K850" i="19"/>
  <c r="I850" i="19"/>
  <c r="G850" i="19"/>
  <c r="E850" i="19"/>
  <c r="Y849" i="19"/>
  <c r="M397" i="18" s="1"/>
  <c r="W849" i="19"/>
  <c r="U849" i="19"/>
  <c r="S849" i="19"/>
  <c r="Q849" i="19"/>
  <c r="O849" i="19"/>
  <c r="M849" i="19"/>
  <c r="K849" i="19"/>
  <c r="I849" i="19"/>
  <c r="E397" i="18" s="1"/>
  <c r="G849" i="19"/>
  <c r="E849" i="19"/>
  <c r="Y848" i="19"/>
  <c r="W848" i="19"/>
  <c r="U848" i="19"/>
  <c r="S848" i="19"/>
  <c r="Q848" i="19"/>
  <c r="O848" i="19"/>
  <c r="H398" i="18" s="1"/>
  <c r="M848" i="19"/>
  <c r="K848" i="19"/>
  <c r="I848" i="19"/>
  <c r="G848" i="19"/>
  <c r="E848" i="19"/>
  <c r="Y847" i="19"/>
  <c r="W847" i="19"/>
  <c r="U847" i="19"/>
  <c r="S847" i="19"/>
  <c r="Q847" i="19"/>
  <c r="O847" i="19"/>
  <c r="M847" i="19"/>
  <c r="K847" i="19"/>
  <c r="I847" i="19"/>
  <c r="G847" i="19"/>
  <c r="E847" i="19"/>
  <c r="Y846" i="19"/>
  <c r="W846" i="19"/>
  <c r="U846" i="19"/>
  <c r="S846" i="19"/>
  <c r="Q846" i="19"/>
  <c r="O846" i="19"/>
  <c r="M846" i="19"/>
  <c r="K846" i="19"/>
  <c r="I846" i="19"/>
  <c r="G846" i="19"/>
  <c r="E846" i="19"/>
  <c r="Y845" i="19"/>
  <c r="W845" i="19"/>
  <c r="U845" i="19"/>
  <c r="S845" i="19"/>
  <c r="Q845" i="19"/>
  <c r="O845" i="19"/>
  <c r="M845" i="19"/>
  <c r="K845" i="19"/>
  <c r="I845" i="19"/>
  <c r="G845" i="19"/>
  <c r="E845" i="19"/>
  <c r="Y844" i="19"/>
  <c r="W844" i="19"/>
  <c r="L402" i="18" s="1"/>
  <c r="U844" i="19"/>
  <c r="S844" i="19"/>
  <c r="Q844" i="19"/>
  <c r="O844" i="19"/>
  <c r="M844" i="19"/>
  <c r="K844" i="19"/>
  <c r="I844" i="19"/>
  <c r="G844" i="19"/>
  <c r="D402" i="18" s="1"/>
  <c r="E844" i="19"/>
  <c r="Y843" i="19"/>
  <c r="W843" i="19"/>
  <c r="U843" i="19"/>
  <c r="S843" i="19"/>
  <c r="Q843" i="19"/>
  <c r="O843" i="19"/>
  <c r="M843" i="19"/>
  <c r="K843" i="19"/>
  <c r="I843" i="19"/>
  <c r="G843" i="19"/>
  <c r="E843" i="19"/>
  <c r="Y842" i="19"/>
  <c r="W842" i="19"/>
  <c r="U842" i="19"/>
  <c r="S842" i="19"/>
  <c r="J404" i="18" s="1"/>
  <c r="Q842" i="19"/>
  <c r="O842" i="19"/>
  <c r="M842" i="19"/>
  <c r="K842" i="19"/>
  <c r="I842" i="19"/>
  <c r="G842" i="19"/>
  <c r="E842" i="19"/>
  <c r="Y841" i="19"/>
  <c r="M405" i="18" s="1"/>
  <c r="W841" i="19"/>
  <c r="U841" i="19"/>
  <c r="S841" i="19"/>
  <c r="Q841" i="19"/>
  <c r="O841" i="19"/>
  <c r="M841" i="19"/>
  <c r="K841" i="19"/>
  <c r="I841" i="19"/>
  <c r="E405" i="18" s="1"/>
  <c r="G841" i="19"/>
  <c r="E841" i="19"/>
  <c r="Y840" i="19"/>
  <c r="W840" i="19"/>
  <c r="U840" i="19"/>
  <c r="S840" i="19"/>
  <c r="Q840" i="19"/>
  <c r="O840" i="19"/>
  <c r="M840" i="19"/>
  <c r="K840" i="19"/>
  <c r="I840" i="19"/>
  <c r="G840" i="19"/>
  <c r="E840" i="19"/>
  <c r="Y839" i="19"/>
  <c r="W839" i="19"/>
  <c r="U839" i="19"/>
  <c r="S839" i="19"/>
  <c r="Q839" i="19"/>
  <c r="O839" i="19"/>
  <c r="M839" i="19"/>
  <c r="K839" i="19"/>
  <c r="I839" i="19"/>
  <c r="G839" i="19"/>
  <c r="E839" i="19"/>
  <c r="Y838" i="19"/>
  <c r="W838" i="19"/>
  <c r="U838" i="19"/>
  <c r="S838" i="19"/>
  <c r="Q838" i="19"/>
  <c r="O838" i="19"/>
  <c r="M838" i="19"/>
  <c r="K838" i="19"/>
  <c r="I838" i="19"/>
  <c r="G838" i="19"/>
  <c r="E838" i="19"/>
  <c r="Y837" i="19"/>
  <c r="W837" i="19"/>
  <c r="U837" i="19"/>
  <c r="S837" i="19"/>
  <c r="Q837" i="19"/>
  <c r="I409" i="18" s="1"/>
  <c r="O837" i="19"/>
  <c r="M837" i="19"/>
  <c r="K837" i="19"/>
  <c r="I837" i="19"/>
  <c r="G837" i="19"/>
  <c r="E837" i="19"/>
  <c r="Y836" i="19"/>
  <c r="W836" i="19"/>
  <c r="U836" i="19"/>
  <c r="S836" i="19"/>
  <c r="Q836" i="19"/>
  <c r="O836" i="19"/>
  <c r="M836" i="19"/>
  <c r="K836" i="19"/>
  <c r="I836" i="19"/>
  <c r="G836" i="19"/>
  <c r="E836" i="19"/>
  <c r="Y835" i="19"/>
  <c r="W835" i="19"/>
  <c r="U835" i="19"/>
  <c r="S835" i="19"/>
  <c r="Q835" i="19"/>
  <c r="O835" i="19"/>
  <c r="M835" i="19"/>
  <c r="G411" i="18" s="1"/>
  <c r="K835" i="19"/>
  <c r="I835" i="19"/>
  <c r="G835" i="19"/>
  <c r="E835" i="19"/>
  <c r="Y834" i="19"/>
  <c r="W834" i="19"/>
  <c r="U834" i="19"/>
  <c r="S834" i="19"/>
  <c r="J412" i="18" s="1"/>
  <c r="Q834" i="19"/>
  <c r="O834" i="19"/>
  <c r="M834" i="19"/>
  <c r="K834" i="19"/>
  <c r="I834" i="19"/>
  <c r="G834" i="19"/>
  <c r="E834" i="19"/>
  <c r="Y833" i="19"/>
  <c r="W833" i="19"/>
  <c r="U833" i="19"/>
  <c r="S833" i="19"/>
  <c r="Q833" i="19"/>
  <c r="O833" i="19"/>
  <c r="M833" i="19"/>
  <c r="K833" i="19"/>
  <c r="I833" i="19"/>
  <c r="G833" i="19"/>
  <c r="E833" i="19"/>
  <c r="Y832" i="19"/>
  <c r="W832" i="19"/>
  <c r="U832" i="19"/>
  <c r="S832" i="19"/>
  <c r="Q832" i="19"/>
  <c r="O832" i="19"/>
  <c r="M832" i="19"/>
  <c r="K832" i="19"/>
  <c r="I832" i="19"/>
  <c r="G832" i="19"/>
  <c r="E832" i="19"/>
  <c r="Y831" i="19"/>
  <c r="W831" i="19"/>
  <c r="U831" i="19"/>
  <c r="S831" i="19"/>
  <c r="Q831" i="19"/>
  <c r="O831" i="19"/>
  <c r="M831" i="19"/>
  <c r="K831" i="19"/>
  <c r="I831" i="19"/>
  <c r="G831" i="19"/>
  <c r="E831" i="19"/>
  <c r="Y830" i="19"/>
  <c r="W830" i="19"/>
  <c r="U830" i="19"/>
  <c r="S830" i="19"/>
  <c r="Q830" i="19"/>
  <c r="O830" i="19"/>
  <c r="M830" i="19"/>
  <c r="K830" i="19"/>
  <c r="F416" i="18" s="1"/>
  <c r="I830" i="19"/>
  <c r="G830" i="19"/>
  <c r="E830" i="19"/>
  <c r="Y829" i="19"/>
  <c r="W829" i="19"/>
  <c r="U829" i="19"/>
  <c r="S829" i="19"/>
  <c r="Q829" i="19"/>
  <c r="O829" i="19"/>
  <c r="M829" i="19"/>
  <c r="K829" i="19"/>
  <c r="I829" i="19"/>
  <c r="G829" i="19"/>
  <c r="E829" i="19"/>
  <c r="Y828" i="19"/>
  <c r="W828" i="19"/>
  <c r="L418" i="18" s="1"/>
  <c r="U828" i="19"/>
  <c r="S828" i="19"/>
  <c r="Q828" i="19"/>
  <c r="O828" i="19"/>
  <c r="M828" i="19"/>
  <c r="K828" i="19"/>
  <c r="I828" i="19"/>
  <c r="G828" i="19"/>
  <c r="D418" i="18" s="1"/>
  <c r="E828" i="19"/>
  <c r="Y827" i="19"/>
  <c r="W827" i="19"/>
  <c r="U827" i="19"/>
  <c r="S827" i="19"/>
  <c r="Q827" i="19"/>
  <c r="O827" i="19"/>
  <c r="M827" i="19"/>
  <c r="G419" i="18" s="1"/>
  <c r="K827" i="19"/>
  <c r="I827" i="19"/>
  <c r="G827" i="19"/>
  <c r="E827" i="19"/>
  <c r="Y826" i="19"/>
  <c r="W826" i="19"/>
  <c r="U826" i="19"/>
  <c r="S826" i="19"/>
  <c r="J420" i="18" s="1"/>
  <c r="Q826" i="19"/>
  <c r="O826" i="19"/>
  <c r="M826" i="19"/>
  <c r="K826" i="19"/>
  <c r="I826" i="19"/>
  <c r="G826" i="19"/>
  <c r="E826" i="19"/>
  <c r="Y825" i="19"/>
  <c r="W825" i="19"/>
  <c r="U825" i="19"/>
  <c r="S825" i="19"/>
  <c r="Q825" i="19"/>
  <c r="O825" i="19"/>
  <c r="M825" i="19"/>
  <c r="K825" i="19"/>
  <c r="I825" i="19"/>
  <c r="G825" i="19"/>
  <c r="E825" i="19"/>
  <c r="Y824" i="19"/>
  <c r="W824" i="19"/>
  <c r="U824" i="19"/>
  <c r="S824" i="19"/>
  <c r="Q824" i="19"/>
  <c r="O824" i="19"/>
  <c r="M824" i="19"/>
  <c r="K824" i="19"/>
  <c r="I824" i="19"/>
  <c r="G824" i="19"/>
  <c r="E824" i="19"/>
  <c r="Y823" i="19"/>
  <c r="W823" i="19"/>
  <c r="U823" i="19"/>
  <c r="K423" i="18" s="1"/>
  <c r="S823" i="19"/>
  <c r="Q823" i="19"/>
  <c r="O823" i="19"/>
  <c r="M823" i="19"/>
  <c r="K823" i="19"/>
  <c r="I823" i="19"/>
  <c r="G823" i="19"/>
  <c r="E823" i="19"/>
  <c r="C423" i="18" s="1"/>
  <c r="Y822" i="19"/>
  <c r="W822" i="19"/>
  <c r="U822" i="19"/>
  <c r="S822" i="19"/>
  <c r="Q822" i="19"/>
  <c r="O822" i="19"/>
  <c r="M822" i="19"/>
  <c r="K822" i="19"/>
  <c r="I822" i="19"/>
  <c r="G822" i="19"/>
  <c r="E822" i="19"/>
  <c r="Y821" i="19"/>
  <c r="W821" i="19"/>
  <c r="U821" i="19"/>
  <c r="S821" i="19"/>
  <c r="Q821" i="19"/>
  <c r="I425" i="18" s="1"/>
  <c r="O821" i="19"/>
  <c r="M821" i="19"/>
  <c r="K821" i="19"/>
  <c r="I821" i="19"/>
  <c r="G821" i="19"/>
  <c r="E821" i="19"/>
  <c r="Y820" i="19"/>
  <c r="W820" i="19"/>
  <c r="L426" i="18" s="1"/>
  <c r="U820" i="19"/>
  <c r="S820" i="19"/>
  <c r="Q820" i="19"/>
  <c r="O820" i="19"/>
  <c r="M820" i="19"/>
  <c r="K820" i="19"/>
  <c r="I820" i="19"/>
  <c r="G820" i="19"/>
  <c r="D426" i="18" s="1"/>
  <c r="E820" i="19"/>
  <c r="Y819" i="19"/>
  <c r="W819" i="19"/>
  <c r="U819" i="19"/>
  <c r="S819" i="19"/>
  <c r="Q819" i="19"/>
  <c r="O819" i="19"/>
  <c r="M819" i="19"/>
  <c r="G427" i="18" s="1"/>
  <c r="K819" i="19"/>
  <c r="I819" i="19"/>
  <c r="G819" i="19"/>
  <c r="E819" i="19"/>
  <c r="Y818" i="19"/>
  <c r="W818" i="19"/>
  <c r="U818" i="19"/>
  <c r="S818" i="19"/>
  <c r="J428" i="18" s="1"/>
  <c r="Q818" i="19"/>
  <c r="O818" i="19"/>
  <c r="M818" i="19"/>
  <c r="K818" i="19"/>
  <c r="I818" i="19"/>
  <c r="G818" i="19"/>
  <c r="E818" i="19"/>
  <c r="Y817" i="19"/>
  <c r="W817" i="19"/>
  <c r="U817" i="19"/>
  <c r="S817" i="19"/>
  <c r="Q817" i="19"/>
  <c r="O817" i="19"/>
  <c r="M817" i="19"/>
  <c r="K817" i="19"/>
  <c r="I817" i="19"/>
  <c r="G817" i="19"/>
  <c r="E817" i="19"/>
  <c r="Y816" i="19"/>
  <c r="W816" i="19"/>
  <c r="U816" i="19"/>
  <c r="S816" i="19"/>
  <c r="Q816" i="19"/>
  <c r="O816" i="19"/>
  <c r="H430" i="18" s="1"/>
  <c r="M816" i="19"/>
  <c r="K816" i="19"/>
  <c r="I816" i="19"/>
  <c r="G816" i="19"/>
  <c r="E816" i="19"/>
  <c r="Y815" i="19"/>
  <c r="W815" i="19"/>
  <c r="U815" i="19"/>
  <c r="S815" i="19"/>
  <c r="Q815" i="19"/>
  <c r="O815" i="19"/>
  <c r="M815" i="19"/>
  <c r="K815" i="19"/>
  <c r="I815" i="19"/>
  <c r="G815" i="19"/>
  <c r="E815" i="19"/>
  <c r="Y814" i="19"/>
  <c r="W814" i="19"/>
  <c r="U814" i="19"/>
  <c r="S814" i="19"/>
  <c r="Q814" i="19"/>
  <c r="O814" i="19"/>
  <c r="M814" i="19"/>
  <c r="K814" i="19"/>
  <c r="F432" i="18" s="1"/>
  <c r="I814" i="19"/>
  <c r="G814" i="19"/>
  <c r="E814" i="19"/>
  <c r="Y813" i="19"/>
  <c r="W813" i="19"/>
  <c r="U813" i="19"/>
  <c r="S813" i="19"/>
  <c r="Q813" i="19"/>
  <c r="I433" i="18" s="1"/>
  <c r="O813" i="19"/>
  <c r="M813" i="19"/>
  <c r="K813" i="19"/>
  <c r="I813" i="19"/>
  <c r="G813" i="19"/>
  <c r="E813" i="19"/>
  <c r="Y812" i="19"/>
  <c r="W812" i="19"/>
  <c r="L434" i="18" s="1"/>
  <c r="U812" i="19"/>
  <c r="S812" i="19"/>
  <c r="Q812" i="19"/>
  <c r="O812" i="19"/>
  <c r="M812" i="19"/>
  <c r="K812" i="19"/>
  <c r="I812" i="19"/>
  <c r="G812" i="19"/>
  <c r="D434" i="18" s="1"/>
  <c r="E812" i="19"/>
  <c r="Y811" i="19"/>
  <c r="W811" i="19"/>
  <c r="U811" i="19"/>
  <c r="S811" i="19"/>
  <c r="Q811" i="19"/>
  <c r="O811" i="19"/>
  <c r="M811" i="19"/>
  <c r="K811" i="19"/>
  <c r="I811" i="19"/>
  <c r="G811" i="19"/>
  <c r="E811" i="19"/>
  <c r="Y810" i="19"/>
  <c r="W810" i="19"/>
  <c r="U810" i="19"/>
  <c r="S810" i="19"/>
  <c r="J436" i="18" s="1"/>
  <c r="Q810" i="19"/>
  <c r="O810" i="19"/>
  <c r="M810" i="19"/>
  <c r="K810" i="19"/>
  <c r="I810" i="19"/>
  <c r="G810" i="19"/>
  <c r="E810" i="19"/>
  <c r="Y809" i="19"/>
  <c r="M437" i="18" s="1"/>
  <c r="W809" i="19"/>
  <c r="U809" i="19"/>
  <c r="S809" i="19"/>
  <c r="Q809" i="19"/>
  <c r="O809" i="19"/>
  <c r="M809" i="19"/>
  <c r="K809" i="19"/>
  <c r="I809" i="19"/>
  <c r="E437" i="18" s="1"/>
  <c r="G809" i="19"/>
  <c r="E809" i="19"/>
  <c r="Y808" i="19"/>
  <c r="W808" i="19"/>
  <c r="U808" i="19"/>
  <c r="S808" i="19"/>
  <c r="Q808" i="19"/>
  <c r="O808" i="19"/>
  <c r="M808" i="19"/>
  <c r="K808" i="19"/>
  <c r="I808" i="19"/>
  <c r="G808" i="19"/>
  <c r="E808" i="19"/>
  <c r="Y807" i="19"/>
  <c r="W807" i="19"/>
  <c r="U807" i="19"/>
  <c r="K439" i="18" s="1"/>
  <c r="S807" i="19"/>
  <c r="Q807" i="19"/>
  <c r="O807" i="19"/>
  <c r="M807" i="19"/>
  <c r="K807" i="19"/>
  <c r="I807" i="19"/>
  <c r="G807" i="19"/>
  <c r="E807" i="19"/>
  <c r="C439" i="18" s="1"/>
  <c r="Y806" i="19"/>
  <c r="W806" i="19"/>
  <c r="U806" i="19"/>
  <c r="S806" i="19"/>
  <c r="Q806" i="19"/>
  <c r="O806" i="19"/>
  <c r="M806" i="19"/>
  <c r="K806" i="19"/>
  <c r="F440" i="18" s="1"/>
  <c r="I806" i="19"/>
  <c r="G806" i="19"/>
  <c r="E806" i="19"/>
  <c r="Y805" i="19"/>
  <c r="W805" i="19"/>
  <c r="U805" i="19"/>
  <c r="S805" i="19"/>
  <c r="Q805" i="19"/>
  <c r="I441" i="18" s="1"/>
  <c r="O805" i="19"/>
  <c r="M805" i="19"/>
  <c r="K805" i="19"/>
  <c r="I805" i="19"/>
  <c r="G805" i="19"/>
  <c r="E805" i="19"/>
  <c r="Y804" i="19"/>
  <c r="W804" i="19"/>
  <c r="U804" i="19"/>
  <c r="S804" i="19"/>
  <c r="Q804" i="19"/>
  <c r="O804" i="19"/>
  <c r="M804" i="19"/>
  <c r="K804" i="19"/>
  <c r="I804" i="19"/>
  <c r="G804" i="19"/>
  <c r="E804" i="19"/>
  <c r="Y803" i="19"/>
  <c r="W803" i="19"/>
  <c r="U803" i="19"/>
  <c r="S803" i="19"/>
  <c r="Q803" i="19"/>
  <c r="O803" i="19"/>
  <c r="M803" i="19"/>
  <c r="K803" i="19"/>
  <c r="I803" i="19"/>
  <c r="G803" i="19"/>
  <c r="E803" i="19"/>
  <c r="Y802" i="19"/>
  <c r="W802" i="19"/>
  <c r="U802" i="19"/>
  <c r="S802" i="19"/>
  <c r="J444" i="18" s="1"/>
  <c r="Q802" i="19"/>
  <c r="O802" i="19"/>
  <c r="M802" i="19"/>
  <c r="K802" i="19"/>
  <c r="I802" i="19"/>
  <c r="G802" i="19"/>
  <c r="E802" i="19"/>
  <c r="Y801" i="19"/>
  <c r="W801" i="19"/>
  <c r="U801" i="19"/>
  <c r="S801" i="19"/>
  <c r="Q801" i="19"/>
  <c r="O801" i="19"/>
  <c r="M801" i="19"/>
  <c r="K801" i="19"/>
  <c r="I801" i="19"/>
  <c r="G801" i="19"/>
  <c r="E801" i="19"/>
  <c r="Y800" i="19"/>
  <c r="W800" i="19"/>
  <c r="U800" i="19"/>
  <c r="S800" i="19"/>
  <c r="Q800" i="19"/>
  <c r="O800" i="19"/>
  <c r="H446" i="18" s="1"/>
  <c r="M800" i="19"/>
  <c r="K800" i="19"/>
  <c r="I800" i="19"/>
  <c r="G800" i="19"/>
  <c r="E800" i="19"/>
  <c r="Y799" i="19"/>
  <c r="W799" i="19"/>
  <c r="U799" i="19"/>
  <c r="K447" i="18" s="1"/>
  <c r="S799" i="19"/>
  <c r="Q799" i="19"/>
  <c r="O799" i="19"/>
  <c r="M799" i="19"/>
  <c r="K799" i="19"/>
  <c r="I799" i="19"/>
  <c r="G799" i="19"/>
  <c r="E799" i="19"/>
  <c r="C447" i="18" s="1"/>
  <c r="Y798" i="19"/>
  <c r="W798" i="19"/>
  <c r="U798" i="19"/>
  <c r="S798" i="19"/>
  <c r="Q798" i="19"/>
  <c r="O798" i="19"/>
  <c r="M798" i="19"/>
  <c r="K798" i="19"/>
  <c r="F448" i="18" s="1"/>
  <c r="I798" i="19"/>
  <c r="G798" i="19"/>
  <c r="E798" i="19"/>
  <c r="Y797" i="19"/>
  <c r="W797" i="19"/>
  <c r="U797" i="19"/>
  <c r="S797" i="19"/>
  <c r="Q797" i="19"/>
  <c r="O797" i="19"/>
  <c r="M797" i="19"/>
  <c r="K797" i="19"/>
  <c r="I797" i="19"/>
  <c r="G797" i="19"/>
  <c r="E797" i="19"/>
  <c r="Y796" i="19"/>
  <c r="W796" i="19"/>
  <c r="L450" i="18" s="1"/>
  <c r="U796" i="19"/>
  <c r="S796" i="19"/>
  <c r="Q796" i="19"/>
  <c r="O796" i="19"/>
  <c r="M796" i="19"/>
  <c r="K796" i="19"/>
  <c r="I796" i="19"/>
  <c r="G796" i="19"/>
  <c r="D450" i="18" s="1"/>
  <c r="E796" i="19"/>
  <c r="Y795" i="19"/>
  <c r="W795" i="19"/>
  <c r="U795" i="19"/>
  <c r="S795" i="19"/>
  <c r="Q795" i="19"/>
  <c r="O795" i="19"/>
  <c r="M795" i="19"/>
  <c r="K795" i="19"/>
  <c r="I795" i="19"/>
  <c r="G795" i="19"/>
  <c r="E795" i="19"/>
  <c r="Y794" i="19"/>
  <c r="W794" i="19"/>
  <c r="U794" i="19"/>
  <c r="S794" i="19"/>
  <c r="J452" i="18" s="1"/>
  <c r="Q794" i="19"/>
  <c r="O794" i="19"/>
  <c r="M794" i="19"/>
  <c r="K794" i="19"/>
  <c r="I794" i="19"/>
  <c r="G794" i="19"/>
  <c r="E794" i="19"/>
  <c r="Y793" i="19"/>
  <c r="M453" i="18" s="1"/>
  <c r="W793" i="19"/>
  <c r="U793" i="19"/>
  <c r="S793" i="19"/>
  <c r="Q793" i="19"/>
  <c r="O793" i="19"/>
  <c r="M793" i="19"/>
  <c r="K793" i="19"/>
  <c r="I793" i="19"/>
  <c r="E453" i="18" s="1"/>
  <c r="G793" i="19"/>
  <c r="E793" i="19"/>
  <c r="Y792" i="19"/>
  <c r="W792" i="19"/>
  <c r="U792" i="19"/>
  <c r="S792" i="19"/>
  <c r="Q792" i="19"/>
  <c r="O792" i="19"/>
  <c r="M792" i="19"/>
  <c r="K792" i="19"/>
  <c r="I792" i="19"/>
  <c r="G792" i="19"/>
  <c r="E792" i="19"/>
  <c r="Y791" i="19"/>
  <c r="W791" i="19"/>
  <c r="U791" i="19"/>
  <c r="S791" i="19"/>
  <c r="Q791" i="19"/>
  <c r="O791" i="19"/>
  <c r="M791" i="19"/>
  <c r="K791" i="19"/>
  <c r="I791" i="19"/>
  <c r="G791" i="19"/>
  <c r="E791" i="19"/>
  <c r="Y790" i="19"/>
  <c r="W790" i="19"/>
  <c r="U790" i="19"/>
  <c r="S790" i="19"/>
  <c r="Q790" i="19"/>
  <c r="O790" i="19"/>
  <c r="M790" i="19"/>
  <c r="K790" i="19"/>
  <c r="I790" i="19"/>
  <c r="G790" i="19"/>
  <c r="E790" i="19"/>
  <c r="Y789" i="19"/>
  <c r="W789" i="19"/>
  <c r="U789" i="19"/>
  <c r="S789" i="19"/>
  <c r="Q789" i="19"/>
  <c r="I457" i="18" s="1"/>
  <c r="O789" i="19"/>
  <c r="M789" i="19"/>
  <c r="K789" i="19"/>
  <c r="I789" i="19"/>
  <c r="G789" i="19"/>
  <c r="E789" i="19"/>
  <c r="Y788" i="19"/>
  <c r="W788" i="19"/>
  <c r="L458" i="18" s="1"/>
  <c r="U788" i="19"/>
  <c r="S788" i="19"/>
  <c r="Q788" i="19"/>
  <c r="O788" i="19"/>
  <c r="M788" i="19"/>
  <c r="K788" i="19"/>
  <c r="I788" i="19"/>
  <c r="G788" i="19"/>
  <c r="D458" i="18" s="1"/>
  <c r="E788" i="19"/>
  <c r="Y787" i="19"/>
  <c r="W787" i="19"/>
  <c r="U787" i="19"/>
  <c r="S787" i="19"/>
  <c r="Q787" i="19"/>
  <c r="O787" i="19"/>
  <c r="M787" i="19"/>
  <c r="G459" i="18" s="1"/>
  <c r="K787" i="19"/>
  <c r="I787" i="19"/>
  <c r="G787" i="19"/>
  <c r="E787" i="19"/>
  <c r="Y786" i="19"/>
  <c r="W786" i="19"/>
  <c r="U786" i="19"/>
  <c r="S786" i="19"/>
  <c r="J460" i="18" s="1"/>
  <c r="Q786" i="19"/>
  <c r="O786" i="19"/>
  <c r="M786" i="19"/>
  <c r="K786" i="19"/>
  <c r="I786" i="19"/>
  <c r="G786" i="19"/>
  <c r="E786" i="19"/>
  <c r="Y785" i="19"/>
  <c r="W785" i="19"/>
  <c r="U785" i="19"/>
  <c r="S785" i="19"/>
  <c r="Q785" i="19"/>
  <c r="O785" i="19"/>
  <c r="M785" i="19"/>
  <c r="K785" i="19"/>
  <c r="I785" i="19"/>
  <c r="G785" i="19"/>
  <c r="E785" i="19"/>
  <c r="Y784" i="19"/>
  <c r="W784" i="19"/>
  <c r="U784" i="19"/>
  <c r="S784" i="19"/>
  <c r="Q784" i="19"/>
  <c r="O784" i="19"/>
  <c r="H462" i="18" s="1"/>
  <c r="M784" i="19"/>
  <c r="K784" i="19"/>
  <c r="I784" i="19"/>
  <c r="G784" i="19"/>
  <c r="E784" i="19"/>
  <c r="Y783" i="19"/>
  <c r="W783" i="19"/>
  <c r="U783" i="19"/>
  <c r="S783" i="19"/>
  <c r="Q783" i="19"/>
  <c r="O783" i="19"/>
  <c r="M783" i="19"/>
  <c r="K783" i="19"/>
  <c r="I783" i="19"/>
  <c r="G783" i="19"/>
  <c r="E783" i="19"/>
  <c r="Y782" i="19"/>
  <c r="W782" i="19"/>
  <c r="U782" i="19"/>
  <c r="S782" i="19"/>
  <c r="Q782" i="19"/>
  <c r="O782" i="19"/>
  <c r="M782" i="19"/>
  <c r="K782" i="19"/>
  <c r="F464" i="18" s="1"/>
  <c r="I782" i="19"/>
  <c r="G782" i="19"/>
  <c r="E782" i="19"/>
  <c r="Y781" i="19"/>
  <c r="W781" i="19"/>
  <c r="U781" i="19"/>
  <c r="S781" i="19"/>
  <c r="Q781" i="19"/>
  <c r="I465" i="18" s="1"/>
  <c r="O781" i="19"/>
  <c r="M781" i="19"/>
  <c r="K781" i="19"/>
  <c r="I781" i="19"/>
  <c r="G781" i="19"/>
  <c r="E781" i="19"/>
  <c r="Y780" i="19"/>
  <c r="W780" i="19"/>
  <c r="L466" i="18" s="1"/>
  <c r="U780" i="19"/>
  <c r="S780" i="19"/>
  <c r="Q780" i="19"/>
  <c r="O780" i="19"/>
  <c r="M780" i="19"/>
  <c r="K780" i="19"/>
  <c r="I780" i="19"/>
  <c r="G780" i="19"/>
  <c r="D466" i="18" s="1"/>
  <c r="E780" i="19"/>
  <c r="Y779" i="19"/>
  <c r="W779" i="19"/>
  <c r="U779" i="19"/>
  <c r="S779" i="19"/>
  <c r="Q779" i="19"/>
  <c r="O779" i="19"/>
  <c r="M779" i="19"/>
  <c r="K779" i="19"/>
  <c r="I779" i="19"/>
  <c r="G779" i="19"/>
  <c r="E779" i="19"/>
  <c r="Y778" i="19"/>
  <c r="W778" i="19"/>
  <c r="U778" i="19"/>
  <c r="S778" i="19"/>
  <c r="J468" i="18" s="1"/>
  <c r="Q778" i="19"/>
  <c r="O778" i="19"/>
  <c r="M778" i="19"/>
  <c r="K778" i="19"/>
  <c r="I778" i="19"/>
  <c r="G778" i="19"/>
  <c r="E778" i="19"/>
  <c r="Y777" i="19"/>
  <c r="M469" i="18" s="1"/>
  <c r="W777" i="19"/>
  <c r="U777" i="19"/>
  <c r="S777" i="19"/>
  <c r="Q777" i="19"/>
  <c r="O777" i="19"/>
  <c r="M777" i="19"/>
  <c r="K777" i="19"/>
  <c r="I777" i="19"/>
  <c r="E469" i="18" s="1"/>
  <c r="G777" i="19"/>
  <c r="E777" i="19"/>
  <c r="Y776" i="19"/>
  <c r="W776" i="19"/>
  <c r="U776" i="19"/>
  <c r="S776" i="19"/>
  <c r="Q776" i="19"/>
  <c r="O776" i="19"/>
  <c r="H470" i="18" s="1"/>
  <c r="M776" i="19"/>
  <c r="K776" i="19"/>
  <c r="I776" i="19"/>
  <c r="G776" i="19"/>
  <c r="E776" i="19"/>
  <c r="Y775" i="19"/>
  <c r="W775" i="19"/>
  <c r="U775" i="19"/>
  <c r="K471" i="18" s="1"/>
  <c r="S775" i="19"/>
  <c r="Q775" i="19"/>
  <c r="O775" i="19"/>
  <c r="M775" i="19"/>
  <c r="K775" i="19"/>
  <c r="I775" i="19"/>
  <c r="G775" i="19"/>
  <c r="E775" i="19"/>
  <c r="C471" i="18" s="1"/>
  <c r="Y774" i="19"/>
  <c r="W774" i="19"/>
  <c r="U774" i="19"/>
  <c r="S774" i="19"/>
  <c r="Q774" i="19"/>
  <c r="O774" i="19"/>
  <c r="M774" i="19"/>
  <c r="K774" i="19"/>
  <c r="I774" i="19"/>
  <c r="G774" i="19"/>
  <c r="E774" i="19"/>
  <c r="Y773" i="19"/>
  <c r="W773" i="19"/>
  <c r="U773" i="19"/>
  <c r="S773" i="19"/>
  <c r="Q773" i="19"/>
  <c r="I473" i="18" s="1"/>
  <c r="O773" i="19"/>
  <c r="M773" i="19"/>
  <c r="K773" i="19"/>
  <c r="I773" i="19"/>
  <c r="G773" i="19"/>
  <c r="E773" i="19"/>
  <c r="Y772" i="19"/>
  <c r="W772" i="19"/>
  <c r="L474" i="18" s="1"/>
  <c r="U772" i="19"/>
  <c r="S772" i="19"/>
  <c r="Q772" i="19"/>
  <c r="O772" i="19"/>
  <c r="M772" i="19"/>
  <c r="K772" i="19"/>
  <c r="I772" i="19"/>
  <c r="G772" i="19"/>
  <c r="D474" i="18" s="1"/>
  <c r="E772" i="19"/>
  <c r="Y771" i="19"/>
  <c r="W771" i="19"/>
  <c r="U771" i="19"/>
  <c r="S771" i="19"/>
  <c r="Q771" i="19"/>
  <c r="O771" i="19"/>
  <c r="M771" i="19"/>
  <c r="G475" i="18" s="1"/>
  <c r="K771" i="19"/>
  <c r="I771" i="19"/>
  <c r="G771" i="19"/>
  <c r="E771" i="19"/>
  <c r="Y770" i="19"/>
  <c r="W770" i="19"/>
  <c r="U770" i="19"/>
  <c r="S770" i="19"/>
  <c r="J476" i="18" s="1"/>
  <c r="Q770" i="19"/>
  <c r="O770" i="19"/>
  <c r="M770" i="19"/>
  <c r="K770" i="19"/>
  <c r="I770" i="19"/>
  <c r="G770" i="19"/>
  <c r="E770" i="19"/>
  <c r="Y769" i="19"/>
  <c r="M477" i="18" s="1"/>
  <c r="W769" i="19"/>
  <c r="U769" i="19"/>
  <c r="S769" i="19"/>
  <c r="Q769" i="19"/>
  <c r="O769" i="19"/>
  <c r="M769" i="19"/>
  <c r="K769" i="19"/>
  <c r="I769" i="19"/>
  <c r="E477" i="18" s="1"/>
  <c r="G769" i="19"/>
  <c r="E769" i="19"/>
  <c r="Y768" i="19"/>
  <c r="W768" i="19"/>
  <c r="U768" i="19"/>
  <c r="S768" i="19"/>
  <c r="Q768" i="19"/>
  <c r="O768" i="19"/>
  <c r="H478" i="18" s="1"/>
  <c r="M768" i="19"/>
  <c r="K768" i="19"/>
  <c r="I768" i="19"/>
  <c r="G768" i="19"/>
  <c r="E768" i="19"/>
  <c r="Y767" i="19"/>
  <c r="W767" i="19"/>
  <c r="U767" i="19"/>
  <c r="S767" i="19"/>
  <c r="Q767" i="19"/>
  <c r="O767" i="19"/>
  <c r="M767" i="19"/>
  <c r="K767" i="19"/>
  <c r="I767" i="19"/>
  <c r="G767" i="19"/>
  <c r="E767" i="19"/>
  <c r="Y766" i="19"/>
  <c r="W766" i="19"/>
  <c r="U766" i="19"/>
  <c r="S766" i="19"/>
  <c r="Q766" i="19"/>
  <c r="O766" i="19"/>
  <c r="M766" i="19"/>
  <c r="K766" i="19"/>
  <c r="F480" i="18" s="1"/>
  <c r="I766" i="19"/>
  <c r="G766" i="19"/>
  <c r="E766" i="19"/>
  <c r="Y765" i="19"/>
  <c r="W765" i="19"/>
  <c r="U765" i="19"/>
  <c r="S765" i="19"/>
  <c r="Q765" i="19"/>
  <c r="I481" i="18" s="1"/>
  <c r="O765" i="19"/>
  <c r="M765" i="19"/>
  <c r="K765" i="19"/>
  <c r="I765" i="19"/>
  <c r="G765" i="19"/>
  <c r="E765" i="19"/>
  <c r="Y764" i="19"/>
  <c r="W764" i="19"/>
  <c r="L482" i="18" s="1"/>
  <c r="U764" i="19"/>
  <c r="S764" i="19"/>
  <c r="Q764" i="19"/>
  <c r="O764" i="19"/>
  <c r="M764" i="19"/>
  <c r="K764" i="19"/>
  <c r="I764" i="19"/>
  <c r="G764" i="19"/>
  <c r="D482" i="18" s="1"/>
  <c r="E764" i="19"/>
  <c r="Y763" i="19"/>
  <c r="W763" i="19"/>
  <c r="U763" i="19"/>
  <c r="S763" i="19"/>
  <c r="Q763" i="19"/>
  <c r="O763" i="19"/>
  <c r="M763" i="19"/>
  <c r="K763" i="19"/>
  <c r="I763" i="19"/>
  <c r="G763" i="19"/>
  <c r="E763" i="19"/>
  <c r="Y762" i="19"/>
  <c r="W762" i="19"/>
  <c r="U762" i="19"/>
  <c r="S762" i="19"/>
  <c r="J484" i="18" s="1"/>
  <c r="Q762" i="19"/>
  <c r="O762" i="19"/>
  <c r="M762" i="19"/>
  <c r="K762" i="19"/>
  <c r="I762" i="19"/>
  <c r="G762" i="19"/>
  <c r="E762" i="19"/>
  <c r="Y761" i="19"/>
  <c r="M485" i="18" s="1"/>
  <c r="W761" i="19"/>
  <c r="U761" i="19"/>
  <c r="S761" i="19"/>
  <c r="Q761" i="19"/>
  <c r="O761" i="19"/>
  <c r="M761" i="19"/>
  <c r="K761" i="19"/>
  <c r="I761" i="19"/>
  <c r="E485" i="18" s="1"/>
  <c r="G761" i="19"/>
  <c r="E761" i="19"/>
  <c r="Y760" i="19"/>
  <c r="W760" i="19"/>
  <c r="U760" i="19"/>
  <c r="S760" i="19"/>
  <c r="Q760" i="19"/>
  <c r="O760" i="19"/>
  <c r="H486" i="18" s="1"/>
  <c r="M760" i="19"/>
  <c r="K760" i="19"/>
  <c r="I760" i="19"/>
  <c r="G760" i="19"/>
  <c r="E760" i="19"/>
  <c r="Y759" i="19"/>
  <c r="W759" i="19"/>
  <c r="U759" i="19"/>
  <c r="K487" i="18" s="1"/>
  <c r="S759" i="19"/>
  <c r="Q759" i="19"/>
  <c r="O759" i="19"/>
  <c r="M759" i="19"/>
  <c r="K759" i="19"/>
  <c r="I759" i="19"/>
  <c r="G759" i="19"/>
  <c r="E759" i="19"/>
  <c r="C487" i="18" s="1"/>
  <c r="Y758" i="19"/>
  <c r="W758" i="19"/>
  <c r="U758" i="19"/>
  <c r="S758" i="19"/>
  <c r="Q758" i="19"/>
  <c r="O758" i="19"/>
  <c r="M758" i="19"/>
  <c r="K758" i="19"/>
  <c r="I758" i="19"/>
  <c r="G758" i="19"/>
  <c r="E758" i="19"/>
  <c r="Y757" i="19"/>
  <c r="W757" i="19"/>
  <c r="U757" i="19"/>
  <c r="S757" i="19"/>
  <c r="Q757" i="19"/>
  <c r="I489" i="18" s="1"/>
  <c r="O757" i="19"/>
  <c r="M757" i="19"/>
  <c r="K757" i="19"/>
  <c r="I757" i="19"/>
  <c r="G757" i="19"/>
  <c r="E757" i="19"/>
  <c r="Y756" i="19"/>
  <c r="W756" i="19"/>
  <c r="L490" i="18" s="1"/>
  <c r="U756" i="19"/>
  <c r="S756" i="19"/>
  <c r="Q756" i="19"/>
  <c r="O756" i="19"/>
  <c r="M756" i="19"/>
  <c r="K756" i="19"/>
  <c r="I756" i="19"/>
  <c r="G756" i="19"/>
  <c r="D490" i="18" s="1"/>
  <c r="E756" i="19"/>
  <c r="Y755" i="19"/>
  <c r="W755" i="19"/>
  <c r="U755" i="19"/>
  <c r="S755" i="19"/>
  <c r="Q755" i="19"/>
  <c r="O755" i="19"/>
  <c r="M755" i="19"/>
  <c r="G491" i="18" s="1"/>
  <c r="K755" i="19"/>
  <c r="I755" i="19"/>
  <c r="G755" i="19"/>
  <c r="E755" i="19"/>
  <c r="Y754" i="19"/>
  <c r="W754" i="19"/>
  <c r="U754" i="19"/>
  <c r="S754" i="19"/>
  <c r="J492" i="18" s="1"/>
  <c r="Q754" i="19"/>
  <c r="O754" i="19"/>
  <c r="M754" i="19"/>
  <c r="K754" i="19"/>
  <c r="I754" i="19"/>
  <c r="G754" i="19"/>
  <c r="E754" i="19"/>
  <c r="Y753" i="19"/>
  <c r="W753" i="19"/>
  <c r="U753" i="19"/>
  <c r="S753" i="19"/>
  <c r="Q753" i="19"/>
  <c r="O753" i="19"/>
  <c r="M753" i="19"/>
  <c r="K753" i="19"/>
  <c r="I753" i="19"/>
  <c r="G753" i="19"/>
  <c r="E753" i="19"/>
  <c r="Y752" i="19"/>
  <c r="W752" i="19"/>
  <c r="U752" i="19"/>
  <c r="S752" i="19"/>
  <c r="Q752" i="19"/>
  <c r="O752" i="19"/>
  <c r="H494" i="18" s="1"/>
  <c r="M752" i="19"/>
  <c r="K752" i="19"/>
  <c r="I752" i="19"/>
  <c r="G752" i="19"/>
  <c r="E752" i="19"/>
  <c r="Y751" i="19"/>
  <c r="W751" i="19"/>
  <c r="U751" i="19"/>
  <c r="S751" i="19"/>
  <c r="Q751" i="19"/>
  <c r="O751" i="19"/>
  <c r="M751" i="19"/>
  <c r="K751" i="19"/>
  <c r="I751" i="19"/>
  <c r="G751" i="19"/>
  <c r="E751" i="19"/>
  <c r="Y750" i="19"/>
  <c r="W750" i="19"/>
  <c r="U750" i="19"/>
  <c r="S750" i="19"/>
  <c r="Q750" i="19"/>
  <c r="O750" i="19"/>
  <c r="M750" i="19"/>
  <c r="K750" i="19"/>
  <c r="F496" i="18" s="1"/>
  <c r="I750" i="19"/>
  <c r="G750" i="19"/>
  <c r="E750" i="19"/>
  <c r="Y749" i="19"/>
  <c r="W749" i="19"/>
  <c r="U749" i="19"/>
  <c r="S749" i="19"/>
  <c r="Q749" i="19"/>
  <c r="I497" i="18" s="1"/>
  <c r="O749" i="19"/>
  <c r="M749" i="19"/>
  <c r="K749" i="19"/>
  <c r="I749" i="19"/>
  <c r="G749" i="19"/>
  <c r="E749" i="19"/>
  <c r="Y748" i="19"/>
  <c r="W748" i="19"/>
  <c r="L498" i="18" s="1"/>
  <c r="U748" i="19"/>
  <c r="S748" i="19"/>
  <c r="Q748" i="19"/>
  <c r="O748" i="19"/>
  <c r="M748" i="19"/>
  <c r="K748" i="19"/>
  <c r="I748" i="19"/>
  <c r="G748" i="19"/>
  <c r="D498" i="18" s="1"/>
  <c r="E748" i="19"/>
  <c r="Y747" i="19"/>
  <c r="W747" i="19"/>
  <c r="U747" i="19"/>
  <c r="S747" i="19"/>
  <c r="Q747" i="19"/>
  <c r="O747" i="19"/>
  <c r="M747" i="19"/>
  <c r="G499" i="18" s="1"/>
  <c r="K747" i="19"/>
  <c r="I747" i="19"/>
  <c r="G747" i="19"/>
  <c r="E747" i="19"/>
  <c r="Y746" i="19"/>
  <c r="W746" i="19"/>
  <c r="U746" i="19"/>
  <c r="S746" i="19"/>
  <c r="J500" i="18" s="1"/>
  <c r="Q746" i="19"/>
  <c r="O746" i="19"/>
  <c r="M746" i="19"/>
  <c r="K746" i="19"/>
  <c r="I746" i="19"/>
  <c r="G746" i="19"/>
  <c r="E746" i="19"/>
  <c r="Y745" i="19"/>
  <c r="M501" i="18" s="1"/>
  <c r="W745" i="19"/>
  <c r="U745" i="19"/>
  <c r="S745" i="19"/>
  <c r="Q745" i="19"/>
  <c r="O745" i="19"/>
  <c r="M745" i="19"/>
  <c r="K745" i="19"/>
  <c r="I745" i="19"/>
  <c r="E501" i="18" s="1"/>
  <c r="G745" i="19"/>
  <c r="E745" i="19"/>
  <c r="Y744" i="19"/>
  <c r="W744" i="19"/>
  <c r="U744" i="19"/>
  <c r="S744" i="19"/>
  <c r="Q744" i="19"/>
  <c r="O744" i="19"/>
  <c r="H502" i="18" s="1"/>
  <c r="M744" i="19"/>
  <c r="K744" i="19"/>
  <c r="I744" i="19"/>
  <c r="G744" i="19"/>
  <c r="E744" i="19"/>
  <c r="Y743" i="19"/>
  <c r="W743" i="19"/>
  <c r="U743" i="19"/>
  <c r="K503" i="18" s="1"/>
  <c r="S743" i="19"/>
  <c r="Q743" i="19"/>
  <c r="O743" i="19"/>
  <c r="M743" i="19"/>
  <c r="K743" i="19"/>
  <c r="I743" i="19"/>
  <c r="G743" i="19"/>
  <c r="E743" i="19"/>
  <c r="Y742" i="19"/>
  <c r="W742" i="19"/>
  <c r="U742" i="19"/>
  <c r="S742" i="19"/>
  <c r="Q742" i="19"/>
  <c r="O742" i="19"/>
  <c r="M742" i="19"/>
  <c r="K742" i="19"/>
  <c r="I742" i="19"/>
  <c r="G742" i="19"/>
  <c r="E742" i="19"/>
  <c r="Y741" i="19"/>
  <c r="W741" i="19"/>
  <c r="U741" i="19"/>
  <c r="S741" i="19"/>
  <c r="Q741" i="19"/>
  <c r="I505" i="18" s="1"/>
  <c r="O741" i="19"/>
  <c r="M741" i="19"/>
  <c r="K741" i="19"/>
  <c r="I741" i="19"/>
  <c r="G741" i="19"/>
  <c r="E741" i="19"/>
  <c r="Y740" i="19"/>
  <c r="W740" i="19"/>
  <c r="L506" i="18" s="1"/>
  <c r="U740" i="19"/>
  <c r="S740" i="19"/>
  <c r="Q740" i="19"/>
  <c r="O740" i="19"/>
  <c r="M740" i="19"/>
  <c r="K740" i="19"/>
  <c r="I740" i="19"/>
  <c r="G740" i="19"/>
  <c r="D506" i="18" s="1"/>
  <c r="E740" i="19"/>
  <c r="Y739" i="19"/>
  <c r="W739" i="19"/>
  <c r="U739" i="19"/>
  <c r="S739" i="19"/>
  <c r="Q739" i="19"/>
  <c r="O739" i="19"/>
  <c r="M739" i="19"/>
  <c r="G507" i="18" s="1"/>
  <c r="K739" i="19"/>
  <c r="I739" i="19"/>
  <c r="G739" i="19"/>
  <c r="E739" i="19"/>
  <c r="Y738" i="19"/>
  <c r="W738" i="19"/>
  <c r="U738" i="19"/>
  <c r="S738" i="19"/>
  <c r="J508" i="18" s="1"/>
  <c r="Q738" i="19"/>
  <c r="O738" i="19"/>
  <c r="M738" i="19"/>
  <c r="K738" i="19"/>
  <c r="I738" i="19"/>
  <c r="G738" i="19"/>
  <c r="E738" i="19"/>
  <c r="Y737" i="19"/>
  <c r="M509" i="18" s="1"/>
  <c r="W737" i="19"/>
  <c r="U737" i="19"/>
  <c r="S737" i="19"/>
  <c r="Q737" i="19"/>
  <c r="O737" i="19"/>
  <c r="M737" i="19"/>
  <c r="K737" i="19"/>
  <c r="I737" i="19"/>
  <c r="E509" i="18" s="1"/>
  <c r="G737" i="19"/>
  <c r="E737" i="19"/>
  <c r="Y736" i="19"/>
  <c r="W736" i="19"/>
  <c r="U736" i="19"/>
  <c r="S736" i="19"/>
  <c r="Q736" i="19"/>
  <c r="O736" i="19"/>
  <c r="H510" i="18" s="1"/>
  <c r="M736" i="19"/>
  <c r="K736" i="19"/>
  <c r="I736" i="19"/>
  <c r="G736" i="19"/>
  <c r="E736" i="19"/>
  <c r="Y735" i="19"/>
  <c r="W735" i="19"/>
  <c r="U735" i="19"/>
  <c r="K511" i="18" s="1"/>
  <c r="S735" i="19"/>
  <c r="Q735" i="19"/>
  <c r="O735" i="19"/>
  <c r="M735" i="19"/>
  <c r="K735" i="19"/>
  <c r="I735" i="19"/>
  <c r="G735" i="19"/>
  <c r="E735" i="19"/>
  <c r="C511" i="18" s="1"/>
  <c r="Y734" i="19"/>
  <c r="W734" i="19"/>
  <c r="U734" i="19"/>
  <c r="S734" i="19"/>
  <c r="Q734" i="19"/>
  <c r="O734" i="19"/>
  <c r="M734" i="19"/>
  <c r="K734" i="19"/>
  <c r="F512" i="18" s="1"/>
  <c r="I734" i="19"/>
  <c r="G734" i="19"/>
  <c r="E734" i="19"/>
  <c r="Y733" i="19"/>
  <c r="W733" i="19"/>
  <c r="U733" i="19"/>
  <c r="S733" i="19"/>
  <c r="Q733" i="19"/>
  <c r="I513" i="18" s="1"/>
  <c r="O733" i="19"/>
  <c r="M733" i="19"/>
  <c r="K733" i="19"/>
  <c r="I733" i="19"/>
  <c r="G733" i="19"/>
  <c r="E733" i="19"/>
  <c r="Y732" i="19"/>
  <c r="W732" i="19"/>
  <c r="L514" i="18" s="1"/>
  <c r="U732" i="19"/>
  <c r="S732" i="19"/>
  <c r="Q732" i="19"/>
  <c r="O732" i="19"/>
  <c r="M732" i="19"/>
  <c r="K732" i="19"/>
  <c r="I732" i="19"/>
  <c r="G732" i="19"/>
  <c r="D514" i="18" s="1"/>
  <c r="E732" i="19"/>
  <c r="Y731" i="19"/>
  <c r="W731" i="19"/>
  <c r="U731" i="19"/>
  <c r="S731" i="19"/>
  <c r="Q731" i="19"/>
  <c r="O731" i="19"/>
  <c r="M731" i="19"/>
  <c r="G515" i="18" s="1"/>
  <c r="K731" i="19"/>
  <c r="I731" i="19"/>
  <c r="G731" i="19"/>
  <c r="E731" i="19"/>
  <c r="Y730" i="19"/>
  <c r="W730" i="19"/>
  <c r="U730" i="19"/>
  <c r="S730" i="19"/>
  <c r="J516" i="18" s="1"/>
  <c r="Q730" i="19"/>
  <c r="O730" i="19"/>
  <c r="M730" i="19"/>
  <c r="K730" i="19"/>
  <c r="I730" i="19"/>
  <c r="G730" i="19"/>
  <c r="E730" i="19"/>
  <c r="Y729" i="19"/>
  <c r="M517" i="18" s="1"/>
  <c r="W729" i="19"/>
  <c r="U729" i="19"/>
  <c r="S729" i="19"/>
  <c r="Q729" i="19"/>
  <c r="O729" i="19"/>
  <c r="M729" i="19"/>
  <c r="K729" i="19"/>
  <c r="I729" i="19"/>
  <c r="E517" i="18" s="1"/>
  <c r="G729" i="19"/>
  <c r="E729" i="19"/>
  <c r="Y728" i="19"/>
  <c r="W728" i="19"/>
  <c r="U728" i="19"/>
  <c r="S728" i="19"/>
  <c r="Q728" i="19"/>
  <c r="O728" i="19"/>
  <c r="H518" i="18" s="1"/>
  <c r="M728" i="19"/>
  <c r="K728" i="19"/>
  <c r="I728" i="19"/>
  <c r="G728" i="19"/>
  <c r="E728" i="19"/>
  <c r="Y727" i="19"/>
  <c r="W727" i="19"/>
  <c r="U727" i="19"/>
  <c r="K519" i="18" s="1"/>
  <c r="S727" i="19"/>
  <c r="Q727" i="19"/>
  <c r="O727" i="19"/>
  <c r="M727" i="19"/>
  <c r="K727" i="19"/>
  <c r="I727" i="19"/>
  <c r="G727" i="19"/>
  <c r="E727" i="19"/>
  <c r="C519" i="18" s="1"/>
  <c r="Y726" i="19"/>
  <c r="W726" i="19"/>
  <c r="U726" i="19"/>
  <c r="S726" i="19"/>
  <c r="Q726" i="19"/>
  <c r="O726" i="19"/>
  <c r="M726" i="19"/>
  <c r="K726" i="19"/>
  <c r="F520" i="18" s="1"/>
  <c r="I726" i="19"/>
  <c r="G726" i="19"/>
  <c r="E726" i="19"/>
  <c r="Y725" i="19"/>
  <c r="W725" i="19"/>
  <c r="U725" i="19"/>
  <c r="S725" i="19"/>
  <c r="Q725" i="19"/>
  <c r="I521" i="18" s="1"/>
  <c r="O725" i="19"/>
  <c r="M725" i="19"/>
  <c r="K725" i="19"/>
  <c r="I725" i="19"/>
  <c r="G725" i="19"/>
  <c r="E725" i="19"/>
  <c r="Y724" i="19"/>
  <c r="W724" i="19"/>
  <c r="L522" i="18" s="1"/>
  <c r="U724" i="19"/>
  <c r="S724" i="19"/>
  <c r="Q724" i="19"/>
  <c r="O724" i="19"/>
  <c r="M724" i="19"/>
  <c r="K724" i="19"/>
  <c r="I724" i="19"/>
  <c r="G724" i="19"/>
  <c r="D522" i="18" s="1"/>
  <c r="E724" i="19"/>
  <c r="Y723" i="19"/>
  <c r="W723" i="19"/>
  <c r="U723" i="19"/>
  <c r="S723" i="19"/>
  <c r="Q723" i="19"/>
  <c r="O723" i="19"/>
  <c r="M723" i="19"/>
  <c r="G523" i="18" s="1"/>
  <c r="K723" i="19"/>
  <c r="I723" i="19"/>
  <c r="G723" i="19"/>
  <c r="E723" i="19"/>
  <c r="Y722" i="19"/>
  <c r="W722" i="19"/>
  <c r="U722" i="19"/>
  <c r="S722" i="19"/>
  <c r="J524" i="18" s="1"/>
  <c r="Q722" i="19"/>
  <c r="O722" i="19"/>
  <c r="M722" i="19"/>
  <c r="K722" i="19"/>
  <c r="I722" i="19"/>
  <c r="G722" i="19"/>
  <c r="E722" i="19"/>
  <c r="Y721" i="19"/>
  <c r="M525" i="18" s="1"/>
  <c r="W721" i="19"/>
  <c r="U721" i="19"/>
  <c r="S721" i="19"/>
  <c r="Q721" i="19"/>
  <c r="O721" i="19"/>
  <c r="M721" i="19"/>
  <c r="K721" i="19"/>
  <c r="I721" i="19"/>
  <c r="E525" i="18" s="1"/>
  <c r="G721" i="19"/>
  <c r="E721" i="19"/>
  <c r="Y720" i="19"/>
  <c r="W720" i="19"/>
  <c r="U720" i="19"/>
  <c r="S720" i="19"/>
  <c r="Q720" i="19"/>
  <c r="O720" i="19"/>
  <c r="H526" i="18" s="1"/>
  <c r="M720" i="19"/>
  <c r="K720" i="19"/>
  <c r="I720" i="19"/>
  <c r="G720" i="19"/>
  <c r="E720" i="19"/>
  <c r="Y719" i="19"/>
  <c r="W719" i="19"/>
  <c r="U719" i="19"/>
  <c r="K527" i="18" s="1"/>
  <c r="S719" i="19"/>
  <c r="Q719" i="19"/>
  <c r="O719" i="19"/>
  <c r="M719" i="19"/>
  <c r="K719" i="19"/>
  <c r="I719" i="19"/>
  <c r="G719" i="19"/>
  <c r="E719" i="19"/>
  <c r="C527" i="18" s="1"/>
  <c r="Y718" i="19"/>
  <c r="W718" i="19"/>
  <c r="U718" i="19"/>
  <c r="S718" i="19"/>
  <c r="Q718" i="19"/>
  <c r="O718" i="19"/>
  <c r="M718" i="19"/>
  <c r="K718" i="19"/>
  <c r="I718" i="19"/>
  <c r="G718" i="19"/>
  <c r="E718" i="19"/>
  <c r="Y717" i="19"/>
  <c r="W717" i="19"/>
  <c r="U717" i="19"/>
  <c r="S717" i="19"/>
  <c r="Q717" i="19"/>
  <c r="I529" i="18" s="1"/>
  <c r="O717" i="19"/>
  <c r="M717" i="19"/>
  <c r="K717" i="19"/>
  <c r="I717" i="19"/>
  <c r="G717" i="19"/>
  <c r="E717" i="19"/>
  <c r="Y716" i="19"/>
  <c r="W716" i="19"/>
  <c r="L530" i="18" s="1"/>
  <c r="U716" i="19"/>
  <c r="S716" i="19"/>
  <c r="Q716" i="19"/>
  <c r="O716" i="19"/>
  <c r="M716" i="19"/>
  <c r="K716" i="19"/>
  <c r="I716" i="19"/>
  <c r="G716" i="19"/>
  <c r="D530" i="18" s="1"/>
  <c r="E716" i="19"/>
  <c r="Y715" i="19"/>
  <c r="W715" i="19"/>
  <c r="U715" i="19"/>
  <c r="S715" i="19"/>
  <c r="Q715" i="19"/>
  <c r="O715" i="19"/>
  <c r="M715" i="19"/>
  <c r="G531" i="18" s="1"/>
  <c r="K715" i="19"/>
  <c r="I715" i="19"/>
  <c r="G715" i="19"/>
  <c r="E715" i="19"/>
  <c r="Y714" i="19"/>
  <c r="W714" i="19"/>
  <c r="U714" i="19"/>
  <c r="S714" i="19"/>
  <c r="J532" i="18" s="1"/>
  <c r="Q714" i="19"/>
  <c r="O714" i="19"/>
  <c r="M714" i="19"/>
  <c r="K714" i="19"/>
  <c r="I714" i="19"/>
  <c r="G714" i="19"/>
  <c r="E714" i="19"/>
  <c r="Y713" i="19"/>
  <c r="W713" i="19"/>
  <c r="U713" i="19"/>
  <c r="S713" i="19"/>
  <c r="Q713" i="19"/>
  <c r="O713" i="19"/>
  <c r="M713" i="19"/>
  <c r="K713" i="19"/>
  <c r="I713" i="19"/>
  <c r="G713" i="19"/>
  <c r="E713" i="19"/>
  <c r="Y712" i="19"/>
  <c r="W712" i="19"/>
  <c r="U712" i="19"/>
  <c r="S712" i="19"/>
  <c r="Q712" i="19"/>
  <c r="O712" i="19"/>
  <c r="H534" i="18" s="1"/>
  <c r="M712" i="19"/>
  <c r="K712" i="19"/>
  <c r="I712" i="19"/>
  <c r="G712" i="19"/>
  <c r="E712" i="19"/>
  <c r="Y711" i="19"/>
  <c r="W711" i="19"/>
  <c r="U711" i="19"/>
  <c r="S711" i="19"/>
  <c r="Q711" i="19"/>
  <c r="O711" i="19"/>
  <c r="M711" i="19"/>
  <c r="K711" i="19"/>
  <c r="I711" i="19"/>
  <c r="G711" i="19"/>
  <c r="E711" i="19"/>
  <c r="Y710" i="19"/>
  <c r="W710" i="19"/>
  <c r="U710" i="19"/>
  <c r="S710" i="19"/>
  <c r="Q710" i="19"/>
  <c r="O710" i="19"/>
  <c r="M710" i="19"/>
  <c r="K710" i="19"/>
  <c r="F536" i="18" s="1"/>
  <c r="I710" i="19"/>
  <c r="G710" i="19"/>
  <c r="E710" i="19"/>
  <c r="Y709" i="19"/>
  <c r="W709" i="19"/>
  <c r="U709" i="19"/>
  <c r="S709" i="19"/>
  <c r="Q709" i="19"/>
  <c r="I537" i="18" s="1"/>
  <c r="O709" i="19"/>
  <c r="M709" i="19"/>
  <c r="K709" i="19"/>
  <c r="I709" i="19"/>
  <c r="G709" i="19"/>
  <c r="E709" i="19"/>
  <c r="Y708" i="19"/>
  <c r="W708" i="19"/>
  <c r="L538" i="18" s="1"/>
  <c r="U708" i="19"/>
  <c r="S708" i="19"/>
  <c r="Q708" i="19"/>
  <c r="O708" i="19"/>
  <c r="M708" i="19"/>
  <c r="K708" i="19"/>
  <c r="I708" i="19"/>
  <c r="G708" i="19"/>
  <c r="D538" i="18" s="1"/>
  <c r="E708" i="19"/>
  <c r="Y707" i="19"/>
  <c r="W707" i="19"/>
  <c r="U707" i="19"/>
  <c r="S707" i="19"/>
  <c r="Q707" i="19"/>
  <c r="O707" i="19"/>
  <c r="M707" i="19"/>
  <c r="G539" i="18" s="1"/>
  <c r="K707" i="19"/>
  <c r="I707" i="19"/>
  <c r="G707" i="19"/>
  <c r="E707" i="19"/>
  <c r="Y706" i="19"/>
  <c r="W706" i="19"/>
  <c r="U706" i="19"/>
  <c r="S706" i="19"/>
  <c r="J540" i="18" s="1"/>
  <c r="Q706" i="19"/>
  <c r="O706" i="19"/>
  <c r="M706" i="19"/>
  <c r="K706" i="19"/>
  <c r="I706" i="19"/>
  <c r="G706" i="19"/>
  <c r="E706" i="19"/>
  <c r="Y705" i="19"/>
  <c r="M541" i="18" s="1"/>
  <c r="W705" i="19"/>
  <c r="U705" i="19"/>
  <c r="S705" i="19"/>
  <c r="Q705" i="19"/>
  <c r="O705" i="19"/>
  <c r="M705" i="19"/>
  <c r="K705" i="19"/>
  <c r="I705" i="19"/>
  <c r="E541" i="18" s="1"/>
  <c r="G705" i="19"/>
  <c r="E705" i="19"/>
  <c r="Y704" i="19"/>
  <c r="W704" i="19"/>
  <c r="U704" i="19"/>
  <c r="S704" i="19"/>
  <c r="Q704" i="19"/>
  <c r="O704" i="19"/>
  <c r="H542" i="18" s="1"/>
  <c r="M704" i="19"/>
  <c r="K704" i="19"/>
  <c r="I704" i="19"/>
  <c r="G704" i="19"/>
  <c r="E704" i="19"/>
  <c r="Y703" i="19"/>
  <c r="W703" i="19"/>
  <c r="U703" i="19"/>
  <c r="K543" i="18" s="1"/>
  <c r="S703" i="19"/>
  <c r="Q703" i="19"/>
  <c r="O703" i="19"/>
  <c r="M703" i="19"/>
  <c r="K703" i="19"/>
  <c r="I703" i="19"/>
  <c r="G703" i="19"/>
  <c r="E703" i="19"/>
  <c r="C543" i="18" s="1"/>
  <c r="Y702" i="19"/>
  <c r="W702" i="19"/>
  <c r="U702" i="19"/>
  <c r="S702" i="19"/>
  <c r="Q702" i="19"/>
  <c r="O702" i="19"/>
  <c r="M702" i="19"/>
  <c r="K702" i="19"/>
  <c r="F544" i="18" s="1"/>
  <c r="I702" i="19"/>
  <c r="G702" i="19"/>
  <c r="E702" i="19"/>
  <c r="Y701" i="19"/>
  <c r="W701" i="19"/>
  <c r="U701" i="19"/>
  <c r="S701" i="19"/>
  <c r="Q701" i="19"/>
  <c r="O701" i="19"/>
  <c r="M701" i="19"/>
  <c r="K701" i="19"/>
  <c r="I701" i="19"/>
  <c r="G701" i="19"/>
  <c r="E701" i="19"/>
  <c r="Y700" i="19"/>
  <c r="W700" i="19"/>
  <c r="L546" i="18" s="1"/>
  <c r="U700" i="19"/>
  <c r="S700" i="19"/>
  <c r="Q700" i="19"/>
  <c r="O700" i="19"/>
  <c r="M700" i="19"/>
  <c r="K700" i="19"/>
  <c r="I700" i="19"/>
  <c r="G700" i="19"/>
  <c r="D546" i="18" s="1"/>
  <c r="E700" i="19"/>
  <c r="Y699" i="19"/>
  <c r="W699" i="19"/>
  <c r="U699" i="19"/>
  <c r="S699" i="19"/>
  <c r="Q699" i="19"/>
  <c r="O699" i="19"/>
  <c r="M699" i="19"/>
  <c r="G547" i="18" s="1"/>
  <c r="K699" i="19"/>
  <c r="I699" i="19"/>
  <c r="G699" i="19"/>
  <c r="E699" i="19"/>
  <c r="Y698" i="19"/>
  <c r="W698" i="19"/>
  <c r="U698" i="19"/>
  <c r="S698" i="19"/>
  <c r="J548" i="18" s="1"/>
  <c r="Q698" i="19"/>
  <c r="O698" i="19"/>
  <c r="M698" i="19"/>
  <c r="K698" i="19"/>
  <c r="I698" i="19"/>
  <c r="G698" i="19"/>
  <c r="E698" i="19"/>
  <c r="Y697" i="19"/>
  <c r="M549" i="18" s="1"/>
  <c r="W697" i="19"/>
  <c r="U697" i="19"/>
  <c r="S697" i="19"/>
  <c r="Q697" i="19"/>
  <c r="O697" i="19"/>
  <c r="M697" i="19"/>
  <c r="K697" i="19"/>
  <c r="I697" i="19"/>
  <c r="E549" i="18" s="1"/>
  <c r="G697" i="19"/>
  <c r="E697" i="19"/>
  <c r="Y696" i="19"/>
  <c r="W696" i="19"/>
  <c r="U696" i="19"/>
  <c r="S696" i="19"/>
  <c r="Q696" i="19"/>
  <c r="O696" i="19"/>
  <c r="H550" i="18" s="1"/>
  <c r="M696" i="19"/>
  <c r="K696" i="19"/>
  <c r="I696" i="19"/>
  <c r="G696" i="19"/>
  <c r="E696" i="19"/>
  <c r="Y695" i="19"/>
  <c r="W695" i="19"/>
  <c r="U695" i="19"/>
  <c r="K551" i="18" s="1"/>
  <c r="S695" i="19"/>
  <c r="Q695" i="19"/>
  <c r="O695" i="19"/>
  <c r="M695" i="19"/>
  <c r="K695" i="19"/>
  <c r="I695" i="19"/>
  <c r="G695" i="19"/>
  <c r="E695" i="19"/>
  <c r="C551" i="18" s="1"/>
  <c r="Y694" i="19"/>
  <c r="W694" i="19"/>
  <c r="U694" i="19"/>
  <c r="S694" i="19"/>
  <c r="Q694" i="19"/>
  <c r="O694" i="19"/>
  <c r="M694" i="19"/>
  <c r="K694" i="19"/>
  <c r="F552" i="18" s="1"/>
  <c r="I694" i="19"/>
  <c r="G694" i="19"/>
  <c r="E694" i="19"/>
  <c r="Y693" i="19"/>
  <c r="W693" i="19"/>
  <c r="U693" i="19"/>
  <c r="S693" i="19"/>
  <c r="Q693" i="19"/>
  <c r="I553" i="18" s="1"/>
  <c r="O693" i="19"/>
  <c r="M693" i="19"/>
  <c r="K693" i="19"/>
  <c r="I693" i="19"/>
  <c r="G693" i="19"/>
  <c r="E693" i="19"/>
  <c r="Y692" i="19"/>
  <c r="W692" i="19"/>
  <c r="L554" i="18" s="1"/>
  <c r="U692" i="19"/>
  <c r="S692" i="19"/>
  <c r="Q692" i="19"/>
  <c r="O692" i="19"/>
  <c r="M692" i="19"/>
  <c r="K692" i="19"/>
  <c r="I692" i="19"/>
  <c r="G692" i="19"/>
  <c r="D554" i="18" s="1"/>
  <c r="E692" i="19"/>
  <c r="Y691" i="19"/>
  <c r="W691" i="19"/>
  <c r="U691" i="19"/>
  <c r="S691" i="19"/>
  <c r="Q691" i="19"/>
  <c r="O691" i="19"/>
  <c r="M691" i="19"/>
  <c r="G555" i="18" s="1"/>
  <c r="K691" i="19"/>
  <c r="I691" i="19"/>
  <c r="G691" i="19"/>
  <c r="E691" i="19"/>
  <c r="Y690" i="19"/>
  <c r="W690" i="19"/>
  <c r="U690" i="19"/>
  <c r="S690" i="19"/>
  <c r="J556" i="18" s="1"/>
  <c r="Q690" i="19"/>
  <c r="O690" i="19"/>
  <c r="M690" i="19"/>
  <c r="K690" i="19"/>
  <c r="I690" i="19"/>
  <c r="G690" i="19"/>
  <c r="E690" i="19"/>
  <c r="Y689" i="19"/>
  <c r="M557" i="18" s="1"/>
  <c r="W689" i="19"/>
  <c r="U689" i="19"/>
  <c r="S689" i="19"/>
  <c r="Q689" i="19"/>
  <c r="O689" i="19"/>
  <c r="M689" i="19"/>
  <c r="K689" i="19"/>
  <c r="I689" i="19"/>
  <c r="E557" i="18" s="1"/>
  <c r="G689" i="19"/>
  <c r="E689" i="19"/>
  <c r="Y688" i="19"/>
  <c r="W688" i="19"/>
  <c r="U688" i="19"/>
  <c r="S688" i="19"/>
  <c r="Q688" i="19"/>
  <c r="O688" i="19"/>
  <c r="M688" i="19"/>
  <c r="K688" i="19"/>
  <c r="I688" i="19"/>
  <c r="G688" i="19"/>
  <c r="E688" i="19"/>
  <c r="Y687" i="19"/>
  <c r="W687" i="19"/>
  <c r="U687" i="19"/>
  <c r="K559" i="18" s="1"/>
  <c r="S687" i="19"/>
  <c r="Q687" i="19"/>
  <c r="O687" i="19"/>
  <c r="M687" i="19"/>
  <c r="K687" i="19"/>
  <c r="I687" i="19"/>
  <c r="G687" i="19"/>
  <c r="E687" i="19"/>
  <c r="C559" i="18" s="1"/>
  <c r="Y686" i="19"/>
  <c r="W686" i="19"/>
  <c r="U686" i="19"/>
  <c r="S686" i="19"/>
  <c r="Q686" i="19"/>
  <c r="O686" i="19"/>
  <c r="M686" i="19"/>
  <c r="K686" i="19"/>
  <c r="F560" i="18" s="1"/>
  <c r="I686" i="19"/>
  <c r="G686" i="19"/>
  <c r="E686" i="19"/>
  <c r="Y685" i="19"/>
  <c r="W685" i="19"/>
  <c r="U685" i="19"/>
  <c r="S685" i="19"/>
  <c r="Q685" i="19"/>
  <c r="I561" i="18" s="1"/>
  <c r="O685" i="19"/>
  <c r="M685" i="19"/>
  <c r="K685" i="19"/>
  <c r="I685" i="19"/>
  <c r="G685" i="19"/>
  <c r="E685" i="19"/>
  <c r="Y684" i="19"/>
  <c r="W684" i="19"/>
  <c r="L562" i="18" s="1"/>
  <c r="U684" i="19"/>
  <c r="S684" i="19"/>
  <c r="Q684" i="19"/>
  <c r="O684" i="19"/>
  <c r="M684" i="19"/>
  <c r="K684" i="19"/>
  <c r="I684" i="19"/>
  <c r="G684" i="19"/>
  <c r="D562" i="18" s="1"/>
  <c r="E684" i="19"/>
  <c r="Y683" i="19"/>
  <c r="W683" i="19"/>
  <c r="U683" i="19"/>
  <c r="S683" i="19"/>
  <c r="Q683" i="19"/>
  <c r="O683" i="19"/>
  <c r="M683" i="19"/>
  <c r="K683" i="19"/>
  <c r="I683" i="19"/>
  <c r="G683" i="19"/>
  <c r="E683" i="19"/>
  <c r="Y682" i="19"/>
  <c r="W682" i="19"/>
  <c r="U682" i="19"/>
  <c r="S682" i="19"/>
  <c r="J564" i="18" s="1"/>
  <c r="Q682" i="19"/>
  <c r="O682" i="19"/>
  <c r="M682" i="19"/>
  <c r="K682" i="19"/>
  <c r="I682" i="19"/>
  <c r="G682" i="19"/>
  <c r="E682" i="19"/>
  <c r="Y681" i="19"/>
  <c r="M565" i="18" s="1"/>
  <c r="W681" i="19"/>
  <c r="U681" i="19"/>
  <c r="S681" i="19"/>
  <c r="Q681" i="19"/>
  <c r="O681" i="19"/>
  <c r="M681" i="19"/>
  <c r="K681" i="19"/>
  <c r="I681" i="19"/>
  <c r="E565" i="18" s="1"/>
  <c r="G681" i="19"/>
  <c r="E681" i="19"/>
  <c r="Y680" i="19"/>
  <c r="W680" i="19"/>
  <c r="U680" i="19"/>
  <c r="S680" i="19"/>
  <c r="Q680" i="19"/>
  <c r="O680" i="19"/>
  <c r="H566" i="18" s="1"/>
  <c r="M680" i="19"/>
  <c r="K680" i="19"/>
  <c r="I680" i="19"/>
  <c r="G680" i="19"/>
  <c r="E680" i="19"/>
  <c r="Y679" i="19"/>
  <c r="W679" i="19"/>
  <c r="U679" i="19"/>
  <c r="K567" i="18" s="1"/>
  <c r="S679" i="19"/>
  <c r="Q679" i="19"/>
  <c r="O679" i="19"/>
  <c r="M679" i="19"/>
  <c r="K679" i="19"/>
  <c r="I679" i="19"/>
  <c r="G679" i="19"/>
  <c r="E679" i="19"/>
  <c r="C567" i="18" s="1"/>
  <c r="Y678" i="19"/>
  <c r="W678" i="19"/>
  <c r="U678" i="19"/>
  <c r="S678" i="19"/>
  <c r="Q678" i="19"/>
  <c r="O678" i="19"/>
  <c r="M678" i="19"/>
  <c r="K678" i="19"/>
  <c r="I678" i="19"/>
  <c r="G678" i="19"/>
  <c r="E678" i="19"/>
  <c r="Y677" i="19"/>
  <c r="W677" i="19"/>
  <c r="U677" i="19"/>
  <c r="S677" i="19"/>
  <c r="Q677" i="19"/>
  <c r="I569" i="18" s="1"/>
  <c r="O677" i="19"/>
  <c r="M677" i="19"/>
  <c r="K677" i="19"/>
  <c r="I677" i="19"/>
  <c r="G677" i="19"/>
  <c r="E677" i="19"/>
  <c r="Y676" i="19"/>
  <c r="W676" i="19"/>
  <c r="L570" i="18" s="1"/>
  <c r="U676" i="19"/>
  <c r="S676" i="19"/>
  <c r="Q676" i="19"/>
  <c r="O676" i="19"/>
  <c r="M676" i="19"/>
  <c r="K676" i="19"/>
  <c r="I676" i="19"/>
  <c r="G676" i="19"/>
  <c r="D570" i="18" s="1"/>
  <c r="E676" i="19"/>
  <c r="Y675" i="19"/>
  <c r="W675" i="19"/>
  <c r="U675" i="19"/>
  <c r="S675" i="19"/>
  <c r="Q675" i="19"/>
  <c r="O675" i="19"/>
  <c r="M675" i="19"/>
  <c r="G571" i="18" s="1"/>
  <c r="K675" i="19"/>
  <c r="I675" i="19"/>
  <c r="G675" i="19"/>
  <c r="E675" i="19"/>
  <c r="Y674" i="19"/>
  <c r="W674" i="19"/>
  <c r="U674" i="19"/>
  <c r="S674" i="19"/>
  <c r="J572" i="18" s="1"/>
  <c r="Q674" i="19"/>
  <c r="O674" i="19"/>
  <c r="M674" i="19"/>
  <c r="K674" i="19"/>
  <c r="I674" i="19"/>
  <c r="G674" i="19"/>
  <c r="E674" i="19"/>
  <c r="Y673" i="19"/>
  <c r="M573" i="18" s="1"/>
  <c r="W673" i="19"/>
  <c r="U673" i="19"/>
  <c r="S673" i="19"/>
  <c r="Q673" i="19"/>
  <c r="O673" i="19"/>
  <c r="M673" i="19"/>
  <c r="K673" i="19"/>
  <c r="I673" i="19"/>
  <c r="E573" i="18" s="1"/>
  <c r="G673" i="19"/>
  <c r="E673" i="19"/>
  <c r="Y672" i="19"/>
  <c r="W672" i="19"/>
  <c r="U672" i="19"/>
  <c r="S672" i="19"/>
  <c r="Q672" i="19"/>
  <c r="O672" i="19"/>
  <c r="H574" i="18" s="1"/>
  <c r="M672" i="19"/>
  <c r="K672" i="19"/>
  <c r="I672" i="19"/>
  <c r="G672" i="19"/>
  <c r="E672" i="19"/>
  <c r="Y671" i="19"/>
  <c r="W671" i="19"/>
  <c r="U671" i="19"/>
  <c r="K575" i="18" s="1"/>
  <c r="S671" i="19"/>
  <c r="Q671" i="19"/>
  <c r="O671" i="19"/>
  <c r="M671" i="19"/>
  <c r="K671" i="19"/>
  <c r="I671" i="19"/>
  <c r="G671" i="19"/>
  <c r="E671" i="19"/>
  <c r="C575" i="18" s="1"/>
  <c r="Y670" i="19"/>
  <c r="W670" i="19"/>
  <c r="U670" i="19"/>
  <c r="S670" i="19"/>
  <c r="Q670" i="19"/>
  <c r="O670" i="19"/>
  <c r="M670" i="19"/>
  <c r="K670" i="19"/>
  <c r="F576" i="18" s="1"/>
  <c r="I670" i="19"/>
  <c r="G670" i="19"/>
  <c r="E670" i="19"/>
  <c r="Y669" i="19"/>
  <c r="W669" i="19"/>
  <c r="U669" i="19"/>
  <c r="S669" i="19"/>
  <c r="Q669" i="19"/>
  <c r="I577" i="18" s="1"/>
  <c r="O669" i="19"/>
  <c r="M669" i="19"/>
  <c r="K669" i="19"/>
  <c r="I669" i="19"/>
  <c r="G669" i="19"/>
  <c r="E669" i="19"/>
  <c r="Y668" i="19"/>
  <c r="W668" i="19"/>
  <c r="L578" i="18" s="1"/>
  <c r="U668" i="19"/>
  <c r="S668" i="19"/>
  <c r="Q668" i="19"/>
  <c r="O668" i="19"/>
  <c r="M668" i="19"/>
  <c r="K668" i="19"/>
  <c r="I668" i="19"/>
  <c r="G668" i="19"/>
  <c r="D578" i="18" s="1"/>
  <c r="E668" i="19"/>
  <c r="Y667" i="19"/>
  <c r="W667" i="19"/>
  <c r="U667" i="19"/>
  <c r="S667" i="19"/>
  <c r="Q667" i="19"/>
  <c r="O667" i="19"/>
  <c r="M667" i="19"/>
  <c r="G579" i="18" s="1"/>
  <c r="K667" i="19"/>
  <c r="I667" i="19"/>
  <c r="G667" i="19"/>
  <c r="E667" i="19"/>
  <c r="Y666" i="19"/>
  <c r="W666" i="19"/>
  <c r="U666" i="19"/>
  <c r="S666" i="19"/>
  <c r="J580" i="18" s="1"/>
  <c r="Q666" i="19"/>
  <c r="O666" i="19"/>
  <c r="M666" i="19"/>
  <c r="K666" i="19"/>
  <c r="I666" i="19"/>
  <c r="G666" i="19"/>
  <c r="E666" i="19"/>
  <c r="Y665" i="19"/>
  <c r="M581" i="18" s="1"/>
  <c r="W665" i="19"/>
  <c r="U665" i="19"/>
  <c r="S665" i="19"/>
  <c r="Q665" i="19"/>
  <c r="O665" i="19"/>
  <c r="M665" i="19"/>
  <c r="K665" i="19"/>
  <c r="I665" i="19"/>
  <c r="E581" i="18" s="1"/>
  <c r="G665" i="19"/>
  <c r="E665" i="19"/>
  <c r="Y664" i="19"/>
  <c r="W664" i="19"/>
  <c r="U664" i="19"/>
  <c r="S664" i="19"/>
  <c r="Q664" i="19"/>
  <c r="O664" i="19"/>
  <c r="H582" i="18" s="1"/>
  <c r="M664" i="19"/>
  <c r="K664" i="19"/>
  <c r="I664" i="19"/>
  <c r="G664" i="19"/>
  <c r="E664" i="19"/>
  <c r="Y663" i="19"/>
  <c r="W663" i="19"/>
  <c r="U663" i="19"/>
  <c r="K583" i="18" s="1"/>
  <c r="S663" i="19"/>
  <c r="Q663" i="19"/>
  <c r="O663" i="19"/>
  <c r="M663" i="19"/>
  <c r="K663" i="19"/>
  <c r="I663" i="19"/>
  <c r="G663" i="19"/>
  <c r="E663" i="19"/>
  <c r="C583" i="18" s="1"/>
  <c r="Y662" i="19"/>
  <c r="W662" i="19"/>
  <c r="U662" i="19"/>
  <c r="S662" i="19"/>
  <c r="Q662" i="19"/>
  <c r="O662" i="19"/>
  <c r="M662" i="19"/>
  <c r="K662" i="19"/>
  <c r="F584" i="18" s="1"/>
  <c r="I662" i="19"/>
  <c r="G662" i="19"/>
  <c r="E662" i="19"/>
  <c r="Y661" i="19"/>
  <c r="W661" i="19"/>
  <c r="U661" i="19"/>
  <c r="S661" i="19"/>
  <c r="Q661" i="19"/>
  <c r="I585" i="18" s="1"/>
  <c r="O661" i="19"/>
  <c r="M661" i="19"/>
  <c r="K661" i="19"/>
  <c r="I661" i="19"/>
  <c r="G661" i="19"/>
  <c r="E661" i="19"/>
  <c r="Y660" i="19"/>
  <c r="W660" i="19"/>
  <c r="L586" i="18" s="1"/>
  <c r="U660" i="19"/>
  <c r="S660" i="19"/>
  <c r="Q660" i="19"/>
  <c r="O660" i="19"/>
  <c r="M660" i="19"/>
  <c r="K660" i="19"/>
  <c r="I660" i="19"/>
  <c r="G660" i="19"/>
  <c r="D586" i="18" s="1"/>
  <c r="E660" i="19"/>
  <c r="Y659" i="19"/>
  <c r="W659" i="19"/>
  <c r="U659" i="19"/>
  <c r="S659" i="19"/>
  <c r="Q659" i="19"/>
  <c r="O659" i="19"/>
  <c r="M659" i="19"/>
  <c r="G587" i="18" s="1"/>
  <c r="K659" i="19"/>
  <c r="I659" i="19"/>
  <c r="G659" i="19"/>
  <c r="E659" i="19"/>
  <c r="Y658" i="19"/>
  <c r="W658" i="19"/>
  <c r="U658" i="19"/>
  <c r="S658" i="19"/>
  <c r="J588" i="18" s="1"/>
  <c r="Q658" i="19"/>
  <c r="O658" i="19"/>
  <c r="M658" i="19"/>
  <c r="K658" i="19"/>
  <c r="I658" i="19"/>
  <c r="G658" i="19"/>
  <c r="E658" i="19"/>
  <c r="Y657" i="19"/>
  <c r="M589" i="18" s="1"/>
  <c r="W657" i="19"/>
  <c r="U657" i="19"/>
  <c r="S657" i="19"/>
  <c r="Q657" i="19"/>
  <c r="O657" i="19"/>
  <c r="M657" i="19"/>
  <c r="K657" i="19"/>
  <c r="I657" i="19"/>
  <c r="E589" i="18" s="1"/>
  <c r="G657" i="19"/>
  <c r="E657" i="19"/>
  <c r="Y656" i="19"/>
  <c r="W656" i="19"/>
  <c r="U656" i="19"/>
  <c r="S656" i="19"/>
  <c r="Q656" i="19"/>
  <c r="O656" i="19"/>
  <c r="H590" i="18" s="1"/>
  <c r="M656" i="19"/>
  <c r="K656" i="19"/>
  <c r="I656" i="19"/>
  <c r="G656" i="19"/>
  <c r="E656" i="19"/>
  <c r="Y655" i="19"/>
  <c r="W655" i="19"/>
  <c r="U655" i="19"/>
  <c r="K591" i="18" s="1"/>
  <c r="S655" i="19"/>
  <c r="Q655" i="19"/>
  <c r="O655" i="19"/>
  <c r="M655" i="19"/>
  <c r="K655" i="19"/>
  <c r="I655" i="19"/>
  <c r="G655" i="19"/>
  <c r="E655" i="19"/>
  <c r="C591" i="18" s="1"/>
  <c r="Y654" i="19"/>
  <c r="W654" i="19"/>
  <c r="U654" i="19"/>
  <c r="S654" i="19"/>
  <c r="Q654" i="19"/>
  <c r="O654" i="19"/>
  <c r="M654" i="19"/>
  <c r="K654" i="19"/>
  <c r="I654" i="19"/>
  <c r="G654" i="19"/>
  <c r="E654" i="19"/>
  <c r="Y653" i="19"/>
  <c r="W653" i="19"/>
  <c r="U653" i="19"/>
  <c r="S653" i="19"/>
  <c r="Q653" i="19"/>
  <c r="I593" i="18" s="1"/>
  <c r="O653" i="19"/>
  <c r="M653" i="19"/>
  <c r="K653" i="19"/>
  <c r="I653" i="19"/>
  <c r="G653" i="19"/>
  <c r="E653" i="19"/>
  <c r="Y652" i="19"/>
  <c r="W652" i="19"/>
  <c r="L594" i="18" s="1"/>
  <c r="U652" i="19"/>
  <c r="S652" i="19"/>
  <c r="Q652" i="19"/>
  <c r="O652" i="19"/>
  <c r="M652" i="19"/>
  <c r="K652" i="19"/>
  <c r="I652" i="19"/>
  <c r="G652" i="19"/>
  <c r="D594" i="18" s="1"/>
  <c r="E652" i="19"/>
  <c r="Y651" i="19"/>
  <c r="W651" i="19"/>
  <c r="U651" i="19"/>
  <c r="S651" i="19"/>
  <c r="Q651" i="19"/>
  <c r="O651" i="19"/>
  <c r="M651" i="19"/>
  <c r="G595" i="18" s="1"/>
  <c r="K651" i="19"/>
  <c r="I651" i="19"/>
  <c r="G651" i="19"/>
  <c r="E651" i="19"/>
  <c r="Y650" i="19"/>
  <c r="W650" i="19"/>
  <c r="U650" i="19"/>
  <c r="S650" i="19"/>
  <c r="J596" i="18" s="1"/>
  <c r="Q650" i="19"/>
  <c r="O650" i="19"/>
  <c r="M650" i="19"/>
  <c r="K650" i="19"/>
  <c r="I650" i="19"/>
  <c r="G650" i="19"/>
  <c r="E650" i="19"/>
  <c r="Y649" i="19"/>
  <c r="W649" i="19"/>
  <c r="U649" i="19"/>
  <c r="S649" i="19"/>
  <c r="Q649" i="19"/>
  <c r="O649" i="19"/>
  <c r="M649" i="19"/>
  <c r="K649" i="19"/>
  <c r="I649" i="19"/>
  <c r="G649" i="19"/>
  <c r="E649" i="19"/>
  <c r="Y648" i="19"/>
  <c r="W648" i="19"/>
  <c r="U648" i="19"/>
  <c r="S648" i="19"/>
  <c r="Q648" i="19"/>
  <c r="O648" i="19"/>
  <c r="H598" i="18" s="1"/>
  <c r="M648" i="19"/>
  <c r="K648" i="19"/>
  <c r="I648" i="19"/>
  <c r="G648" i="19"/>
  <c r="E648" i="19"/>
  <c r="Y647" i="19"/>
  <c r="W647" i="19"/>
  <c r="U647" i="19"/>
  <c r="S647" i="19"/>
  <c r="Q647" i="19"/>
  <c r="O647" i="19"/>
  <c r="M647" i="19"/>
  <c r="K647" i="19"/>
  <c r="I647" i="19"/>
  <c r="G647" i="19"/>
  <c r="E647" i="19"/>
  <c r="Y646" i="19"/>
  <c r="W646" i="19"/>
  <c r="U646" i="19"/>
  <c r="S646" i="19"/>
  <c r="Q646" i="19"/>
  <c r="O646" i="19"/>
  <c r="M646" i="19"/>
  <c r="K646" i="19"/>
  <c r="F600" i="18" s="1"/>
  <c r="I646" i="19"/>
  <c r="G646" i="19"/>
  <c r="E646" i="19"/>
  <c r="Y645" i="19"/>
  <c r="W645" i="19"/>
  <c r="U645" i="19"/>
  <c r="S645" i="19"/>
  <c r="Q645" i="19"/>
  <c r="I601" i="18" s="1"/>
  <c r="O645" i="19"/>
  <c r="M645" i="19"/>
  <c r="K645" i="19"/>
  <c r="I645" i="19"/>
  <c r="G645" i="19"/>
  <c r="E645" i="19"/>
  <c r="Y644" i="19"/>
  <c r="W644" i="19"/>
  <c r="L602" i="18" s="1"/>
  <c r="U644" i="19"/>
  <c r="S644" i="19"/>
  <c r="Q644" i="19"/>
  <c r="O644" i="19"/>
  <c r="M644" i="19"/>
  <c r="K644" i="19"/>
  <c r="I644" i="19"/>
  <c r="G644" i="19"/>
  <c r="D602" i="18" s="1"/>
  <c r="E644" i="19"/>
  <c r="Y643" i="19"/>
  <c r="W643" i="19"/>
  <c r="U643" i="19"/>
  <c r="S643" i="19"/>
  <c r="Q643" i="19"/>
  <c r="O643" i="19"/>
  <c r="M643" i="19"/>
  <c r="G603" i="18" s="1"/>
  <c r="K643" i="19"/>
  <c r="I643" i="19"/>
  <c r="G643" i="19"/>
  <c r="E643" i="19"/>
  <c r="Y642" i="19"/>
  <c r="W642" i="19"/>
  <c r="U642" i="19"/>
  <c r="S642" i="19"/>
  <c r="J604" i="18" s="1"/>
  <c r="Q642" i="19"/>
  <c r="O642" i="19"/>
  <c r="M642" i="19"/>
  <c r="K642" i="19"/>
  <c r="I642" i="19"/>
  <c r="G642" i="19"/>
  <c r="E642" i="19"/>
  <c r="Y641" i="19"/>
  <c r="M605" i="18" s="1"/>
  <c r="W641" i="19"/>
  <c r="U641" i="19"/>
  <c r="S641" i="19"/>
  <c r="Q641" i="19"/>
  <c r="O641" i="19"/>
  <c r="M641" i="19"/>
  <c r="K641" i="19"/>
  <c r="I641" i="19"/>
  <c r="E605" i="18" s="1"/>
  <c r="G641" i="19"/>
  <c r="E641" i="19"/>
  <c r="Y640" i="19"/>
  <c r="W640" i="19"/>
  <c r="U640" i="19"/>
  <c r="S640" i="19"/>
  <c r="Q640" i="19"/>
  <c r="O640" i="19"/>
  <c r="H606" i="18" s="1"/>
  <c r="M640" i="19"/>
  <c r="K640" i="19"/>
  <c r="I640" i="19"/>
  <c r="G640" i="19"/>
  <c r="E640" i="19"/>
  <c r="Y639" i="19"/>
  <c r="W639" i="19"/>
  <c r="U639" i="19"/>
  <c r="K607" i="18" s="1"/>
  <c r="S639" i="19"/>
  <c r="Q639" i="19"/>
  <c r="O639" i="19"/>
  <c r="M639" i="19"/>
  <c r="K639" i="19"/>
  <c r="I639" i="19"/>
  <c r="G639" i="19"/>
  <c r="E639" i="19"/>
  <c r="C607" i="18" s="1"/>
  <c r="Y638" i="19"/>
  <c r="W638" i="19"/>
  <c r="U638" i="19"/>
  <c r="S638" i="19"/>
  <c r="Q638" i="19"/>
  <c r="O638" i="19"/>
  <c r="M638" i="19"/>
  <c r="K638" i="19"/>
  <c r="F608" i="18" s="1"/>
  <c r="I638" i="19"/>
  <c r="G638" i="19"/>
  <c r="E638" i="19"/>
  <c r="Y637" i="19"/>
  <c r="W637" i="19"/>
  <c r="U637" i="19"/>
  <c r="S637" i="19"/>
  <c r="Q637" i="19"/>
  <c r="O637" i="19"/>
  <c r="M637" i="19"/>
  <c r="K637" i="19"/>
  <c r="I637" i="19"/>
  <c r="G637" i="19"/>
  <c r="E637" i="19"/>
  <c r="Y636" i="19"/>
  <c r="W636" i="19"/>
  <c r="L610" i="18" s="1"/>
  <c r="U636" i="19"/>
  <c r="S636" i="19"/>
  <c r="Q636" i="19"/>
  <c r="O636" i="19"/>
  <c r="M636" i="19"/>
  <c r="K636" i="19"/>
  <c r="I636" i="19"/>
  <c r="G636" i="19"/>
  <c r="D610" i="18" s="1"/>
  <c r="E636" i="19"/>
  <c r="Y635" i="19"/>
  <c r="W635" i="19"/>
  <c r="U635" i="19"/>
  <c r="S635" i="19"/>
  <c r="Q635" i="19"/>
  <c r="O635" i="19"/>
  <c r="M635" i="19"/>
  <c r="G611" i="18" s="1"/>
  <c r="K635" i="19"/>
  <c r="I635" i="19"/>
  <c r="G635" i="19"/>
  <c r="E635" i="19"/>
  <c r="Y634" i="19"/>
  <c r="W634" i="19"/>
  <c r="U634" i="19"/>
  <c r="S634" i="19"/>
  <c r="J612" i="18" s="1"/>
  <c r="Q634" i="19"/>
  <c r="O634" i="19"/>
  <c r="M634" i="19"/>
  <c r="K634" i="19"/>
  <c r="I634" i="19"/>
  <c r="G634" i="19"/>
  <c r="E634" i="19"/>
  <c r="Y633" i="19"/>
  <c r="M613" i="18" s="1"/>
  <c r="W633" i="19"/>
  <c r="U633" i="19"/>
  <c r="S633" i="19"/>
  <c r="Q633" i="19"/>
  <c r="O633" i="19"/>
  <c r="M633" i="19"/>
  <c r="K633" i="19"/>
  <c r="I633" i="19"/>
  <c r="E613" i="18" s="1"/>
  <c r="G633" i="19"/>
  <c r="E633" i="19"/>
  <c r="Y632" i="19"/>
  <c r="W632" i="19"/>
  <c r="U632" i="19"/>
  <c r="S632" i="19"/>
  <c r="Q632" i="19"/>
  <c r="O632" i="19"/>
  <c r="H614" i="18" s="1"/>
  <c r="M632" i="19"/>
  <c r="K632" i="19"/>
  <c r="I632" i="19"/>
  <c r="G632" i="19"/>
  <c r="E632" i="19"/>
  <c r="Y631" i="19"/>
  <c r="W631" i="19"/>
  <c r="U631" i="19"/>
  <c r="K615" i="18" s="1"/>
  <c r="S631" i="19"/>
  <c r="Q631" i="19"/>
  <c r="O631" i="19"/>
  <c r="M631" i="19"/>
  <c r="K631" i="19"/>
  <c r="I631" i="19"/>
  <c r="G631" i="19"/>
  <c r="E631" i="19"/>
  <c r="C615" i="18" s="1"/>
  <c r="Y630" i="19"/>
  <c r="W630" i="19"/>
  <c r="U630" i="19"/>
  <c r="S630" i="19"/>
  <c r="Q630" i="19"/>
  <c r="O630" i="19"/>
  <c r="M630" i="19"/>
  <c r="K630" i="19"/>
  <c r="F616" i="18" s="1"/>
  <c r="I630" i="19"/>
  <c r="G630" i="19"/>
  <c r="E630" i="19"/>
  <c r="Y629" i="19"/>
  <c r="W629" i="19"/>
  <c r="U629" i="19"/>
  <c r="S629" i="19"/>
  <c r="Q629" i="19"/>
  <c r="I617" i="18" s="1"/>
  <c r="O629" i="19"/>
  <c r="M629" i="19"/>
  <c r="K629" i="19"/>
  <c r="I629" i="19"/>
  <c r="G629" i="19"/>
  <c r="E629" i="19"/>
  <c r="Y628" i="19"/>
  <c r="W628" i="19"/>
  <c r="L618" i="18" s="1"/>
  <c r="U628" i="19"/>
  <c r="S628" i="19"/>
  <c r="Q628" i="19"/>
  <c r="O628" i="19"/>
  <c r="M628" i="19"/>
  <c r="K628" i="19"/>
  <c r="I628" i="19"/>
  <c r="G628" i="19"/>
  <c r="D618" i="18" s="1"/>
  <c r="E628" i="19"/>
  <c r="Y627" i="19"/>
  <c r="W627" i="19"/>
  <c r="U627" i="19"/>
  <c r="S627" i="19"/>
  <c r="Q627" i="19"/>
  <c r="O627" i="19"/>
  <c r="M627" i="19"/>
  <c r="G619" i="18" s="1"/>
  <c r="K627" i="19"/>
  <c r="I627" i="19"/>
  <c r="G627" i="19"/>
  <c r="E627" i="19"/>
  <c r="Y626" i="19"/>
  <c r="W626" i="19"/>
  <c r="U626" i="19"/>
  <c r="S626" i="19"/>
  <c r="J620" i="18" s="1"/>
  <c r="Q626" i="19"/>
  <c r="O626" i="19"/>
  <c r="M626" i="19"/>
  <c r="K626" i="19"/>
  <c r="I626" i="19"/>
  <c r="G626" i="19"/>
  <c r="E626" i="19"/>
  <c r="Y625" i="19"/>
  <c r="M621" i="18" s="1"/>
  <c r="W625" i="19"/>
  <c r="U625" i="19"/>
  <c r="S625" i="19"/>
  <c r="Q625" i="19"/>
  <c r="O625" i="19"/>
  <c r="M625" i="19"/>
  <c r="K625" i="19"/>
  <c r="I625" i="19"/>
  <c r="E621" i="18" s="1"/>
  <c r="G625" i="19"/>
  <c r="E625" i="19"/>
  <c r="Y624" i="19"/>
  <c r="W624" i="19"/>
  <c r="U624" i="19"/>
  <c r="S624" i="19"/>
  <c r="Q624" i="19"/>
  <c r="O624" i="19"/>
  <c r="M624" i="19"/>
  <c r="K624" i="19"/>
  <c r="I624" i="19"/>
  <c r="G624" i="19"/>
  <c r="E624" i="19"/>
  <c r="Y623" i="19"/>
  <c r="W623" i="19"/>
  <c r="U623" i="19"/>
  <c r="K623" i="18" s="1"/>
  <c r="S623" i="19"/>
  <c r="Q623" i="19"/>
  <c r="O623" i="19"/>
  <c r="M623" i="19"/>
  <c r="K623" i="19"/>
  <c r="I623" i="19"/>
  <c r="G623" i="19"/>
  <c r="E623" i="19"/>
  <c r="C623" i="18" s="1"/>
  <c r="Y622" i="19"/>
  <c r="W622" i="19"/>
  <c r="U622" i="19"/>
  <c r="S622" i="19"/>
  <c r="Q622" i="19"/>
  <c r="O622" i="19"/>
  <c r="M622" i="19"/>
  <c r="K622" i="19"/>
  <c r="F624" i="18" s="1"/>
  <c r="I622" i="19"/>
  <c r="G622" i="19"/>
  <c r="E622" i="19"/>
  <c r="Y621" i="19"/>
  <c r="W621" i="19"/>
  <c r="U621" i="19"/>
  <c r="S621" i="19"/>
  <c r="Q621" i="19"/>
  <c r="I625" i="18" s="1"/>
  <c r="O621" i="19"/>
  <c r="M621" i="19"/>
  <c r="K621" i="19"/>
  <c r="I621" i="19"/>
  <c r="G621" i="19"/>
  <c r="E621" i="19"/>
  <c r="Y620" i="19"/>
  <c r="W620" i="19"/>
  <c r="L626" i="18" s="1"/>
  <c r="U620" i="19"/>
  <c r="S620" i="19"/>
  <c r="Q620" i="19"/>
  <c r="O620" i="19"/>
  <c r="M620" i="19"/>
  <c r="K620" i="19"/>
  <c r="I620" i="19"/>
  <c r="G620" i="19"/>
  <c r="D626" i="18" s="1"/>
  <c r="E620" i="19"/>
  <c r="Y619" i="19"/>
  <c r="W619" i="19"/>
  <c r="U619" i="19"/>
  <c r="S619" i="19"/>
  <c r="Q619" i="19"/>
  <c r="O619" i="19"/>
  <c r="M619" i="19"/>
  <c r="K619" i="19"/>
  <c r="I619" i="19"/>
  <c r="G619" i="19"/>
  <c r="E619" i="19"/>
  <c r="Y618" i="19"/>
  <c r="W618" i="19"/>
  <c r="U618" i="19"/>
  <c r="S618" i="19"/>
  <c r="J628" i="18" s="1"/>
  <c r="Q618" i="19"/>
  <c r="O618" i="19"/>
  <c r="M618" i="19"/>
  <c r="K618" i="19"/>
  <c r="I618" i="19"/>
  <c r="G618" i="19"/>
  <c r="E618" i="19"/>
  <c r="Y617" i="19"/>
  <c r="M629" i="18" s="1"/>
  <c r="W617" i="19"/>
  <c r="U617" i="19"/>
  <c r="S617" i="19"/>
  <c r="Q617" i="19"/>
  <c r="O617" i="19"/>
  <c r="M617" i="19"/>
  <c r="K617" i="19"/>
  <c r="I617" i="19"/>
  <c r="E629" i="18" s="1"/>
  <c r="G617" i="19"/>
  <c r="E617" i="19"/>
  <c r="Y616" i="19"/>
  <c r="W616" i="19"/>
  <c r="U616" i="19"/>
  <c r="S616" i="19"/>
  <c r="Q616" i="19"/>
  <c r="O616" i="19"/>
  <c r="H630" i="18" s="1"/>
  <c r="M616" i="19"/>
  <c r="K616" i="19"/>
  <c r="I616" i="19"/>
  <c r="G616" i="19"/>
  <c r="E616" i="19"/>
  <c r="Y615" i="19"/>
  <c r="W615" i="19"/>
  <c r="U615" i="19"/>
  <c r="K631" i="18" s="1"/>
  <c r="S615" i="19"/>
  <c r="Q615" i="19"/>
  <c r="O615" i="19"/>
  <c r="M615" i="19"/>
  <c r="K615" i="19"/>
  <c r="I615" i="19"/>
  <c r="G615" i="19"/>
  <c r="E615" i="19"/>
  <c r="C631" i="18" s="1"/>
  <c r="Y614" i="19"/>
  <c r="W614" i="19"/>
  <c r="U614" i="19"/>
  <c r="S614" i="19"/>
  <c r="Q614" i="19"/>
  <c r="O614" i="19"/>
  <c r="M614" i="19"/>
  <c r="K614" i="19"/>
  <c r="I614" i="19"/>
  <c r="G614" i="19"/>
  <c r="E614" i="19"/>
  <c r="Y613" i="19"/>
  <c r="W613" i="19"/>
  <c r="U613" i="19"/>
  <c r="S613" i="19"/>
  <c r="Q613" i="19"/>
  <c r="I633" i="18" s="1"/>
  <c r="O613" i="19"/>
  <c r="M613" i="19"/>
  <c r="K613" i="19"/>
  <c r="I613" i="19"/>
  <c r="G613" i="19"/>
  <c r="E613" i="19"/>
  <c r="Y612" i="19"/>
  <c r="W612" i="19"/>
  <c r="L634" i="18" s="1"/>
  <c r="U612" i="19"/>
  <c r="S612" i="19"/>
  <c r="Q612" i="19"/>
  <c r="O612" i="19"/>
  <c r="M612" i="19"/>
  <c r="K612" i="19"/>
  <c r="I612" i="19"/>
  <c r="G612" i="19"/>
  <c r="D634" i="18" s="1"/>
  <c r="E612" i="19"/>
  <c r="Y611" i="19"/>
  <c r="W611" i="19"/>
  <c r="U611" i="19"/>
  <c r="S611" i="19"/>
  <c r="Q611" i="19"/>
  <c r="O611" i="19"/>
  <c r="M611" i="19"/>
  <c r="G635" i="18" s="1"/>
  <c r="K611" i="19"/>
  <c r="I611" i="19"/>
  <c r="G611" i="19"/>
  <c r="E611" i="19"/>
  <c r="Y610" i="19"/>
  <c r="W610" i="19"/>
  <c r="U610" i="19"/>
  <c r="S610" i="19"/>
  <c r="J636" i="18" s="1"/>
  <c r="Q610" i="19"/>
  <c r="O610" i="19"/>
  <c r="M610" i="19"/>
  <c r="K610" i="19"/>
  <c r="I610" i="19"/>
  <c r="G610" i="19"/>
  <c r="E610" i="19"/>
  <c r="Y609" i="19"/>
  <c r="M637" i="18" s="1"/>
  <c r="W609" i="19"/>
  <c r="U609" i="19"/>
  <c r="S609" i="19"/>
  <c r="Q609" i="19"/>
  <c r="O609" i="19"/>
  <c r="M609" i="19"/>
  <c r="K609" i="19"/>
  <c r="I609" i="19"/>
  <c r="E637" i="18" s="1"/>
  <c r="G609" i="19"/>
  <c r="E609" i="19"/>
  <c r="Y608" i="19"/>
  <c r="W608" i="19"/>
  <c r="U608" i="19"/>
  <c r="S608" i="19"/>
  <c r="Q608" i="19"/>
  <c r="O608" i="19"/>
  <c r="H638" i="18" s="1"/>
  <c r="M608" i="19"/>
  <c r="K608" i="19"/>
  <c r="I608" i="19"/>
  <c r="G608" i="19"/>
  <c r="E608" i="19"/>
  <c r="Y607" i="19"/>
  <c r="W607" i="19"/>
  <c r="U607" i="19"/>
  <c r="K639" i="18" s="1"/>
  <c r="S607" i="19"/>
  <c r="Q607" i="19"/>
  <c r="O607" i="19"/>
  <c r="M607" i="19"/>
  <c r="K607" i="19"/>
  <c r="I607" i="19"/>
  <c r="G607" i="19"/>
  <c r="E607" i="19"/>
  <c r="C639" i="18" s="1"/>
  <c r="Y606" i="19"/>
  <c r="W606" i="19"/>
  <c r="U606" i="19"/>
  <c r="S606" i="19"/>
  <c r="Q606" i="19"/>
  <c r="O606" i="19"/>
  <c r="M606" i="19"/>
  <c r="K606" i="19"/>
  <c r="F640" i="18" s="1"/>
  <c r="I606" i="19"/>
  <c r="G606" i="19"/>
  <c r="E606" i="19"/>
  <c r="Y605" i="19"/>
  <c r="W605" i="19"/>
  <c r="U605" i="19"/>
  <c r="S605" i="19"/>
  <c r="Q605" i="19"/>
  <c r="O605" i="19"/>
  <c r="M605" i="19"/>
  <c r="K605" i="19"/>
  <c r="I605" i="19"/>
  <c r="G605" i="19"/>
  <c r="E605" i="19"/>
  <c r="Y604" i="19"/>
  <c r="W604" i="19"/>
  <c r="L642" i="18" s="1"/>
  <c r="U604" i="19"/>
  <c r="S604" i="19"/>
  <c r="Q604" i="19"/>
  <c r="O604" i="19"/>
  <c r="M604" i="19"/>
  <c r="K604" i="19"/>
  <c r="I604" i="19"/>
  <c r="G604" i="19"/>
  <c r="D642" i="18" s="1"/>
  <c r="E604" i="19"/>
  <c r="Y603" i="19"/>
  <c r="W603" i="19"/>
  <c r="U603" i="19"/>
  <c r="S603" i="19"/>
  <c r="Q603" i="19"/>
  <c r="O603" i="19"/>
  <c r="M603" i="19"/>
  <c r="G643" i="18" s="1"/>
  <c r="K603" i="19"/>
  <c r="I603" i="19"/>
  <c r="G603" i="19"/>
  <c r="E603" i="19"/>
  <c r="Y602" i="19"/>
  <c r="W602" i="19"/>
  <c r="U602" i="19"/>
  <c r="S602" i="19"/>
  <c r="J644" i="18" s="1"/>
  <c r="Q602" i="19"/>
  <c r="O602" i="19"/>
  <c r="M602" i="19"/>
  <c r="K602" i="19"/>
  <c r="I602" i="19"/>
  <c r="G602" i="19"/>
  <c r="E602" i="19"/>
  <c r="Y601" i="19"/>
  <c r="M645" i="18" s="1"/>
  <c r="W601" i="19"/>
  <c r="U601" i="19"/>
  <c r="S601" i="19"/>
  <c r="Q601" i="19"/>
  <c r="O601" i="19"/>
  <c r="M601" i="19"/>
  <c r="K601" i="19"/>
  <c r="I601" i="19"/>
  <c r="E645" i="18" s="1"/>
  <c r="G601" i="19"/>
  <c r="E601" i="19"/>
  <c r="Y600" i="19"/>
  <c r="W600" i="19"/>
  <c r="U600" i="19"/>
  <c r="S600" i="19"/>
  <c r="Q600" i="19"/>
  <c r="O600" i="19"/>
  <c r="M600" i="19"/>
  <c r="K600" i="19"/>
  <c r="I600" i="19"/>
  <c r="G600" i="19"/>
  <c r="E600" i="19"/>
  <c r="Y599" i="19"/>
  <c r="W599" i="19"/>
  <c r="U599" i="19"/>
  <c r="K647" i="18" s="1"/>
  <c r="S599" i="19"/>
  <c r="Q599" i="19"/>
  <c r="O599" i="19"/>
  <c r="M599" i="19"/>
  <c r="K599" i="19"/>
  <c r="I599" i="19"/>
  <c r="G599" i="19"/>
  <c r="E599" i="19"/>
  <c r="C647" i="18" s="1"/>
  <c r="Y598" i="19"/>
  <c r="W598" i="19"/>
  <c r="U598" i="19"/>
  <c r="S598" i="19"/>
  <c r="Q598" i="19"/>
  <c r="O598" i="19"/>
  <c r="M598" i="19"/>
  <c r="K598" i="19"/>
  <c r="F648" i="18" s="1"/>
  <c r="I598" i="19"/>
  <c r="G598" i="19"/>
  <c r="E598" i="19"/>
  <c r="Y597" i="19"/>
  <c r="W597" i="19"/>
  <c r="U597" i="19"/>
  <c r="S597" i="19"/>
  <c r="Q597" i="19"/>
  <c r="I649" i="18" s="1"/>
  <c r="O597" i="19"/>
  <c r="M597" i="19"/>
  <c r="K597" i="19"/>
  <c r="I597" i="19"/>
  <c r="G597" i="19"/>
  <c r="E597" i="19"/>
  <c r="Y596" i="19"/>
  <c r="W596" i="19"/>
  <c r="L650" i="18" s="1"/>
  <c r="U596" i="19"/>
  <c r="S596" i="19"/>
  <c r="Q596" i="19"/>
  <c r="O596" i="19"/>
  <c r="M596" i="19"/>
  <c r="K596" i="19"/>
  <c r="I596" i="19"/>
  <c r="G596" i="19"/>
  <c r="D650" i="18" s="1"/>
  <c r="E596" i="19"/>
  <c r="Y595" i="19"/>
  <c r="W595" i="19"/>
  <c r="U595" i="19"/>
  <c r="S595" i="19"/>
  <c r="Q595" i="19"/>
  <c r="O595" i="19"/>
  <c r="M595" i="19"/>
  <c r="G651" i="18" s="1"/>
  <c r="K595" i="19"/>
  <c r="I595" i="19"/>
  <c r="G595" i="19"/>
  <c r="E595" i="19"/>
  <c r="Y594" i="19"/>
  <c r="W594" i="19"/>
  <c r="U594" i="19"/>
  <c r="S594" i="19"/>
  <c r="J652" i="18" s="1"/>
  <c r="Q594" i="19"/>
  <c r="O594" i="19"/>
  <c r="M594" i="19"/>
  <c r="K594" i="19"/>
  <c r="I594" i="19"/>
  <c r="G594" i="19"/>
  <c r="E594" i="19"/>
  <c r="Y593" i="19"/>
  <c r="M653" i="18" s="1"/>
  <c r="W593" i="19"/>
  <c r="U593" i="19"/>
  <c r="S593" i="19"/>
  <c r="Q593" i="19"/>
  <c r="O593" i="19"/>
  <c r="M593" i="19"/>
  <c r="K593" i="19"/>
  <c r="I593" i="19"/>
  <c r="E653" i="18" s="1"/>
  <c r="G593" i="19"/>
  <c r="E593" i="19"/>
  <c r="Y592" i="19"/>
  <c r="W592" i="19"/>
  <c r="U592" i="19"/>
  <c r="S592" i="19"/>
  <c r="Q592" i="19"/>
  <c r="O592" i="19"/>
  <c r="H654" i="18" s="1"/>
  <c r="M592" i="19"/>
  <c r="K592" i="19"/>
  <c r="I592" i="19"/>
  <c r="G592" i="19"/>
  <c r="E592" i="19"/>
  <c r="Y591" i="19"/>
  <c r="W591" i="19"/>
  <c r="U591" i="19"/>
  <c r="K655" i="18" s="1"/>
  <c r="S591" i="19"/>
  <c r="Q591" i="19"/>
  <c r="O591" i="19"/>
  <c r="M591" i="19"/>
  <c r="K591" i="19"/>
  <c r="I591" i="19"/>
  <c r="G591" i="19"/>
  <c r="E591" i="19"/>
  <c r="C655" i="18" s="1"/>
  <c r="Y590" i="19"/>
  <c r="W590" i="19"/>
  <c r="U590" i="19"/>
  <c r="S590" i="19"/>
  <c r="Q590" i="19"/>
  <c r="O590" i="19"/>
  <c r="M590" i="19"/>
  <c r="K590" i="19"/>
  <c r="F656" i="18" s="1"/>
  <c r="I590" i="19"/>
  <c r="G590" i="19"/>
  <c r="E590" i="19"/>
  <c r="Y589" i="19"/>
  <c r="W589" i="19"/>
  <c r="U589" i="19"/>
  <c r="S589" i="19"/>
  <c r="Q589" i="19"/>
  <c r="O589" i="19"/>
  <c r="M589" i="19"/>
  <c r="K589" i="19"/>
  <c r="I589" i="19"/>
  <c r="G589" i="19"/>
  <c r="E589" i="19"/>
  <c r="Y588" i="19"/>
  <c r="W588" i="19"/>
  <c r="L658" i="18" s="1"/>
  <c r="U588" i="19"/>
  <c r="S588" i="19"/>
  <c r="Q588" i="19"/>
  <c r="O588" i="19"/>
  <c r="M588" i="19"/>
  <c r="K588" i="19"/>
  <c r="I588" i="19"/>
  <c r="G588" i="19"/>
  <c r="D658" i="18" s="1"/>
  <c r="E588" i="19"/>
  <c r="Y587" i="19"/>
  <c r="W587" i="19"/>
  <c r="U587" i="19"/>
  <c r="S587" i="19"/>
  <c r="Q587" i="19"/>
  <c r="O587" i="19"/>
  <c r="M587" i="19"/>
  <c r="G659" i="18" s="1"/>
  <c r="K587" i="19"/>
  <c r="I587" i="19"/>
  <c r="G587" i="19"/>
  <c r="E587" i="19"/>
  <c r="Y586" i="19"/>
  <c r="W586" i="19"/>
  <c r="U586" i="19"/>
  <c r="S586" i="19"/>
  <c r="J660" i="18" s="1"/>
  <c r="Q586" i="19"/>
  <c r="O586" i="19"/>
  <c r="M586" i="19"/>
  <c r="K586" i="19"/>
  <c r="I586" i="19"/>
  <c r="G586" i="19"/>
  <c r="E586" i="19"/>
  <c r="Y585" i="19"/>
  <c r="W585" i="19"/>
  <c r="U585" i="19"/>
  <c r="S585" i="19"/>
  <c r="Q585" i="19"/>
  <c r="O585" i="19"/>
  <c r="M585" i="19"/>
  <c r="K585" i="19"/>
  <c r="I585" i="19"/>
  <c r="G585" i="19"/>
  <c r="E585" i="19"/>
  <c r="Y584" i="19"/>
  <c r="W584" i="19"/>
  <c r="U584" i="19"/>
  <c r="S584" i="19"/>
  <c r="Q584" i="19"/>
  <c r="O584" i="19"/>
  <c r="H662" i="18" s="1"/>
  <c r="M584" i="19"/>
  <c r="K584" i="19"/>
  <c r="I584" i="19"/>
  <c r="G584" i="19"/>
  <c r="E584" i="19"/>
  <c r="Y583" i="19"/>
  <c r="W583" i="19"/>
  <c r="U583" i="19"/>
  <c r="K663" i="18" s="1"/>
  <c r="S583" i="19"/>
  <c r="Q583" i="19"/>
  <c r="O583" i="19"/>
  <c r="M583" i="19"/>
  <c r="K583" i="19"/>
  <c r="I583" i="19"/>
  <c r="G583" i="19"/>
  <c r="E583" i="19"/>
  <c r="C663" i="18" s="1"/>
  <c r="Y582" i="19"/>
  <c r="W582" i="19"/>
  <c r="U582" i="19"/>
  <c r="S582" i="19"/>
  <c r="Q582" i="19"/>
  <c r="O582" i="19"/>
  <c r="M582" i="19"/>
  <c r="K582" i="19"/>
  <c r="F664" i="18" s="1"/>
  <c r="I582" i="19"/>
  <c r="G582" i="19"/>
  <c r="E582" i="19"/>
  <c r="Y581" i="19"/>
  <c r="W581" i="19"/>
  <c r="U581" i="19"/>
  <c r="S581" i="19"/>
  <c r="Q581" i="19"/>
  <c r="I665" i="18" s="1"/>
  <c r="O581" i="19"/>
  <c r="M581" i="19"/>
  <c r="K581" i="19"/>
  <c r="I581" i="19"/>
  <c r="G581" i="19"/>
  <c r="E581" i="19"/>
  <c r="Y580" i="19"/>
  <c r="W580" i="19"/>
  <c r="L666" i="18" s="1"/>
  <c r="U580" i="19"/>
  <c r="S580" i="19"/>
  <c r="Q580" i="19"/>
  <c r="O580" i="19"/>
  <c r="M580" i="19"/>
  <c r="K580" i="19"/>
  <c r="I580" i="19"/>
  <c r="G580" i="19"/>
  <c r="D666" i="18" s="1"/>
  <c r="E580" i="19"/>
  <c r="Y579" i="19"/>
  <c r="W579" i="19"/>
  <c r="U579" i="19"/>
  <c r="S579" i="19"/>
  <c r="Q579" i="19"/>
  <c r="O579" i="19"/>
  <c r="M579" i="19"/>
  <c r="G667" i="18" s="1"/>
  <c r="K579" i="19"/>
  <c r="I579" i="19"/>
  <c r="G579" i="19"/>
  <c r="E579" i="19"/>
  <c r="Y578" i="19"/>
  <c r="W578" i="19"/>
  <c r="U578" i="19"/>
  <c r="S578" i="19"/>
  <c r="J668" i="18" s="1"/>
  <c r="Q578" i="19"/>
  <c r="O578" i="19"/>
  <c r="M578" i="19"/>
  <c r="K578" i="19"/>
  <c r="I578" i="19"/>
  <c r="G578" i="19"/>
  <c r="E578" i="19"/>
  <c r="Y577" i="19"/>
  <c r="M669" i="18" s="1"/>
  <c r="W577" i="19"/>
  <c r="U577" i="19"/>
  <c r="S577" i="19"/>
  <c r="Q577" i="19"/>
  <c r="O577" i="19"/>
  <c r="M577" i="19"/>
  <c r="K577" i="19"/>
  <c r="I577" i="19"/>
  <c r="E669" i="18" s="1"/>
  <c r="G577" i="19"/>
  <c r="E577" i="19"/>
  <c r="Y576" i="19"/>
  <c r="W576" i="19"/>
  <c r="U576" i="19"/>
  <c r="S576" i="19"/>
  <c r="J670" i="18" s="1"/>
  <c r="Q576" i="19"/>
  <c r="O576" i="19"/>
  <c r="H670" i="18" s="1"/>
  <c r="M576" i="19"/>
  <c r="K576" i="19"/>
  <c r="I576" i="19"/>
  <c r="G576" i="19"/>
  <c r="E576" i="19"/>
  <c r="Y575" i="19"/>
  <c r="W575" i="19"/>
  <c r="U575" i="19"/>
  <c r="K671" i="18" s="1"/>
  <c r="S575" i="19"/>
  <c r="Q575" i="19"/>
  <c r="O575" i="19"/>
  <c r="M575" i="19"/>
  <c r="K575" i="19"/>
  <c r="I575" i="19"/>
  <c r="G575" i="19"/>
  <c r="E575" i="19"/>
  <c r="C671" i="18" s="1"/>
  <c r="Y574" i="19"/>
  <c r="W574" i="19"/>
  <c r="U574" i="19"/>
  <c r="S574" i="19"/>
  <c r="Q574" i="19"/>
  <c r="O574" i="19"/>
  <c r="M574" i="19"/>
  <c r="K574" i="19"/>
  <c r="F672" i="18" s="1"/>
  <c r="I574" i="19"/>
  <c r="G574" i="19"/>
  <c r="E574" i="19"/>
  <c r="Y573" i="19"/>
  <c r="W573" i="19"/>
  <c r="U573" i="19"/>
  <c r="S573" i="19"/>
  <c r="Q573" i="19"/>
  <c r="I673" i="18" s="1"/>
  <c r="O573" i="19"/>
  <c r="M573" i="19"/>
  <c r="K573" i="19"/>
  <c r="I573" i="19"/>
  <c r="G573" i="19"/>
  <c r="E573" i="19"/>
  <c r="Y572" i="19"/>
  <c r="W572" i="19"/>
  <c r="L674" i="18" s="1"/>
  <c r="U572" i="19"/>
  <c r="S572" i="19"/>
  <c r="Q572" i="19"/>
  <c r="O572" i="19"/>
  <c r="M572" i="19"/>
  <c r="K572" i="19"/>
  <c r="I572" i="19"/>
  <c r="G572" i="19"/>
  <c r="D674" i="18" s="1"/>
  <c r="E572" i="19"/>
  <c r="Y571" i="19"/>
  <c r="W571" i="19"/>
  <c r="U571" i="19"/>
  <c r="S571" i="19"/>
  <c r="Q571" i="19"/>
  <c r="O571" i="19"/>
  <c r="M571" i="19"/>
  <c r="G675" i="18" s="1"/>
  <c r="K571" i="19"/>
  <c r="I571" i="19"/>
  <c r="G571" i="19"/>
  <c r="E571" i="19"/>
  <c r="Y570" i="19"/>
  <c r="W570" i="19"/>
  <c r="U570" i="19"/>
  <c r="S570" i="19"/>
  <c r="J676" i="18" s="1"/>
  <c r="Q570" i="19"/>
  <c r="O570" i="19"/>
  <c r="M570" i="19"/>
  <c r="K570" i="19"/>
  <c r="I570" i="19"/>
  <c r="G570" i="19"/>
  <c r="E570" i="19"/>
  <c r="Y569" i="19"/>
  <c r="M677" i="18" s="1"/>
  <c r="W569" i="19"/>
  <c r="U569" i="19"/>
  <c r="S569" i="19"/>
  <c r="Q569" i="19"/>
  <c r="O569" i="19"/>
  <c r="M569" i="19"/>
  <c r="K569" i="19"/>
  <c r="I569" i="19"/>
  <c r="E677" i="18" s="1"/>
  <c r="G569" i="19"/>
  <c r="E569" i="19"/>
  <c r="Y568" i="19"/>
  <c r="W568" i="19"/>
  <c r="U568" i="19"/>
  <c r="S568" i="19"/>
  <c r="J678" i="18" s="1"/>
  <c r="Q568" i="19"/>
  <c r="O568" i="19"/>
  <c r="H678" i="18" s="1"/>
  <c r="M568" i="19"/>
  <c r="K568" i="19"/>
  <c r="I568" i="19"/>
  <c r="G568" i="19"/>
  <c r="E568" i="19"/>
  <c r="Y567" i="19"/>
  <c r="W567" i="19"/>
  <c r="U567" i="19"/>
  <c r="S567" i="19"/>
  <c r="Q567" i="19"/>
  <c r="O567" i="19"/>
  <c r="M567" i="19"/>
  <c r="K567" i="19"/>
  <c r="I567" i="19"/>
  <c r="G567" i="19"/>
  <c r="E567" i="19"/>
  <c r="Y566" i="19"/>
  <c r="W566" i="19"/>
  <c r="U566" i="19"/>
  <c r="S566" i="19"/>
  <c r="Q566" i="19"/>
  <c r="O566" i="19"/>
  <c r="M566" i="19"/>
  <c r="K566" i="19"/>
  <c r="F680" i="18" s="1"/>
  <c r="I566" i="19"/>
  <c r="G566" i="19"/>
  <c r="E566" i="19"/>
  <c r="Y565" i="19"/>
  <c r="W565" i="19"/>
  <c r="U565" i="19"/>
  <c r="S565" i="19"/>
  <c r="Q565" i="19"/>
  <c r="I681" i="18" s="1"/>
  <c r="O565" i="19"/>
  <c r="M565" i="19"/>
  <c r="K565" i="19"/>
  <c r="I565" i="19"/>
  <c r="G565" i="19"/>
  <c r="E565" i="19"/>
  <c r="Y564" i="19"/>
  <c r="W564" i="19"/>
  <c r="L682" i="18" s="1"/>
  <c r="U564" i="19"/>
  <c r="S564" i="19"/>
  <c r="Q564" i="19"/>
  <c r="O564" i="19"/>
  <c r="M564" i="19"/>
  <c r="K564" i="19"/>
  <c r="I564" i="19"/>
  <c r="G564" i="19"/>
  <c r="D682" i="18" s="1"/>
  <c r="E564" i="19"/>
  <c r="Y563" i="19"/>
  <c r="W563" i="19"/>
  <c r="U563" i="19"/>
  <c r="S563" i="19"/>
  <c r="Q563" i="19"/>
  <c r="O563" i="19"/>
  <c r="M563" i="19"/>
  <c r="K563" i="19"/>
  <c r="I563" i="19"/>
  <c r="G563" i="19"/>
  <c r="E563" i="19"/>
  <c r="Y562" i="19"/>
  <c r="W562" i="19"/>
  <c r="U562" i="19"/>
  <c r="S562" i="19"/>
  <c r="J684" i="18" s="1"/>
  <c r="Q562" i="19"/>
  <c r="O562" i="19"/>
  <c r="M562" i="19"/>
  <c r="K562" i="19"/>
  <c r="I562" i="19"/>
  <c r="G562" i="19"/>
  <c r="E562" i="19"/>
  <c r="Y561" i="19"/>
  <c r="M685" i="18" s="1"/>
  <c r="W561" i="19"/>
  <c r="U561" i="19"/>
  <c r="S561" i="19"/>
  <c r="Q561" i="19"/>
  <c r="O561" i="19"/>
  <c r="M561" i="19"/>
  <c r="K561" i="19"/>
  <c r="I561" i="19"/>
  <c r="E685" i="18" s="1"/>
  <c r="G561" i="19"/>
  <c r="E561" i="19"/>
  <c r="Y560" i="19"/>
  <c r="W560" i="19"/>
  <c r="U560" i="19"/>
  <c r="S560" i="19"/>
  <c r="J686" i="18" s="1"/>
  <c r="Q560" i="19"/>
  <c r="O560" i="19"/>
  <c r="H686" i="18" s="1"/>
  <c r="M560" i="19"/>
  <c r="K560" i="19"/>
  <c r="I560" i="19"/>
  <c r="G560" i="19"/>
  <c r="E560" i="19"/>
  <c r="Y559" i="19"/>
  <c r="W559" i="19"/>
  <c r="U559" i="19"/>
  <c r="K687" i="18" s="1"/>
  <c r="S559" i="19"/>
  <c r="Q559" i="19"/>
  <c r="O559" i="19"/>
  <c r="M559" i="19"/>
  <c r="K559" i="19"/>
  <c r="I559" i="19"/>
  <c r="G559" i="19"/>
  <c r="E559" i="19"/>
  <c r="C687" i="18" s="1"/>
  <c r="Y558" i="19"/>
  <c r="W558" i="19"/>
  <c r="U558" i="19"/>
  <c r="S558" i="19"/>
  <c r="Q558" i="19"/>
  <c r="O558" i="19"/>
  <c r="M558" i="19"/>
  <c r="K558" i="19"/>
  <c r="F688" i="18" s="1"/>
  <c r="I558" i="19"/>
  <c r="G558" i="19"/>
  <c r="E558" i="19"/>
  <c r="Y557" i="19"/>
  <c r="W557" i="19"/>
  <c r="U557" i="19"/>
  <c r="S557" i="19"/>
  <c r="Q557" i="19"/>
  <c r="I689" i="18" s="1"/>
  <c r="O557" i="19"/>
  <c r="M557" i="19"/>
  <c r="K557" i="19"/>
  <c r="I557" i="19"/>
  <c r="G557" i="19"/>
  <c r="E557" i="19"/>
  <c r="Y556" i="19"/>
  <c r="W556" i="19"/>
  <c r="L690" i="18" s="1"/>
  <c r="U556" i="19"/>
  <c r="S556" i="19"/>
  <c r="Q556" i="19"/>
  <c r="O556" i="19"/>
  <c r="M556" i="19"/>
  <c r="K556" i="19"/>
  <c r="I556" i="19"/>
  <c r="G556" i="19"/>
  <c r="D690" i="18" s="1"/>
  <c r="E556" i="19"/>
  <c r="Y555" i="19"/>
  <c r="W555" i="19"/>
  <c r="U555" i="19"/>
  <c r="S555" i="19"/>
  <c r="Q555" i="19"/>
  <c r="O555" i="19"/>
  <c r="M555" i="19"/>
  <c r="G691" i="18" s="1"/>
  <c r="K555" i="19"/>
  <c r="I555" i="19"/>
  <c r="G555" i="19"/>
  <c r="E555" i="19"/>
  <c r="Y554" i="19"/>
  <c r="W554" i="19"/>
  <c r="L692" i="18" s="1"/>
  <c r="U554" i="19"/>
  <c r="S554" i="19"/>
  <c r="J692" i="18" s="1"/>
  <c r="Q554" i="19"/>
  <c r="O554" i="19"/>
  <c r="M554" i="19"/>
  <c r="K554" i="19"/>
  <c r="I554" i="19"/>
  <c r="G554" i="19"/>
  <c r="D692" i="18" s="1"/>
  <c r="E554" i="19"/>
  <c r="Y553" i="19"/>
  <c r="W553" i="19"/>
  <c r="U553" i="19"/>
  <c r="S553" i="19"/>
  <c r="Q553" i="19"/>
  <c r="O553" i="19"/>
  <c r="M553" i="19"/>
  <c r="K553" i="19"/>
  <c r="I553" i="19"/>
  <c r="G553" i="19"/>
  <c r="E553" i="19"/>
  <c r="Y552" i="19"/>
  <c r="W552" i="19"/>
  <c r="U552" i="19"/>
  <c r="S552" i="19"/>
  <c r="J694" i="18" s="1"/>
  <c r="Q552" i="19"/>
  <c r="O552" i="19"/>
  <c r="H694" i="18" s="1"/>
  <c r="M552" i="19"/>
  <c r="K552" i="19"/>
  <c r="I552" i="19"/>
  <c r="G552" i="19"/>
  <c r="E552" i="19"/>
  <c r="Y551" i="19"/>
  <c r="W551" i="19"/>
  <c r="U551" i="19"/>
  <c r="K695" i="18" s="1"/>
  <c r="S551" i="19"/>
  <c r="Q551" i="19"/>
  <c r="O551" i="19"/>
  <c r="M551" i="19"/>
  <c r="K551" i="19"/>
  <c r="I551" i="19"/>
  <c r="G551" i="19"/>
  <c r="E551" i="19"/>
  <c r="C695" i="18" s="1"/>
  <c r="Y550" i="19"/>
  <c r="W550" i="19"/>
  <c r="U550" i="19"/>
  <c r="S550" i="19"/>
  <c r="Q550" i="19"/>
  <c r="O550" i="19"/>
  <c r="M550" i="19"/>
  <c r="K550" i="19"/>
  <c r="F696" i="18" s="1"/>
  <c r="I550" i="19"/>
  <c r="G550" i="19"/>
  <c r="E550" i="19"/>
  <c r="Y549" i="19"/>
  <c r="W549" i="19"/>
  <c r="U549" i="19"/>
  <c r="S549" i="19"/>
  <c r="Q549" i="19"/>
  <c r="I697" i="18" s="1"/>
  <c r="O549" i="19"/>
  <c r="M549" i="19"/>
  <c r="K549" i="19"/>
  <c r="I549" i="19"/>
  <c r="G549" i="19"/>
  <c r="E549" i="19"/>
  <c r="Y548" i="19"/>
  <c r="W548" i="19"/>
  <c r="L698" i="18" s="1"/>
  <c r="U548" i="19"/>
  <c r="S548" i="19"/>
  <c r="Q548" i="19"/>
  <c r="O548" i="19"/>
  <c r="M548" i="19"/>
  <c r="K548" i="19"/>
  <c r="I548" i="19"/>
  <c r="G548" i="19"/>
  <c r="D698" i="18" s="1"/>
  <c r="E548" i="19"/>
  <c r="Y547" i="19"/>
  <c r="W547" i="19"/>
  <c r="U547" i="19"/>
  <c r="S547" i="19"/>
  <c r="Q547" i="19"/>
  <c r="O547" i="19"/>
  <c r="M547" i="19"/>
  <c r="G699" i="18" s="1"/>
  <c r="K547" i="19"/>
  <c r="I547" i="19"/>
  <c r="G547" i="19"/>
  <c r="E547" i="19"/>
  <c r="Y546" i="19"/>
  <c r="W546" i="19"/>
  <c r="L700" i="18" s="1"/>
  <c r="U546" i="19"/>
  <c r="S546" i="19"/>
  <c r="J700" i="18" s="1"/>
  <c r="Q546" i="19"/>
  <c r="O546" i="19"/>
  <c r="M546" i="19"/>
  <c r="K546" i="19"/>
  <c r="I546" i="19"/>
  <c r="G546" i="19"/>
  <c r="D700" i="18" s="1"/>
  <c r="E546" i="19"/>
  <c r="Y545" i="19"/>
  <c r="M701" i="18" s="1"/>
  <c r="W545" i="19"/>
  <c r="U545" i="19"/>
  <c r="S545" i="19"/>
  <c r="Q545" i="19"/>
  <c r="O545" i="19"/>
  <c r="M545" i="19"/>
  <c r="K545" i="19"/>
  <c r="I545" i="19"/>
  <c r="E701" i="18" s="1"/>
  <c r="G545" i="19"/>
  <c r="E545" i="19"/>
  <c r="Y544" i="19"/>
  <c r="W544" i="19"/>
  <c r="U544" i="19"/>
  <c r="S544" i="19"/>
  <c r="J702" i="18" s="1"/>
  <c r="Q544" i="19"/>
  <c r="O544" i="19"/>
  <c r="H702" i="18" s="1"/>
  <c r="M544" i="19"/>
  <c r="K544" i="19"/>
  <c r="I544" i="19"/>
  <c r="G544" i="19"/>
  <c r="E544" i="19"/>
  <c r="Y543" i="19"/>
  <c r="W543" i="19"/>
  <c r="U543" i="19"/>
  <c r="K703" i="18" s="1"/>
  <c r="S543" i="19"/>
  <c r="Q543" i="19"/>
  <c r="O543" i="19"/>
  <c r="M543" i="19"/>
  <c r="K543" i="19"/>
  <c r="I543" i="19"/>
  <c r="G543" i="19"/>
  <c r="E543" i="19"/>
  <c r="C703" i="18" s="1"/>
  <c r="Y542" i="19"/>
  <c r="W542" i="19"/>
  <c r="U542" i="19"/>
  <c r="S542" i="19"/>
  <c r="Q542" i="19"/>
  <c r="O542" i="19"/>
  <c r="M542" i="19"/>
  <c r="K542" i="19"/>
  <c r="F704" i="18" s="1"/>
  <c r="I542" i="19"/>
  <c r="G542" i="19"/>
  <c r="E542" i="19"/>
  <c r="Y541" i="19"/>
  <c r="W541" i="19"/>
  <c r="U541" i="19"/>
  <c r="S541" i="19"/>
  <c r="Q541" i="19"/>
  <c r="O541" i="19"/>
  <c r="M541" i="19"/>
  <c r="K541" i="19"/>
  <c r="I541" i="19"/>
  <c r="G541" i="19"/>
  <c r="E541" i="19"/>
  <c r="Y540" i="19"/>
  <c r="W540" i="19"/>
  <c r="L706" i="18" s="1"/>
  <c r="U540" i="19"/>
  <c r="S540" i="19"/>
  <c r="Q540" i="19"/>
  <c r="O540" i="19"/>
  <c r="M540" i="19"/>
  <c r="K540" i="19"/>
  <c r="I540" i="19"/>
  <c r="G540" i="19"/>
  <c r="D706" i="18" s="1"/>
  <c r="E540" i="19"/>
  <c r="Y539" i="19"/>
  <c r="W539" i="19"/>
  <c r="U539" i="19"/>
  <c r="S539" i="19"/>
  <c r="Q539" i="19"/>
  <c r="O539" i="19"/>
  <c r="M539" i="19"/>
  <c r="G707" i="18" s="1"/>
  <c r="K539" i="19"/>
  <c r="I539" i="19"/>
  <c r="G539" i="19"/>
  <c r="E539" i="19"/>
  <c r="Y538" i="19"/>
  <c r="W538" i="19"/>
  <c r="L708" i="18" s="1"/>
  <c r="U538" i="19"/>
  <c r="S538" i="19"/>
  <c r="J708" i="18" s="1"/>
  <c r="Q538" i="19"/>
  <c r="O538" i="19"/>
  <c r="M538" i="19"/>
  <c r="K538" i="19"/>
  <c r="I538" i="19"/>
  <c r="G538" i="19"/>
  <c r="D708" i="18" s="1"/>
  <c r="E538" i="19"/>
  <c r="Y537" i="19"/>
  <c r="M709" i="18" s="1"/>
  <c r="W537" i="19"/>
  <c r="U537" i="19"/>
  <c r="S537" i="19"/>
  <c r="Q537" i="19"/>
  <c r="O537" i="19"/>
  <c r="M537" i="19"/>
  <c r="K537" i="19"/>
  <c r="I537" i="19"/>
  <c r="E709" i="18" s="1"/>
  <c r="G537" i="19"/>
  <c r="E537" i="19"/>
  <c r="Y536" i="19"/>
  <c r="W536" i="19"/>
  <c r="U536" i="19"/>
  <c r="S536" i="19"/>
  <c r="J710" i="18" s="1"/>
  <c r="Q536" i="19"/>
  <c r="O536" i="19"/>
  <c r="H710" i="18" s="1"/>
  <c r="M536" i="19"/>
  <c r="K536" i="19"/>
  <c r="I536" i="19"/>
  <c r="G536" i="19"/>
  <c r="E536" i="19"/>
  <c r="Y535" i="19"/>
  <c r="W535" i="19"/>
  <c r="U535" i="19"/>
  <c r="K711" i="18" s="1"/>
  <c r="S535" i="19"/>
  <c r="Q535" i="19"/>
  <c r="O535" i="19"/>
  <c r="M535" i="19"/>
  <c r="K535" i="19"/>
  <c r="I535" i="19"/>
  <c r="G535" i="19"/>
  <c r="E535" i="19"/>
  <c r="C711" i="18" s="1"/>
  <c r="Y534" i="19"/>
  <c r="W534" i="19"/>
  <c r="U534" i="19"/>
  <c r="S534" i="19"/>
  <c r="Q534" i="19"/>
  <c r="O534" i="19"/>
  <c r="M534" i="19"/>
  <c r="K534" i="19"/>
  <c r="F712" i="18" s="1"/>
  <c r="I534" i="19"/>
  <c r="G534" i="19"/>
  <c r="E534" i="19"/>
  <c r="Y533" i="19"/>
  <c r="W533" i="19"/>
  <c r="U533" i="19"/>
  <c r="S533" i="19"/>
  <c r="Q533" i="19"/>
  <c r="I713" i="18" s="1"/>
  <c r="O533" i="19"/>
  <c r="M533" i="19"/>
  <c r="K533" i="19"/>
  <c r="I533" i="19"/>
  <c r="G533" i="19"/>
  <c r="E533" i="19"/>
  <c r="Y532" i="19"/>
  <c r="W532" i="19"/>
  <c r="L714" i="18" s="1"/>
  <c r="U532" i="19"/>
  <c r="S532" i="19"/>
  <c r="Q532" i="19"/>
  <c r="O532" i="19"/>
  <c r="M532" i="19"/>
  <c r="K532" i="19"/>
  <c r="I532" i="19"/>
  <c r="G532" i="19"/>
  <c r="D714" i="18" s="1"/>
  <c r="E532" i="19"/>
  <c r="Y531" i="19"/>
  <c r="W531" i="19"/>
  <c r="U531" i="19"/>
  <c r="S531" i="19"/>
  <c r="Q531" i="19"/>
  <c r="O531" i="19"/>
  <c r="M531" i="19"/>
  <c r="G715" i="18" s="1"/>
  <c r="K531" i="19"/>
  <c r="I531" i="19"/>
  <c r="G531" i="19"/>
  <c r="E531" i="19"/>
  <c r="Y530" i="19"/>
  <c r="W530" i="19"/>
  <c r="L716" i="18" s="1"/>
  <c r="U530" i="19"/>
  <c r="S530" i="19"/>
  <c r="J716" i="18" s="1"/>
  <c r="Q530" i="19"/>
  <c r="O530" i="19"/>
  <c r="M530" i="19"/>
  <c r="K530" i="19"/>
  <c r="I530" i="19"/>
  <c r="G530" i="19"/>
  <c r="D716" i="18" s="1"/>
  <c r="E530" i="19"/>
  <c r="Y529" i="19"/>
  <c r="M717" i="18" s="1"/>
  <c r="W529" i="19"/>
  <c r="U529" i="19"/>
  <c r="S529" i="19"/>
  <c r="Q529" i="19"/>
  <c r="O529" i="19"/>
  <c r="M529" i="19"/>
  <c r="K529" i="19"/>
  <c r="I529" i="19"/>
  <c r="E717" i="18" s="1"/>
  <c r="G529" i="19"/>
  <c r="E529" i="19"/>
  <c r="Y528" i="19"/>
  <c r="W528" i="19"/>
  <c r="U528" i="19"/>
  <c r="S528" i="19"/>
  <c r="J718" i="18" s="1"/>
  <c r="Q528" i="19"/>
  <c r="O528" i="19"/>
  <c r="H718" i="18" s="1"/>
  <c r="M528" i="19"/>
  <c r="K528" i="19"/>
  <c r="I528" i="19"/>
  <c r="G528" i="19"/>
  <c r="E528" i="19"/>
  <c r="Y527" i="19"/>
  <c r="W527" i="19"/>
  <c r="U527" i="19"/>
  <c r="K719" i="18" s="1"/>
  <c r="S527" i="19"/>
  <c r="Q527" i="19"/>
  <c r="O527" i="19"/>
  <c r="M527" i="19"/>
  <c r="K527" i="19"/>
  <c r="I527" i="19"/>
  <c r="G527" i="19"/>
  <c r="E527" i="19"/>
  <c r="C719" i="18" s="1"/>
  <c r="Y526" i="19"/>
  <c r="W526" i="19"/>
  <c r="U526" i="19"/>
  <c r="S526" i="19"/>
  <c r="Q526" i="19"/>
  <c r="O526" i="19"/>
  <c r="M526" i="19"/>
  <c r="K526" i="19"/>
  <c r="F720" i="18" s="1"/>
  <c r="I526" i="19"/>
  <c r="G526" i="19"/>
  <c r="E526" i="19"/>
  <c r="Y525" i="19"/>
  <c r="W525" i="19"/>
  <c r="U525" i="19"/>
  <c r="S525" i="19"/>
  <c r="Q525" i="19"/>
  <c r="I721" i="18" s="1"/>
  <c r="O525" i="19"/>
  <c r="M525" i="19"/>
  <c r="K525" i="19"/>
  <c r="I525" i="19"/>
  <c r="G525" i="19"/>
  <c r="E525" i="19"/>
  <c r="Y524" i="19"/>
  <c r="W524" i="19"/>
  <c r="L722" i="18" s="1"/>
  <c r="U524" i="19"/>
  <c r="S524" i="19"/>
  <c r="Q524" i="19"/>
  <c r="O524" i="19"/>
  <c r="M524" i="19"/>
  <c r="K524" i="19"/>
  <c r="I524" i="19"/>
  <c r="G524" i="19"/>
  <c r="D722" i="18" s="1"/>
  <c r="E524" i="19"/>
  <c r="Y523" i="19"/>
  <c r="W523" i="19"/>
  <c r="U523" i="19"/>
  <c r="S523" i="19"/>
  <c r="Q523" i="19"/>
  <c r="O523" i="19"/>
  <c r="M523" i="19"/>
  <c r="G723" i="18" s="1"/>
  <c r="K523" i="19"/>
  <c r="I523" i="19"/>
  <c r="G523" i="19"/>
  <c r="E523" i="19"/>
  <c r="Y522" i="19"/>
  <c r="W522" i="19"/>
  <c r="L724" i="18" s="1"/>
  <c r="U522" i="19"/>
  <c r="S522" i="19"/>
  <c r="J724" i="18" s="1"/>
  <c r="Q522" i="19"/>
  <c r="O522" i="19"/>
  <c r="M522" i="19"/>
  <c r="K522" i="19"/>
  <c r="I522" i="19"/>
  <c r="G522" i="19"/>
  <c r="D724" i="18" s="1"/>
  <c r="E522" i="19"/>
  <c r="Y521" i="19"/>
  <c r="W521" i="19"/>
  <c r="U521" i="19"/>
  <c r="S521" i="19"/>
  <c r="Q521" i="19"/>
  <c r="O521" i="19"/>
  <c r="M521" i="19"/>
  <c r="K521" i="19"/>
  <c r="I521" i="19"/>
  <c r="G521" i="19"/>
  <c r="E521" i="19"/>
  <c r="Y520" i="19"/>
  <c r="W520" i="19"/>
  <c r="U520" i="19"/>
  <c r="S520" i="19"/>
  <c r="J726" i="18" s="1"/>
  <c r="Q520" i="19"/>
  <c r="O520" i="19"/>
  <c r="H726" i="18" s="1"/>
  <c r="M520" i="19"/>
  <c r="K520" i="19"/>
  <c r="I520" i="19"/>
  <c r="G520" i="19"/>
  <c r="E520" i="19"/>
  <c r="Y519" i="19"/>
  <c r="W519" i="19"/>
  <c r="U519" i="19"/>
  <c r="K727" i="18" s="1"/>
  <c r="S519" i="19"/>
  <c r="Q519" i="19"/>
  <c r="O519" i="19"/>
  <c r="M519" i="19"/>
  <c r="K519" i="19"/>
  <c r="I519" i="19"/>
  <c r="G519" i="19"/>
  <c r="E519" i="19"/>
  <c r="C727" i="18" s="1"/>
  <c r="Y518" i="19"/>
  <c r="W518" i="19"/>
  <c r="U518" i="19"/>
  <c r="S518" i="19"/>
  <c r="Q518" i="19"/>
  <c r="O518" i="19"/>
  <c r="M518" i="19"/>
  <c r="K518" i="19"/>
  <c r="F728" i="18" s="1"/>
  <c r="I518" i="19"/>
  <c r="G518" i="19"/>
  <c r="E518" i="19"/>
  <c r="Y517" i="19"/>
  <c r="W517" i="19"/>
  <c r="U517" i="19"/>
  <c r="K729" i="18" s="1"/>
  <c r="S517" i="19"/>
  <c r="Q517" i="19"/>
  <c r="I729" i="18" s="1"/>
  <c r="O517" i="19"/>
  <c r="M517" i="19"/>
  <c r="K517" i="19"/>
  <c r="I517" i="19"/>
  <c r="G517" i="19"/>
  <c r="E517" i="19"/>
  <c r="C729" i="18" s="1"/>
  <c r="Y516" i="19"/>
  <c r="W516" i="19"/>
  <c r="L730" i="18" s="1"/>
  <c r="U516" i="19"/>
  <c r="S516" i="19"/>
  <c r="Q516" i="19"/>
  <c r="O516" i="19"/>
  <c r="M516" i="19"/>
  <c r="K516" i="19"/>
  <c r="F730" i="18" s="1"/>
  <c r="I516" i="19"/>
  <c r="G516" i="19"/>
  <c r="D730" i="18" s="1"/>
  <c r="E516" i="19"/>
  <c r="Y515" i="19"/>
  <c r="W515" i="19"/>
  <c r="U515" i="19"/>
  <c r="S515" i="19"/>
  <c r="Q515" i="19"/>
  <c r="O515" i="19"/>
  <c r="M515" i="19"/>
  <c r="G731" i="18" s="1"/>
  <c r="K515" i="19"/>
  <c r="I515" i="19"/>
  <c r="G515" i="19"/>
  <c r="E515" i="19"/>
  <c r="Y514" i="19"/>
  <c r="W514" i="19"/>
  <c r="L732" i="18" s="1"/>
  <c r="U514" i="19"/>
  <c r="S514" i="19"/>
  <c r="J732" i="18" s="1"/>
  <c r="Q514" i="19"/>
  <c r="O514" i="19"/>
  <c r="M514" i="19"/>
  <c r="K514" i="19"/>
  <c r="I514" i="19"/>
  <c r="G514" i="19"/>
  <c r="D732" i="18" s="1"/>
  <c r="E514" i="19"/>
  <c r="Y513" i="19"/>
  <c r="M733" i="18" s="1"/>
  <c r="W513" i="19"/>
  <c r="U513" i="19"/>
  <c r="S513" i="19"/>
  <c r="Q513" i="19"/>
  <c r="O513" i="19"/>
  <c r="M513" i="19"/>
  <c r="K513" i="19"/>
  <c r="I513" i="19"/>
  <c r="E733" i="18" s="1"/>
  <c r="G513" i="19"/>
  <c r="E513" i="19"/>
  <c r="Y512" i="19"/>
  <c r="W512" i="19"/>
  <c r="U512" i="19"/>
  <c r="S512" i="19"/>
  <c r="Q512" i="19"/>
  <c r="O512" i="19"/>
  <c r="H734" i="18" s="1"/>
  <c r="M512" i="19"/>
  <c r="K512" i="19"/>
  <c r="I512" i="19"/>
  <c r="G512" i="19"/>
  <c r="E512" i="19"/>
  <c r="Y511" i="19"/>
  <c r="W511" i="19"/>
  <c r="U511" i="19"/>
  <c r="K735" i="18" s="1"/>
  <c r="S511" i="19"/>
  <c r="Q511" i="19"/>
  <c r="O511" i="19"/>
  <c r="M511" i="19"/>
  <c r="K511" i="19"/>
  <c r="I511" i="19"/>
  <c r="E735" i="18" s="1"/>
  <c r="G511" i="19"/>
  <c r="E511" i="19"/>
  <c r="C735" i="18" s="1"/>
  <c r="Y510" i="19"/>
  <c r="W510" i="19"/>
  <c r="U510" i="19"/>
  <c r="S510" i="19"/>
  <c r="Q510" i="19"/>
  <c r="O510" i="19"/>
  <c r="H736" i="18" s="1"/>
  <c r="M510" i="19"/>
  <c r="K510" i="19"/>
  <c r="F736" i="18" s="1"/>
  <c r="I510" i="19"/>
  <c r="G510" i="19"/>
  <c r="E510" i="19"/>
  <c r="Y509" i="19"/>
  <c r="W509" i="19"/>
  <c r="U509" i="19"/>
  <c r="K737" i="18" s="1"/>
  <c r="S509" i="19"/>
  <c r="Q509" i="19"/>
  <c r="I737" i="18" s="1"/>
  <c r="O509" i="19"/>
  <c r="M509" i="19"/>
  <c r="K509" i="19"/>
  <c r="I509" i="19"/>
  <c r="G509" i="19"/>
  <c r="E509" i="19"/>
  <c r="C737" i="18" s="1"/>
  <c r="Y508" i="19"/>
  <c r="W508" i="19"/>
  <c r="L738" i="18" s="1"/>
  <c r="U508" i="19"/>
  <c r="S508" i="19"/>
  <c r="Q508" i="19"/>
  <c r="O508" i="19"/>
  <c r="M508" i="19"/>
  <c r="K508" i="19"/>
  <c r="I508" i="19"/>
  <c r="G508" i="19"/>
  <c r="D738" i="18" s="1"/>
  <c r="E508" i="19"/>
  <c r="Y507" i="19"/>
  <c r="W507" i="19"/>
  <c r="U507" i="19"/>
  <c r="S507" i="19"/>
  <c r="Q507" i="19"/>
  <c r="O507" i="19"/>
  <c r="M507" i="19"/>
  <c r="G739" i="18" s="1"/>
  <c r="K507" i="19"/>
  <c r="I507" i="19"/>
  <c r="G507" i="19"/>
  <c r="E507" i="19"/>
  <c r="Y506" i="19"/>
  <c r="W506" i="19"/>
  <c r="L740" i="18" s="1"/>
  <c r="U506" i="19"/>
  <c r="S506" i="19"/>
  <c r="J740" i="18" s="1"/>
  <c r="Q506" i="19"/>
  <c r="O506" i="19"/>
  <c r="M506" i="19"/>
  <c r="K506" i="19"/>
  <c r="I506" i="19"/>
  <c r="G506" i="19"/>
  <c r="D740" i="18" s="1"/>
  <c r="E506" i="19"/>
  <c r="Y505" i="19"/>
  <c r="M741" i="18" s="1"/>
  <c r="W505" i="19"/>
  <c r="U505" i="19"/>
  <c r="S505" i="19"/>
  <c r="Q505" i="19"/>
  <c r="O505" i="19"/>
  <c r="M505" i="19"/>
  <c r="K505" i="19"/>
  <c r="I505" i="19"/>
  <c r="G505" i="19"/>
  <c r="E505" i="19"/>
  <c r="Y504" i="19"/>
  <c r="W504" i="19"/>
  <c r="U504" i="19"/>
  <c r="S504" i="19"/>
  <c r="Q504" i="19"/>
  <c r="O504" i="19"/>
  <c r="M504" i="19"/>
  <c r="K504" i="19"/>
  <c r="I504" i="19"/>
  <c r="G504" i="19"/>
  <c r="E504" i="19"/>
  <c r="Y503" i="19"/>
  <c r="M743" i="18" s="1"/>
  <c r="W503" i="19"/>
  <c r="U503" i="19"/>
  <c r="K743" i="18" s="1"/>
  <c r="S503" i="19"/>
  <c r="Q503" i="19"/>
  <c r="O503" i="19"/>
  <c r="M503" i="19"/>
  <c r="K503" i="19"/>
  <c r="I503" i="19"/>
  <c r="E743" i="18" s="1"/>
  <c r="G503" i="19"/>
  <c r="E503" i="19"/>
  <c r="C743" i="18" s="1"/>
  <c r="Y502" i="19"/>
  <c r="W502" i="19"/>
  <c r="U502" i="19"/>
  <c r="S502" i="19"/>
  <c r="Q502" i="19"/>
  <c r="O502" i="19"/>
  <c r="M502" i="19"/>
  <c r="K502" i="19"/>
  <c r="I502" i="19"/>
  <c r="G502" i="19"/>
  <c r="E502" i="19"/>
  <c r="Y501" i="19"/>
  <c r="W501" i="19"/>
  <c r="U501" i="19"/>
  <c r="K745" i="18" s="1"/>
  <c r="S501" i="19"/>
  <c r="Q501" i="19"/>
  <c r="O501" i="19"/>
  <c r="M501" i="19"/>
  <c r="K501" i="19"/>
  <c r="I501" i="19"/>
  <c r="G501" i="19"/>
  <c r="E501" i="19"/>
  <c r="C745" i="18" s="1"/>
  <c r="Y500" i="19"/>
  <c r="W500" i="19"/>
  <c r="L746" i="18" s="1"/>
  <c r="U500" i="19"/>
  <c r="S500" i="19"/>
  <c r="Q500" i="19"/>
  <c r="O500" i="19"/>
  <c r="M500" i="19"/>
  <c r="K500" i="19"/>
  <c r="I500" i="19"/>
  <c r="G500" i="19"/>
  <c r="D746" i="18" s="1"/>
  <c r="E500" i="19"/>
  <c r="Y499" i="19"/>
  <c r="W499" i="19"/>
  <c r="U499" i="19"/>
  <c r="S499" i="19"/>
  <c r="Q499" i="19"/>
  <c r="O499" i="19"/>
  <c r="M499" i="19"/>
  <c r="G747" i="18" s="1"/>
  <c r="K499" i="19"/>
  <c r="I499" i="19"/>
  <c r="G499" i="19"/>
  <c r="E499" i="19"/>
  <c r="Y498" i="19"/>
  <c r="W498" i="19"/>
  <c r="L748" i="18" s="1"/>
  <c r="U498" i="19"/>
  <c r="S498" i="19"/>
  <c r="Q498" i="19"/>
  <c r="O498" i="19"/>
  <c r="M498" i="19"/>
  <c r="K498" i="19"/>
  <c r="I498" i="19"/>
  <c r="G498" i="19"/>
  <c r="D748" i="18" s="1"/>
  <c r="E498" i="19"/>
  <c r="Y497" i="19"/>
  <c r="M749" i="18" s="1"/>
  <c r="W497" i="19"/>
  <c r="U497" i="19"/>
  <c r="S497" i="19"/>
  <c r="Q497" i="19"/>
  <c r="O497" i="19"/>
  <c r="M497" i="19"/>
  <c r="K497" i="19"/>
  <c r="I497" i="19"/>
  <c r="E749" i="18" s="1"/>
  <c r="G497" i="19"/>
  <c r="E497" i="19"/>
  <c r="Y496" i="19"/>
  <c r="W496" i="19"/>
  <c r="U496" i="19"/>
  <c r="S496" i="19"/>
  <c r="J750" i="18" s="1"/>
  <c r="Q496" i="19"/>
  <c r="O496" i="19"/>
  <c r="H750" i="18" s="1"/>
  <c r="M496" i="19"/>
  <c r="K496" i="19"/>
  <c r="I496" i="19"/>
  <c r="G496" i="19"/>
  <c r="E496" i="19"/>
  <c r="Y495" i="19"/>
  <c r="M751" i="18" s="1"/>
  <c r="W495" i="19"/>
  <c r="U495" i="19"/>
  <c r="K751" i="18" s="1"/>
  <c r="S495" i="19"/>
  <c r="Q495" i="19"/>
  <c r="O495" i="19"/>
  <c r="M495" i="19"/>
  <c r="K495" i="19"/>
  <c r="I495" i="19"/>
  <c r="E751" i="18" s="1"/>
  <c r="G495" i="19"/>
  <c r="E495" i="19"/>
  <c r="C751" i="18" s="1"/>
  <c r="Y494" i="19"/>
  <c r="W494" i="19"/>
  <c r="U494" i="19"/>
  <c r="S494" i="19"/>
  <c r="Q494" i="19"/>
  <c r="O494" i="19"/>
  <c r="M494" i="19"/>
  <c r="K494" i="19"/>
  <c r="F752" i="18" s="1"/>
  <c r="I494" i="19"/>
  <c r="G494" i="19"/>
  <c r="E494" i="19"/>
  <c r="Y493" i="19"/>
  <c r="W493" i="19"/>
  <c r="U493" i="19"/>
  <c r="K753" i="18" s="1"/>
  <c r="S493" i="19"/>
  <c r="Q493" i="19"/>
  <c r="I753" i="18" s="1"/>
  <c r="O493" i="19"/>
  <c r="M493" i="19"/>
  <c r="K493" i="19"/>
  <c r="I493" i="19"/>
  <c r="G493" i="19"/>
  <c r="E493" i="19"/>
  <c r="C753" i="18" s="1"/>
  <c r="Y492" i="19"/>
  <c r="W492" i="19"/>
  <c r="L754" i="18" s="1"/>
  <c r="U492" i="19"/>
  <c r="S492" i="19"/>
  <c r="Q492" i="19"/>
  <c r="O492" i="19"/>
  <c r="M492" i="19"/>
  <c r="K492" i="19"/>
  <c r="F754" i="18" s="1"/>
  <c r="I492" i="19"/>
  <c r="G492" i="19"/>
  <c r="D754" i="18" s="1"/>
  <c r="E492" i="19"/>
  <c r="Y491" i="19"/>
  <c r="W491" i="19"/>
  <c r="U491" i="19"/>
  <c r="S491" i="19"/>
  <c r="Q491" i="19"/>
  <c r="I755" i="18" s="1"/>
  <c r="O491" i="19"/>
  <c r="M491" i="19"/>
  <c r="G755" i="18" s="1"/>
  <c r="K491" i="19"/>
  <c r="I491" i="19"/>
  <c r="G491" i="19"/>
  <c r="E491" i="19"/>
  <c r="Y490" i="19"/>
  <c r="W490" i="19"/>
  <c r="U490" i="19"/>
  <c r="S490" i="19"/>
  <c r="J756" i="18" s="1"/>
  <c r="Q490" i="19"/>
  <c r="O490" i="19"/>
  <c r="M490" i="19"/>
  <c r="K490" i="19"/>
  <c r="I490" i="19"/>
  <c r="G490" i="19"/>
  <c r="E490" i="19"/>
  <c r="Y489" i="19"/>
  <c r="M757" i="18" s="1"/>
  <c r="W489" i="19"/>
  <c r="U489" i="19"/>
  <c r="S489" i="19"/>
  <c r="Q489" i="19"/>
  <c r="O489" i="19"/>
  <c r="M489" i="19"/>
  <c r="K489" i="19"/>
  <c r="I489" i="19"/>
  <c r="E757" i="18" s="1"/>
  <c r="G489" i="19"/>
  <c r="E489" i="19"/>
  <c r="Y488" i="19"/>
  <c r="W488" i="19"/>
  <c r="U488" i="19"/>
  <c r="S488" i="19"/>
  <c r="Q488" i="19"/>
  <c r="O488" i="19"/>
  <c r="H758" i="18" s="1"/>
  <c r="M488" i="19"/>
  <c r="K488" i="19"/>
  <c r="I488" i="19"/>
  <c r="G488" i="19"/>
  <c r="E488" i="19"/>
  <c r="Y487" i="19"/>
  <c r="M759" i="18" s="1"/>
  <c r="W487" i="19"/>
  <c r="U487" i="19"/>
  <c r="K759" i="18" s="1"/>
  <c r="S487" i="19"/>
  <c r="Q487" i="19"/>
  <c r="O487" i="19"/>
  <c r="M487" i="19"/>
  <c r="K487" i="19"/>
  <c r="I487" i="19"/>
  <c r="E759" i="18" s="1"/>
  <c r="G487" i="19"/>
  <c r="E487" i="19"/>
  <c r="C759" i="18" s="1"/>
  <c r="Y486" i="19"/>
  <c r="W486" i="19"/>
  <c r="U486" i="19"/>
  <c r="S486" i="19"/>
  <c r="Q486" i="19"/>
  <c r="O486" i="19"/>
  <c r="H760" i="18" s="1"/>
  <c r="M486" i="19"/>
  <c r="K486" i="19"/>
  <c r="F760" i="18" s="1"/>
  <c r="I486" i="19"/>
  <c r="G486" i="19"/>
  <c r="E486" i="19"/>
  <c r="Y485" i="19"/>
  <c r="W485" i="19"/>
  <c r="U485" i="19"/>
  <c r="K761" i="18" s="1"/>
  <c r="S485" i="19"/>
  <c r="Q485" i="19"/>
  <c r="I761" i="18" s="1"/>
  <c r="O485" i="19"/>
  <c r="M485" i="19"/>
  <c r="K485" i="19"/>
  <c r="I485" i="19"/>
  <c r="G485" i="19"/>
  <c r="E485" i="19"/>
  <c r="C761" i="18" s="1"/>
  <c r="Y484" i="19"/>
  <c r="W484" i="19"/>
  <c r="L762" i="18" s="1"/>
  <c r="U484" i="19"/>
  <c r="S484" i="19"/>
  <c r="Q484" i="19"/>
  <c r="O484" i="19"/>
  <c r="M484" i="19"/>
  <c r="K484" i="19"/>
  <c r="F762" i="18" s="1"/>
  <c r="I484" i="19"/>
  <c r="G484" i="19"/>
  <c r="D762" i="18" s="1"/>
  <c r="E484" i="19"/>
  <c r="Y483" i="19"/>
  <c r="W483" i="19"/>
  <c r="U483" i="19"/>
  <c r="S483" i="19"/>
  <c r="Q483" i="19"/>
  <c r="I763" i="18" s="1"/>
  <c r="O483" i="19"/>
  <c r="M483" i="19"/>
  <c r="G763" i="18" s="1"/>
  <c r="K483" i="19"/>
  <c r="I483" i="19"/>
  <c r="G483" i="19"/>
  <c r="E483" i="19"/>
  <c r="Y482" i="19"/>
  <c r="W482" i="19"/>
  <c r="L764" i="18" s="1"/>
  <c r="U482" i="19"/>
  <c r="S482" i="19"/>
  <c r="J764" i="18" s="1"/>
  <c r="Q482" i="19"/>
  <c r="O482" i="19"/>
  <c r="M482" i="19"/>
  <c r="K482" i="19"/>
  <c r="I482" i="19"/>
  <c r="G482" i="19"/>
  <c r="D764" i="18" s="1"/>
  <c r="E482" i="19"/>
  <c r="Y481" i="19"/>
  <c r="M765" i="18" s="1"/>
  <c r="W481" i="19"/>
  <c r="U481" i="19"/>
  <c r="S481" i="19"/>
  <c r="Q481" i="19"/>
  <c r="O481" i="19"/>
  <c r="M481" i="19"/>
  <c r="G765" i="18" s="1"/>
  <c r="K481" i="19"/>
  <c r="I481" i="19"/>
  <c r="E765" i="18" s="1"/>
  <c r="G481" i="19"/>
  <c r="E481" i="19"/>
  <c r="Y480" i="19"/>
  <c r="W480" i="19"/>
  <c r="U480" i="19"/>
  <c r="S480" i="19"/>
  <c r="J766" i="18" s="1"/>
  <c r="Q480" i="19"/>
  <c r="O480" i="19"/>
  <c r="H766" i="18" s="1"/>
  <c r="M480" i="19"/>
  <c r="K480" i="19"/>
  <c r="I480" i="19"/>
  <c r="G480" i="19"/>
  <c r="E480" i="19"/>
  <c r="Y479" i="19"/>
  <c r="M767" i="18" s="1"/>
  <c r="W479" i="19"/>
  <c r="U479" i="19"/>
  <c r="K767" i="18" s="1"/>
  <c r="S479" i="19"/>
  <c r="Q479" i="19"/>
  <c r="O479" i="19"/>
  <c r="M479" i="19"/>
  <c r="K479" i="19"/>
  <c r="I479" i="19"/>
  <c r="E767" i="18" s="1"/>
  <c r="G479" i="19"/>
  <c r="E479" i="19"/>
  <c r="C767" i="18" s="1"/>
  <c r="Y478" i="19"/>
  <c r="W478" i="19"/>
  <c r="U478" i="19"/>
  <c r="S478" i="19"/>
  <c r="Q478" i="19"/>
  <c r="O478" i="19"/>
  <c r="H768" i="18" s="1"/>
  <c r="M478" i="19"/>
  <c r="K478" i="19"/>
  <c r="F768" i="18" s="1"/>
  <c r="I478" i="19"/>
  <c r="G478" i="19"/>
  <c r="E478" i="19"/>
  <c r="Y477" i="19"/>
  <c r="W477" i="19"/>
  <c r="U477" i="19"/>
  <c r="K769" i="18" s="1"/>
  <c r="S477" i="19"/>
  <c r="Q477" i="19"/>
  <c r="I769" i="18" s="1"/>
  <c r="O477" i="19"/>
  <c r="M477" i="19"/>
  <c r="K477" i="19"/>
  <c r="I477" i="19"/>
  <c r="G477" i="19"/>
  <c r="E477" i="19"/>
  <c r="C769" i="18" s="1"/>
  <c r="Y476" i="19"/>
  <c r="W476" i="19"/>
  <c r="L770" i="18" s="1"/>
  <c r="U476" i="19"/>
  <c r="S476" i="19"/>
  <c r="Q476" i="19"/>
  <c r="O476" i="19"/>
  <c r="M476" i="19"/>
  <c r="K476" i="19"/>
  <c r="F770" i="18" s="1"/>
  <c r="I476" i="19"/>
  <c r="G476" i="19"/>
  <c r="D770" i="18" s="1"/>
  <c r="E476" i="19"/>
  <c r="Y475" i="19"/>
  <c r="W475" i="19"/>
  <c r="U475" i="19"/>
  <c r="S475" i="19"/>
  <c r="Q475" i="19"/>
  <c r="I771" i="18" s="1"/>
  <c r="O475" i="19"/>
  <c r="M475" i="19"/>
  <c r="G771" i="18" s="1"/>
  <c r="K475" i="19"/>
  <c r="I475" i="19"/>
  <c r="G475" i="19"/>
  <c r="E475" i="19"/>
  <c r="Y474" i="19"/>
  <c r="W474" i="19"/>
  <c r="L772" i="18" s="1"/>
  <c r="U474" i="19"/>
  <c r="S474" i="19"/>
  <c r="J772" i="18" s="1"/>
  <c r="Q474" i="19"/>
  <c r="O474" i="19"/>
  <c r="M474" i="19"/>
  <c r="K474" i="19"/>
  <c r="I474" i="19"/>
  <c r="G474" i="19"/>
  <c r="D772" i="18" s="1"/>
  <c r="E474" i="19"/>
  <c r="Y473" i="19"/>
  <c r="M773" i="18" s="1"/>
  <c r="W473" i="19"/>
  <c r="U473" i="19"/>
  <c r="S473" i="19"/>
  <c r="Q473" i="19"/>
  <c r="O473" i="19"/>
  <c r="M473" i="19"/>
  <c r="K473" i="19"/>
  <c r="I473" i="19"/>
  <c r="E773" i="18" s="1"/>
  <c r="G473" i="19"/>
  <c r="E473" i="19"/>
  <c r="Y472" i="19"/>
  <c r="W472" i="19"/>
  <c r="U472" i="19"/>
  <c r="S472" i="19"/>
  <c r="J774" i="18" s="1"/>
  <c r="Q472" i="19"/>
  <c r="O472" i="19"/>
  <c r="H774" i="18" s="1"/>
  <c r="M472" i="19"/>
  <c r="K472" i="19"/>
  <c r="I472" i="19"/>
  <c r="G472" i="19"/>
  <c r="E472" i="19"/>
  <c r="Y471" i="19"/>
  <c r="M775" i="18" s="1"/>
  <c r="W471" i="19"/>
  <c r="U471" i="19"/>
  <c r="K775" i="18" s="1"/>
  <c r="S471" i="19"/>
  <c r="Q471" i="19"/>
  <c r="O471" i="19"/>
  <c r="M471" i="19"/>
  <c r="K471" i="19"/>
  <c r="I471" i="19"/>
  <c r="E775" i="18" s="1"/>
  <c r="G471" i="19"/>
  <c r="E471" i="19"/>
  <c r="C775" i="18" s="1"/>
  <c r="Y470" i="19"/>
  <c r="W470" i="19"/>
  <c r="U470" i="19"/>
  <c r="S470" i="19"/>
  <c r="Q470" i="19"/>
  <c r="O470" i="19"/>
  <c r="H776" i="18" s="1"/>
  <c r="M470" i="19"/>
  <c r="K470" i="19"/>
  <c r="F776" i="18" s="1"/>
  <c r="I470" i="19"/>
  <c r="G470" i="19"/>
  <c r="E470" i="19"/>
  <c r="Y469" i="19"/>
  <c r="W469" i="19"/>
  <c r="U469" i="19"/>
  <c r="K777" i="18" s="1"/>
  <c r="S469" i="19"/>
  <c r="Q469" i="19"/>
  <c r="I777" i="18" s="1"/>
  <c r="O469" i="19"/>
  <c r="M469" i="19"/>
  <c r="K469" i="19"/>
  <c r="I469" i="19"/>
  <c r="G469" i="19"/>
  <c r="E469" i="19"/>
  <c r="C777" i="18" s="1"/>
  <c r="Y468" i="19"/>
  <c r="W468" i="19"/>
  <c r="L778" i="18" s="1"/>
  <c r="U468" i="19"/>
  <c r="S468" i="19"/>
  <c r="Q468" i="19"/>
  <c r="O468" i="19"/>
  <c r="M468" i="19"/>
  <c r="K468" i="19"/>
  <c r="F778" i="18" s="1"/>
  <c r="I468" i="19"/>
  <c r="G468" i="19"/>
  <c r="D778" i="18" s="1"/>
  <c r="E468" i="19"/>
  <c r="Y467" i="19"/>
  <c r="W467" i="19"/>
  <c r="U467" i="19"/>
  <c r="S467" i="19"/>
  <c r="Q467" i="19"/>
  <c r="O467" i="19"/>
  <c r="M467" i="19"/>
  <c r="G779" i="18" s="1"/>
  <c r="K467" i="19"/>
  <c r="I467" i="19"/>
  <c r="G467" i="19"/>
  <c r="E467" i="19"/>
  <c r="Y466" i="19"/>
  <c r="W466" i="19"/>
  <c r="L780" i="18" s="1"/>
  <c r="U466" i="19"/>
  <c r="S466" i="19"/>
  <c r="J780" i="18" s="1"/>
  <c r="Q466" i="19"/>
  <c r="O466" i="19"/>
  <c r="M466" i="19"/>
  <c r="K466" i="19"/>
  <c r="I466" i="19"/>
  <c r="G466" i="19"/>
  <c r="D780" i="18" s="1"/>
  <c r="E466" i="19"/>
  <c r="Y465" i="19"/>
  <c r="M781" i="18" s="1"/>
  <c r="W465" i="19"/>
  <c r="U465" i="19"/>
  <c r="S465" i="19"/>
  <c r="Q465" i="19"/>
  <c r="O465" i="19"/>
  <c r="M465" i="19"/>
  <c r="G781" i="18" s="1"/>
  <c r="K465" i="19"/>
  <c r="I465" i="19"/>
  <c r="E781" i="18" s="1"/>
  <c r="G465" i="19"/>
  <c r="E465" i="19"/>
  <c r="Y464" i="19"/>
  <c r="W464" i="19"/>
  <c r="U464" i="19"/>
  <c r="S464" i="19"/>
  <c r="J782" i="18" s="1"/>
  <c r="Q464" i="19"/>
  <c r="O464" i="19"/>
  <c r="H782" i="18" s="1"/>
  <c r="M464" i="19"/>
  <c r="K464" i="19"/>
  <c r="I464" i="19"/>
  <c r="G464" i="19"/>
  <c r="E464" i="19"/>
  <c r="Y463" i="19"/>
  <c r="M783" i="18" s="1"/>
  <c r="W463" i="19"/>
  <c r="U463" i="19"/>
  <c r="K783" i="18" s="1"/>
  <c r="S463" i="19"/>
  <c r="Q463" i="19"/>
  <c r="O463" i="19"/>
  <c r="M463" i="19"/>
  <c r="K463" i="19"/>
  <c r="I463" i="19"/>
  <c r="E783" i="18" s="1"/>
  <c r="G463" i="19"/>
  <c r="E463" i="19"/>
  <c r="C783" i="18" s="1"/>
  <c r="Y462" i="19"/>
  <c r="W462" i="19"/>
  <c r="U462" i="19"/>
  <c r="S462" i="19"/>
  <c r="Q462" i="19"/>
  <c r="O462" i="19"/>
  <c r="H784" i="18" s="1"/>
  <c r="M462" i="19"/>
  <c r="K462" i="19"/>
  <c r="F784" i="18" s="1"/>
  <c r="I462" i="19"/>
  <c r="G462" i="19"/>
  <c r="E462" i="19"/>
  <c r="Y461" i="19"/>
  <c r="W461" i="19"/>
  <c r="U461" i="19"/>
  <c r="K785" i="18" s="1"/>
  <c r="S461" i="19"/>
  <c r="Q461" i="19"/>
  <c r="I785" i="18" s="1"/>
  <c r="O461" i="19"/>
  <c r="M461" i="19"/>
  <c r="K461" i="19"/>
  <c r="I461" i="19"/>
  <c r="G461" i="19"/>
  <c r="E461" i="19"/>
  <c r="C785" i="18" s="1"/>
  <c r="Y460" i="19"/>
  <c r="W460" i="19"/>
  <c r="L786" i="18" s="1"/>
  <c r="U460" i="19"/>
  <c r="S460" i="19"/>
  <c r="Q460" i="19"/>
  <c r="O460" i="19"/>
  <c r="M460" i="19"/>
  <c r="K460" i="19"/>
  <c r="I460" i="19"/>
  <c r="G460" i="19"/>
  <c r="D786" i="18" s="1"/>
  <c r="E460" i="19"/>
  <c r="Y459" i="19"/>
  <c r="W459" i="19"/>
  <c r="U459" i="19"/>
  <c r="S459" i="19"/>
  <c r="Q459" i="19"/>
  <c r="I787" i="18" s="1"/>
  <c r="O459" i="19"/>
  <c r="M459" i="19"/>
  <c r="G787" i="18" s="1"/>
  <c r="K459" i="19"/>
  <c r="I459" i="19"/>
  <c r="G459" i="19"/>
  <c r="E459" i="19"/>
  <c r="Y458" i="19"/>
  <c r="W458" i="19"/>
  <c r="L788" i="18" s="1"/>
  <c r="U458" i="19"/>
  <c r="S458" i="19"/>
  <c r="J788" i="18" s="1"/>
  <c r="Q458" i="19"/>
  <c r="O458" i="19"/>
  <c r="M458" i="19"/>
  <c r="K458" i="19"/>
  <c r="I458" i="19"/>
  <c r="G458" i="19"/>
  <c r="D788" i="18" s="1"/>
  <c r="E458" i="19"/>
  <c r="Y457" i="19"/>
  <c r="M789" i="18" s="1"/>
  <c r="W457" i="19"/>
  <c r="U457" i="19"/>
  <c r="S457" i="19"/>
  <c r="Q457" i="19"/>
  <c r="O457" i="19"/>
  <c r="M457" i="19"/>
  <c r="G789" i="18" s="1"/>
  <c r="K457" i="19"/>
  <c r="I457" i="19"/>
  <c r="E789" i="18" s="1"/>
  <c r="G457" i="19"/>
  <c r="E457" i="19"/>
  <c r="Y456" i="19"/>
  <c r="W456" i="19"/>
  <c r="U456" i="19"/>
  <c r="S456" i="19"/>
  <c r="J790" i="18" s="1"/>
  <c r="Q456" i="19"/>
  <c r="O456" i="19"/>
  <c r="H790" i="18" s="1"/>
  <c r="M456" i="19"/>
  <c r="K456" i="19"/>
  <c r="I456" i="19"/>
  <c r="G456" i="19"/>
  <c r="E456" i="19"/>
  <c r="Y455" i="19"/>
  <c r="M791" i="18" s="1"/>
  <c r="W455" i="19"/>
  <c r="U455" i="19"/>
  <c r="K791" i="18" s="1"/>
  <c r="S455" i="19"/>
  <c r="Q455" i="19"/>
  <c r="O455" i="19"/>
  <c r="M455" i="19"/>
  <c r="K455" i="19"/>
  <c r="I455" i="19"/>
  <c r="E791" i="18" s="1"/>
  <c r="G455" i="19"/>
  <c r="E455" i="19"/>
  <c r="C791" i="18" s="1"/>
  <c r="Y454" i="19"/>
  <c r="W454" i="19"/>
  <c r="U454" i="19"/>
  <c r="S454" i="19"/>
  <c r="Q454" i="19"/>
  <c r="O454" i="19"/>
  <c r="H792" i="18" s="1"/>
  <c r="M454" i="19"/>
  <c r="K454" i="19"/>
  <c r="F792" i="18" s="1"/>
  <c r="I454" i="19"/>
  <c r="G454" i="19"/>
  <c r="E454" i="19"/>
  <c r="Y453" i="19"/>
  <c r="W453" i="19"/>
  <c r="U453" i="19"/>
  <c r="K793" i="18" s="1"/>
  <c r="S453" i="19"/>
  <c r="Q453" i="19"/>
  <c r="I793" i="18" s="1"/>
  <c r="O453" i="19"/>
  <c r="M453" i="19"/>
  <c r="K453" i="19"/>
  <c r="I453" i="19"/>
  <c r="G453" i="19"/>
  <c r="E453" i="19"/>
  <c r="C793" i="18" s="1"/>
  <c r="Y452" i="19"/>
  <c r="W452" i="19"/>
  <c r="U452" i="19"/>
  <c r="S452" i="19"/>
  <c r="Q452" i="19"/>
  <c r="O452" i="19"/>
  <c r="M452" i="19"/>
  <c r="K452" i="19"/>
  <c r="F794" i="18" s="1"/>
  <c r="I452" i="19"/>
  <c r="G452" i="19"/>
  <c r="E452" i="19"/>
  <c r="Y451" i="19"/>
  <c r="W451" i="19"/>
  <c r="U451" i="19"/>
  <c r="S451" i="19"/>
  <c r="Q451" i="19"/>
  <c r="O451" i="19"/>
  <c r="M451" i="19"/>
  <c r="G795" i="18" s="1"/>
  <c r="K451" i="19"/>
  <c r="I451" i="19"/>
  <c r="G451" i="19"/>
  <c r="E451" i="19"/>
  <c r="Y450" i="19"/>
  <c r="W450" i="19"/>
  <c r="L796" i="18" s="1"/>
  <c r="U450" i="19"/>
  <c r="S450" i="19"/>
  <c r="J796" i="18" s="1"/>
  <c r="Q450" i="19"/>
  <c r="O450" i="19"/>
  <c r="M450" i="19"/>
  <c r="K450" i="19"/>
  <c r="I450" i="19"/>
  <c r="G450" i="19"/>
  <c r="D796" i="18" s="1"/>
  <c r="E450" i="19"/>
  <c r="Y449" i="19"/>
  <c r="M797" i="18" s="1"/>
  <c r="W449" i="19"/>
  <c r="U449" i="19"/>
  <c r="S449" i="19"/>
  <c r="Q449" i="19"/>
  <c r="O449" i="19"/>
  <c r="M449" i="19"/>
  <c r="G797" i="18" s="1"/>
  <c r="K449" i="19"/>
  <c r="I449" i="19"/>
  <c r="E797" i="18" s="1"/>
  <c r="G449" i="19"/>
  <c r="E449" i="19"/>
  <c r="Y448" i="19"/>
  <c r="W448" i="19"/>
  <c r="U448" i="19"/>
  <c r="S448" i="19"/>
  <c r="Q448" i="19"/>
  <c r="O448" i="19"/>
  <c r="H798" i="18" s="1"/>
  <c r="M448" i="19"/>
  <c r="K448" i="19"/>
  <c r="I448" i="19"/>
  <c r="G448" i="19"/>
  <c r="E448" i="19"/>
  <c r="Y447" i="19"/>
  <c r="M799" i="18" s="1"/>
  <c r="W447" i="19"/>
  <c r="U447" i="19"/>
  <c r="K799" i="18" s="1"/>
  <c r="S447" i="19"/>
  <c r="Q447" i="19"/>
  <c r="O447" i="19"/>
  <c r="M447" i="19"/>
  <c r="K447" i="19"/>
  <c r="I447" i="19"/>
  <c r="E799" i="18" s="1"/>
  <c r="G447" i="19"/>
  <c r="E447" i="19"/>
  <c r="C799" i="18" s="1"/>
  <c r="Y446" i="19"/>
  <c r="W446" i="19"/>
  <c r="U446" i="19"/>
  <c r="S446" i="19"/>
  <c r="Q446" i="19"/>
  <c r="O446" i="19"/>
  <c r="H800" i="18" s="1"/>
  <c r="M446" i="19"/>
  <c r="K446" i="19"/>
  <c r="I446" i="19"/>
  <c r="G446" i="19"/>
  <c r="E446" i="19"/>
  <c r="Y445" i="19"/>
  <c r="W445" i="19"/>
  <c r="U445" i="19"/>
  <c r="K801" i="18" s="1"/>
  <c r="S445" i="19"/>
  <c r="Q445" i="19"/>
  <c r="I801" i="18" s="1"/>
  <c r="O445" i="19"/>
  <c r="M445" i="19"/>
  <c r="K445" i="19"/>
  <c r="I445" i="19"/>
  <c r="G445" i="19"/>
  <c r="E445" i="19"/>
  <c r="C801" i="18" s="1"/>
  <c r="Y444" i="19"/>
  <c r="W444" i="19"/>
  <c r="L802" i="18" s="1"/>
  <c r="U444" i="19"/>
  <c r="S444" i="19"/>
  <c r="Q444" i="19"/>
  <c r="O444" i="19"/>
  <c r="M444" i="19"/>
  <c r="K444" i="19"/>
  <c r="F802" i="18" s="1"/>
  <c r="I444" i="19"/>
  <c r="G444" i="19"/>
  <c r="D802" i="18" s="1"/>
  <c r="E444" i="19"/>
  <c r="Y443" i="19"/>
  <c r="W443" i="19"/>
  <c r="U443" i="19"/>
  <c r="S443" i="19"/>
  <c r="Q443" i="19"/>
  <c r="I803" i="18" s="1"/>
  <c r="O443" i="19"/>
  <c r="M443" i="19"/>
  <c r="G803" i="18" s="1"/>
  <c r="K443" i="19"/>
  <c r="I443" i="19"/>
  <c r="G443" i="19"/>
  <c r="E443" i="19"/>
  <c r="Y442" i="19"/>
  <c r="W442" i="19"/>
  <c r="L804" i="18" s="1"/>
  <c r="U442" i="19"/>
  <c r="S442" i="19"/>
  <c r="Q442" i="19"/>
  <c r="O442" i="19"/>
  <c r="M442" i="19"/>
  <c r="K442" i="19"/>
  <c r="I442" i="19"/>
  <c r="G442" i="19"/>
  <c r="D804" i="18" s="1"/>
  <c r="E442" i="19"/>
  <c r="Y441" i="19"/>
  <c r="M805" i="18" s="1"/>
  <c r="W441" i="19"/>
  <c r="U441" i="19"/>
  <c r="S441" i="19"/>
  <c r="Q441" i="19"/>
  <c r="O441" i="19"/>
  <c r="M441" i="19"/>
  <c r="G805" i="18" s="1"/>
  <c r="K441" i="19"/>
  <c r="I441" i="19"/>
  <c r="E805" i="18" s="1"/>
  <c r="G441" i="19"/>
  <c r="E441" i="19"/>
  <c r="Y440" i="19"/>
  <c r="W440" i="19"/>
  <c r="U440" i="19"/>
  <c r="S440" i="19"/>
  <c r="J806" i="18" s="1"/>
  <c r="Q440" i="19"/>
  <c r="O440" i="19"/>
  <c r="H806" i="18" s="1"/>
  <c r="M440" i="19"/>
  <c r="K440" i="19"/>
  <c r="I440" i="19"/>
  <c r="G440" i="19"/>
  <c r="E440" i="19"/>
  <c r="Y439" i="19"/>
  <c r="M807" i="18" s="1"/>
  <c r="W439" i="19"/>
  <c r="U439" i="19"/>
  <c r="K807" i="18" s="1"/>
  <c r="S439" i="19"/>
  <c r="Q439" i="19"/>
  <c r="O439" i="19"/>
  <c r="M439" i="19"/>
  <c r="K439" i="19"/>
  <c r="I439" i="19"/>
  <c r="E807" i="18" s="1"/>
  <c r="G439" i="19"/>
  <c r="E439" i="19"/>
  <c r="C807" i="18" s="1"/>
  <c r="Y438" i="19"/>
  <c r="W438" i="19"/>
  <c r="U438" i="19"/>
  <c r="S438" i="19"/>
  <c r="Q438" i="19"/>
  <c r="O438" i="19"/>
  <c r="H808" i="18" s="1"/>
  <c r="M438" i="19"/>
  <c r="K438" i="19"/>
  <c r="F808" i="18" s="1"/>
  <c r="I438" i="19"/>
  <c r="G438" i="19"/>
  <c r="E438" i="19"/>
  <c r="Y437" i="19"/>
  <c r="W437" i="19"/>
  <c r="U437" i="19"/>
  <c r="K809" i="18" s="1"/>
  <c r="S437" i="19"/>
  <c r="Q437" i="19"/>
  <c r="I809" i="18" s="1"/>
  <c r="O437" i="19"/>
  <c r="M437" i="19"/>
  <c r="K437" i="19"/>
  <c r="I437" i="19"/>
  <c r="G437" i="19"/>
  <c r="E437" i="19"/>
  <c r="C809" i="18" s="1"/>
  <c r="Y436" i="19"/>
  <c r="W436" i="19"/>
  <c r="L810" i="18" s="1"/>
  <c r="U436" i="19"/>
  <c r="S436" i="19"/>
  <c r="Q436" i="19"/>
  <c r="O436" i="19"/>
  <c r="M436" i="19"/>
  <c r="K436" i="19"/>
  <c r="F810" i="18" s="1"/>
  <c r="I436" i="19"/>
  <c r="G436" i="19"/>
  <c r="D810" i="18" s="1"/>
  <c r="E436" i="19"/>
  <c r="Y435" i="19"/>
  <c r="W435" i="19"/>
  <c r="U435" i="19"/>
  <c r="S435" i="19"/>
  <c r="Q435" i="19"/>
  <c r="I811" i="18" s="1"/>
  <c r="O435" i="19"/>
  <c r="M435" i="19"/>
  <c r="G811" i="18" s="1"/>
  <c r="K435" i="19"/>
  <c r="I435" i="19"/>
  <c r="G435" i="19"/>
  <c r="E435" i="19"/>
  <c r="Y434" i="19"/>
  <c r="W434" i="19"/>
  <c r="L812" i="18" s="1"/>
  <c r="U434" i="19"/>
  <c r="S434" i="19"/>
  <c r="J812" i="18" s="1"/>
  <c r="Q434" i="19"/>
  <c r="O434" i="19"/>
  <c r="M434" i="19"/>
  <c r="K434" i="19"/>
  <c r="I434" i="19"/>
  <c r="G434" i="19"/>
  <c r="D812" i="18" s="1"/>
  <c r="E434" i="19"/>
  <c r="Y433" i="19"/>
  <c r="M813" i="18" s="1"/>
  <c r="W433" i="19"/>
  <c r="U433" i="19"/>
  <c r="S433" i="19"/>
  <c r="Q433" i="19"/>
  <c r="O433" i="19"/>
  <c r="M433" i="19"/>
  <c r="G813" i="18" s="1"/>
  <c r="K433" i="19"/>
  <c r="I433" i="19"/>
  <c r="E813" i="18" s="1"/>
  <c r="G433" i="19"/>
  <c r="E433" i="19"/>
  <c r="Y432" i="19"/>
  <c r="W432" i="19"/>
  <c r="U432" i="19"/>
  <c r="S432" i="19"/>
  <c r="J814" i="18" s="1"/>
  <c r="Q432" i="19"/>
  <c r="O432" i="19"/>
  <c r="H814" i="18" s="1"/>
  <c r="M432" i="19"/>
  <c r="K432" i="19"/>
  <c r="I432" i="19"/>
  <c r="G432" i="19"/>
  <c r="E432" i="19"/>
  <c r="Y431" i="19"/>
  <c r="M815" i="18" s="1"/>
  <c r="W431" i="19"/>
  <c r="U431" i="19"/>
  <c r="K815" i="18" s="1"/>
  <c r="S431" i="19"/>
  <c r="Q431" i="19"/>
  <c r="O431" i="19"/>
  <c r="M431" i="19"/>
  <c r="K431" i="19"/>
  <c r="I431" i="19"/>
  <c r="E815" i="18" s="1"/>
  <c r="G431" i="19"/>
  <c r="E431" i="19"/>
  <c r="C815" i="18" s="1"/>
  <c r="Y430" i="19"/>
  <c r="W430" i="19"/>
  <c r="U430" i="19"/>
  <c r="S430" i="19"/>
  <c r="Q430" i="19"/>
  <c r="O430" i="19"/>
  <c r="M430" i="19"/>
  <c r="K430" i="19"/>
  <c r="F816" i="18" s="1"/>
  <c r="I430" i="19"/>
  <c r="G430" i="19"/>
  <c r="E430" i="19"/>
  <c r="Y429" i="19"/>
  <c r="W429" i="19"/>
  <c r="U429" i="19"/>
  <c r="K817" i="18" s="1"/>
  <c r="S429" i="19"/>
  <c r="Q429" i="19"/>
  <c r="I817" i="18" s="1"/>
  <c r="O429" i="19"/>
  <c r="M429" i="19"/>
  <c r="K429" i="19"/>
  <c r="I429" i="19"/>
  <c r="G429" i="19"/>
  <c r="E429" i="19"/>
  <c r="C817" i="18" s="1"/>
  <c r="Y428" i="19"/>
  <c r="W428" i="19"/>
  <c r="L818" i="18" s="1"/>
  <c r="U428" i="19"/>
  <c r="S428" i="19"/>
  <c r="Q428" i="19"/>
  <c r="O428" i="19"/>
  <c r="M428" i="19"/>
  <c r="K428" i="19"/>
  <c r="F818" i="18" s="1"/>
  <c r="I428" i="19"/>
  <c r="G428" i="19"/>
  <c r="D818" i="18" s="1"/>
  <c r="E428" i="19"/>
  <c r="Y427" i="19"/>
  <c r="W427" i="19"/>
  <c r="U427" i="19"/>
  <c r="S427" i="19"/>
  <c r="Q427" i="19"/>
  <c r="I819" i="18" s="1"/>
  <c r="O427" i="19"/>
  <c r="M427" i="19"/>
  <c r="G819" i="18" s="1"/>
  <c r="K427" i="19"/>
  <c r="I427" i="19"/>
  <c r="G427" i="19"/>
  <c r="E427" i="19"/>
  <c r="Y426" i="19"/>
  <c r="W426" i="19"/>
  <c r="L820" i="18" s="1"/>
  <c r="U426" i="19"/>
  <c r="S426" i="19"/>
  <c r="Q426" i="19"/>
  <c r="O426" i="19"/>
  <c r="M426" i="19"/>
  <c r="K426" i="19"/>
  <c r="I426" i="19"/>
  <c r="G426" i="19"/>
  <c r="D820" i="18" s="1"/>
  <c r="E426" i="19"/>
  <c r="Y425" i="19"/>
  <c r="M821" i="18" s="1"/>
  <c r="W425" i="19"/>
  <c r="U425" i="19"/>
  <c r="S425" i="19"/>
  <c r="Q425" i="19"/>
  <c r="O425" i="19"/>
  <c r="M425" i="19"/>
  <c r="K425" i="19"/>
  <c r="I425" i="19"/>
  <c r="E821" i="18" s="1"/>
  <c r="G425" i="19"/>
  <c r="E425" i="19"/>
  <c r="Y424" i="19"/>
  <c r="W424" i="19"/>
  <c r="U424" i="19"/>
  <c r="S424" i="19"/>
  <c r="J822" i="18" s="1"/>
  <c r="Q424" i="19"/>
  <c r="O424" i="19"/>
  <c r="H822" i="18" s="1"/>
  <c r="M424" i="19"/>
  <c r="K424" i="19"/>
  <c r="I424" i="19"/>
  <c r="G424" i="19"/>
  <c r="E424" i="19"/>
  <c r="Y423" i="19"/>
  <c r="M823" i="18" s="1"/>
  <c r="W423" i="19"/>
  <c r="U423" i="19"/>
  <c r="K823" i="18" s="1"/>
  <c r="S423" i="19"/>
  <c r="Q423" i="19"/>
  <c r="O423" i="19"/>
  <c r="M423" i="19"/>
  <c r="K423" i="19"/>
  <c r="I423" i="19"/>
  <c r="E823" i="18" s="1"/>
  <c r="G423" i="19"/>
  <c r="E423" i="19"/>
  <c r="C823" i="18" s="1"/>
  <c r="Y422" i="19"/>
  <c r="W422" i="19"/>
  <c r="U422" i="19"/>
  <c r="S422" i="19"/>
  <c r="Q422" i="19"/>
  <c r="O422" i="19"/>
  <c r="H824" i="18" s="1"/>
  <c r="M422" i="19"/>
  <c r="K422" i="19"/>
  <c r="F824" i="18" s="1"/>
  <c r="I422" i="19"/>
  <c r="G422" i="19"/>
  <c r="E422" i="19"/>
  <c r="Y421" i="19"/>
  <c r="W421" i="19"/>
  <c r="U421" i="19"/>
  <c r="K825" i="18" s="1"/>
  <c r="S421" i="19"/>
  <c r="Q421" i="19"/>
  <c r="I825" i="18" s="1"/>
  <c r="O421" i="19"/>
  <c r="M421" i="19"/>
  <c r="K421" i="19"/>
  <c r="I421" i="19"/>
  <c r="G421" i="19"/>
  <c r="E421" i="19"/>
  <c r="C825" i="18" s="1"/>
  <c r="Y420" i="19"/>
  <c r="W420" i="19"/>
  <c r="L826" i="18" s="1"/>
  <c r="U420" i="19"/>
  <c r="S420" i="19"/>
  <c r="Q420" i="19"/>
  <c r="O420" i="19"/>
  <c r="M420" i="19"/>
  <c r="K420" i="19"/>
  <c r="F826" i="18" s="1"/>
  <c r="I420" i="19"/>
  <c r="G420" i="19"/>
  <c r="E420" i="19"/>
  <c r="Y419" i="19"/>
  <c r="W419" i="19"/>
  <c r="U419" i="19"/>
  <c r="S419" i="19"/>
  <c r="Q419" i="19"/>
  <c r="I827" i="18" s="1"/>
  <c r="O419" i="19"/>
  <c r="M419" i="19"/>
  <c r="G827" i="18" s="1"/>
  <c r="K419" i="19"/>
  <c r="I419" i="19"/>
  <c r="G419" i="19"/>
  <c r="E419" i="19"/>
  <c r="Y418" i="19"/>
  <c r="W418" i="19"/>
  <c r="L828" i="18" s="1"/>
  <c r="U418" i="19"/>
  <c r="S418" i="19"/>
  <c r="J828" i="18" s="1"/>
  <c r="Q418" i="19"/>
  <c r="O418" i="19"/>
  <c r="M418" i="19"/>
  <c r="K418" i="19"/>
  <c r="I418" i="19"/>
  <c r="G418" i="19"/>
  <c r="E418" i="19"/>
  <c r="Y417" i="19"/>
  <c r="M829" i="18" s="1"/>
  <c r="W417" i="19"/>
  <c r="U417" i="19"/>
  <c r="S417" i="19"/>
  <c r="Q417" i="19"/>
  <c r="O417" i="19"/>
  <c r="M417" i="19"/>
  <c r="G829" i="18" s="1"/>
  <c r="K417" i="19"/>
  <c r="I417" i="19"/>
  <c r="E829" i="18" s="1"/>
  <c r="G417" i="19"/>
  <c r="E417" i="19"/>
  <c r="Y416" i="19"/>
  <c r="W416" i="19"/>
  <c r="U416" i="19"/>
  <c r="S416" i="19"/>
  <c r="J830" i="18" s="1"/>
  <c r="Q416" i="19"/>
  <c r="O416" i="19"/>
  <c r="H830" i="18" s="1"/>
  <c r="M416" i="19"/>
  <c r="K416" i="19"/>
  <c r="I416" i="19"/>
  <c r="G416" i="19"/>
  <c r="E416" i="19"/>
  <c r="Y415" i="19"/>
  <c r="M831" i="18" s="1"/>
  <c r="W415" i="19"/>
  <c r="U415" i="19"/>
  <c r="K831" i="18" s="1"/>
  <c r="S415" i="19"/>
  <c r="Q415" i="19"/>
  <c r="O415" i="19"/>
  <c r="M415" i="19"/>
  <c r="K415" i="19"/>
  <c r="I415" i="19"/>
  <c r="E831" i="18" s="1"/>
  <c r="G415" i="19"/>
  <c r="E415" i="19"/>
  <c r="C831" i="18" s="1"/>
  <c r="Y414" i="19"/>
  <c r="W414" i="19"/>
  <c r="U414" i="19"/>
  <c r="S414" i="19"/>
  <c r="Q414" i="19"/>
  <c r="O414" i="19"/>
  <c r="H832" i="18" s="1"/>
  <c r="M414" i="19"/>
  <c r="K414" i="19"/>
  <c r="F832" i="18" s="1"/>
  <c r="I414" i="19"/>
  <c r="G414" i="19"/>
  <c r="E414" i="19"/>
  <c r="Y413" i="19"/>
  <c r="W413" i="19"/>
  <c r="U413" i="19"/>
  <c r="K833" i="18" s="1"/>
  <c r="S413" i="19"/>
  <c r="Q413" i="19"/>
  <c r="I833" i="18" s="1"/>
  <c r="O413" i="19"/>
  <c r="M413" i="19"/>
  <c r="K413" i="19"/>
  <c r="I413" i="19"/>
  <c r="G413" i="19"/>
  <c r="E413" i="19"/>
  <c r="C833" i="18" s="1"/>
  <c r="Y412" i="19"/>
  <c r="W412" i="19"/>
  <c r="U412" i="19"/>
  <c r="S412" i="19"/>
  <c r="Q412" i="19"/>
  <c r="O412" i="19"/>
  <c r="M412" i="19"/>
  <c r="K412" i="19"/>
  <c r="F834" i="18" s="1"/>
  <c r="I412" i="19"/>
  <c r="G412" i="19"/>
  <c r="D834" i="18" s="1"/>
  <c r="E412" i="19"/>
  <c r="Y411" i="19"/>
  <c r="W411" i="19"/>
  <c r="U411" i="19"/>
  <c r="S411" i="19"/>
  <c r="Q411" i="19"/>
  <c r="O411" i="19"/>
  <c r="M411" i="19"/>
  <c r="G835" i="18" s="1"/>
  <c r="K411" i="19"/>
  <c r="I411" i="19"/>
  <c r="G411" i="19"/>
  <c r="E411" i="19"/>
  <c r="Y410" i="19"/>
  <c r="W410" i="19"/>
  <c r="L836" i="18" s="1"/>
  <c r="U410" i="19"/>
  <c r="S410" i="19"/>
  <c r="J836" i="18" s="1"/>
  <c r="Q410" i="19"/>
  <c r="O410" i="19"/>
  <c r="M410" i="19"/>
  <c r="K410" i="19"/>
  <c r="I410" i="19"/>
  <c r="G410" i="19"/>
  <c r="D836" i="18" s="1"/>
  <c r="E410" i="19"/>
  <c r="Y409" i="19"/>
  <c r="M837" i="18" s="1"/>
  <c r="W409" i="19"/>
  <c r="U409" i="19"/>
  <c r="S409" i="19"/>
  <c r="Q409" i="19"/>
  <c r="O409" i="19"/>
  <c r="M409" i="19"/>
  <c r="G837" i="18" s="1"/>
  <c r="K409" i="19"/>
  <c r="I409" i="19"/>
  <c r="E837" i="18" s="1"/>
  <c r="G409" i="19"/>
  <c r="E409" i="19"/>
  <c r="Y408" i="19"/>
  <c r="W408" i="19"/>
  <c r="U408" i="19"/>
  <c r="S408" i="19"/>
  <c r="J838" i="18" s="1"/>
  <c r="Q408" i="19"/>
  <c r="O408" i="19"/>
  <c r="H838" i="18" s="1"/>
  <c r="M408" i="19"/>
  <c r="K408" i="19"/>
  <c r="I408" i="19"/>
  <c r="G408" i="19"/>
  <c r="E408" i="19"/>
  <c r="Y407" i="19"/>
  <c r="M839" i="18" s="1"/>
  <c r="W407" i="19"/>
  <c r="U407" i="19"/>
  <c r="K839" i="18" s="1"/>
  <c r="S407" i="19"/>
  <c r="Q407" i="19"/>
  <c r="O407" i="19"/>
  <c r="M407" i="19"/>
  <c r="K407" i="19"/>
  <c r="I407" i="19"/>
  <c r="E839" i="18" s="1"/>
  <c r="G407" i="19"/>
  <c r="E407" i="19"/>
  <c r="C839" i="18" s="1"/>
  <c r="Y406" i="19"/>
  <c r="W406" i="19"/>
  <c r="U406" i="19"/>
  <c r="S406" i="19"/>
  <c r="Q406" i="19"/>
  <c r="O406" i="19"/>
  <c r="H840" i="18" s="1"/>
  <c r="M406" i="19"/>
  <c r="K406" i="19"/>
  <c r="F840" i="18" s="1"/>
  <c r="I406" i="19"/>
  <c r="G406" i="19"/>
  <c r="E406" i="19"/>
  <c r="Y405" i="19"/>
  <c r="W405" i="19"/>
  <c r="U405" i="19"/>
  <c r="K841" i="18" s="1"/>
  <c r="S405" i="19"/>
  <c r="Q405" i="19"/>
  <c r="I841" i="18" s="1"/>
  <c r="O405" i="19"/>
  <c r="M405" i="19"/>
  <c r="K405" i="19"/>
  <c r="I405" i="19"/>
  <c r="G405" i="19"/>
  <c r="E405" i="19"/>
  <c r="C841" i="18" s="1"/>
  <c r="Y404" i="19"/>
  <c r="W404" i="19"/>
  <c r="L842" i="18" s="1"/>
  <c r="U404" i="19"/>
  <c r="S404" i="19"/>
  <c r="Q404" i="19"/>
  <c r="O404" i="19"/>
  <c r="M404" i="19"/>
  <c r="K404" i="19"/>
  <c r="F842" i="18" s="1"/>
  <c r="I404" i="19"/>
  <c r="G404" i="19"/>
  <c r="D842" i="18" s="1"/>
  <c r="E404" i="19"/>
  <c r="Y403" i="19"/>
  <c r="W403" i="19"/>
  <c r="U403" i="19"/>
  <c r="S403" i="19"/>
  <c r="Q403" i="19"/>
  <c r="I843" i="18" s="1"/>
  <c r="O403" i="19"/>
  <c r="M403" i="19"/>
  <c r="G843" i="18" s="1"/>
  <c r="K403" i="19"/>
  <c r="I403" i="19"/>
  <c r="G403" i="19"/>
  <c r="E403" i="19"/>
  <c r="Y402" i="19"/>
  <c r="W402" i="19"/>
  <c r="L844" i="18" s="1"/>
  <c r="U402" i="19"/>
  <c r="S402" i="19"/>
  <c r="J844" i="18" s="1"/>
  <c r="Q402" i="19"/>
  <c r="O402" i="19"/>
  <c r="M402" i="19"/>
  <c r="K402" i="19"/>
  <c r="I402" i="19"/>
  <c r="G402" i="19"/>
  <c r="D844" i="18" s="1"/>
  <c r="E402" i="19"/>
  <c r="Y401" i="19"/>
  <c r="M845" i="18" s="1"/>
  <c r="W401" i="19"/>
  <c r="U401" i="19"/>
  <c r="S401" i="19"/>
  <c r="Q401" i="19"/>
  <c r="O401" i="19"/>
  <c r="M401" i="19"/>
  <c r="G845" i="18" s="1"/>
  <c r="K401" i="19"/>
  <c r="I401" i="19"/>
  <c r="E845" i="18" s="1"/>
  <c r="G401" i="19"/>
  <c r="E401" i="19"/>
  <c r="Y400" i="19"/>
  <c r="W400" i="19"/>
  <c r="U400" i="19"/>
  <c r="S400" i="19"/>
  <c r="J846" i="18" s="1"/>
  <c r="Q400" i="19"/>
  <c r="O400" i="19"/>
  <c r="M400" i="19"/>
  <c r="K400" i="19"/>
  <c r="I400" i="19"/>
  <c r="G400" i="19"/>
  <c r="E400" i="19"/>
  <c r="Y399" i="19"/>
  <c r="M847" i="18" s="1"/>
  <c r="W399" i="19"/>
  <c r="U399" i="19"/>
  <c r="K847" i="18" s="1"/>
  <c r="S399" i="19"/>
  <c r="Q399" i="19"/>
  <c r="O399" i="19"/>
  <c r="M399" i="19"/>
  <c r="K399" i="19"/>
  <c r="I399" i="19"/>
  <c r="E847" i="18" s="1"/>
  <c r="G399" i="19"/>
  <c r="E399" i="19"/>
  <c r="C847" i="18" s="1"/>
  <c r="Y398" i="19"/>
  <c r="W398" i="19"/>
  <c r="U398" i="19"/>
  <c r="S398" i="19"/>
  <c r="Q398" i="19"/>
  <c r="O398" i="19"/>
  <c r="H848" i="18" s="1"/>
  <c r="M398" i="19"/>
  <c r="K398" i="19"/>
  <c r="F848" i="18" s="1"/>
  <c r="I398" i="19"/>
  <c r="G398" i="19"/>
  <c r="E398" i="19"/>
  <c r="Y397" i="19"/>
  <c r="W397" i="19"/>
  <c r="U397" i="19"/>
  <c r="K849" i="18" s="1"/>
  <c r="S397" i="19"/>
  <c r="Q397" i="19"/>
  <c r="I849" i="18" s="1"/>
  <c r="O397" i="19"/>
  <c r="M397" i="19"/>
  <c r="K397" i="19"/>
  <c r="I397" i="19"/>
  <c r="G397" i="19"/>
  <c r="E397" i="19"/>
  <c r="C849" i="18" s="1"/>
  <c r="Y396" i="19"/>
  <c r="W396" i="19"/>
  <c r="L850" i="18" s="1"/>
  <c r="U396" i="19"/>
  <c r="S396" i="19"/>
  <c r="Q396" i="19"/>
  <c r="O396" i="19"/>
  <c r="M396" i="19"/>
  <c r="K396" i="19"/>
  <c r="F850" i="18" s="1"/>
  <c r="I396" i="19"/>
  <c r="G396" i="19"/>
  <c r="D850" i="18" s="1"/>
  <c r="E396" i="19"/>
  <c r="Y395" i="19"/>
  <c r="W395" i="19"/>
  <c r="U395" i="19"/>
  <c r="S395" i="19"/>
  <c r="Q395" i="19"/>
  <c r="I851" i="18" s="1"/>
  <c r="O395" i="19"/>
  <c r="M395" i="19"/>
  <c r="G851" i="18" s="1"/>
  <c r="K395" i="19"/>
  <c r="I395" i="19"/>
  <c r="G395" i="19"/>
  <c r="E395" i="19"/>
  <c r="Y394" i="19"/>
  <c r="W394" i="19"/>
  <c r="U394" i="19"/>
  <c r="S394" i="19"/>
  <c r="J852" i="18" s="1"/>
  <c r="Q394" i="19"/>
  <c r="O394" i="19"/>
  <c r="M394" i="19"/>
  <c r="K394" i="19"/>
  <c r="I394" i="19"/>
  <c r="G394" i="19"/>
  <c r="D852" i="18" s="1"/>
  <c r="E394" i="19"/>
  <c r="Y393" i="19"/>
  <c r="M853" i="18" s="1"/>
  <c r="W393" i="19"/>
  <c r="U393" i="19"/>
  <c r="S393" i="19"/>
  <c r="Q393" i="19"/>
  <c r="O393" i="19"/>
  <c r="M393" i="19"/>
  <c r="G853" i="18" s="1"/>
  <c r="K393" i="19"/>
  <c r="I393" i="19"/>
  <c r="E853" i="18" s="1"/>
  <c r="G393" i="19"/>
  <c r="E393" i="19"/>
  <c r="Y392" i="19"/>
  <c r="W392" i="19"/>
  <c r="U392" i="19"/>
  <c r="S392" i="19"/>
  <c r="J854" i="18" s="1"/>
  <c r="Q392" i="19"/>
  <c r="O392" i="19"/>
  <c r="H854" i="18" s="1"/>
  <c r="M392" i="19"/>
  <c r="K392" i="19"/>
  <c r="I392" i="19"/>
  <c r="G392" i="19"/>
  <c r="E392" i="19"/>
  <c r="Y391" i="19"/>
  <c r="M855" i="18" s="1"/>
  <c r="W391" i="19"/>
  <c r="U391" i="19"/>
  <c r="K855" i="18" s="1"/>
  <c r="S391" i="19"/>
  <c r="Q391" i="19"/>
  <c r="O391" i="19"/>
  <c r="M391" i="19"/>
  <c r="K391" i="19"/>
  <c r="I391" i="19"/>
  <c r="E855" i="18" s="1"/>
  <c r="G391" i="19"/>
  <c r="E391" i="19"/>
  <c r="C855" i="18" s="1"/>
  <c r="Y390" i="19"/>
  <c r="W390" i="19"/>
  <c r="U390" i="19"/>
  <c r="S390" i="19"/>
  <c r="Q390" i="19"/>
  <c r="O390" i="19"/>
  <c r="H856" i="18" s="1"/>
  <c r="M390" i="19"/>
  <c r="K390" i="19"/>
  <c r="F856" i="18" s="1"/>
  <c r="I390" i="19"/>
  <c r="G390" i="19"/>
  <c r="E390" i="19"/>
  <c r="Y389" i="19"/>
  <c r="W389" i="19"/>
  <c r="U389" i="19"/>
  <c r="K857" i="18" s="1"/>
  <c r="S389" i="19"/>
  <c r="Q389" i="19"/>
  <c r="O389" i="19"/>
  <c r="M389" i="19"/>
  <c r="K389" i="19"/>
  <c r="I389" i="19"/>
  <c r="G389" i="19"/>
  <c r="E389" i="19"/>
  <c r="C857" i="18" s="1"/>
  <c r="Y388" i="19"/>
  <c r="W388" i="19"/>
  <c r="L858" i="18" s="1"/>
  <c r="U388" i="19"/>
  <c r="S388" i="19"/>
  <c r="Q388" i="19"/>
  <c r="O388" i="19"/>
  <c r="M388" i="19"/>
  <c r="K388" i="19"/>
  <c r="I388" i="19"/>
  <c r="G388" i="19"/>
  <c r="D858" i="18" s="1"/>
  <c r="E388" i="19"/>
  <c r="Y387" i="19"/>
  <c r="W387" i="19"/>
  <c r="U387" i="19"/>
  <c r="S387" i="19"/>
  <c r="Q387" i="19"/>
  <c r="I859" i="18" s="1"/>
  <c r="O387" i="19"/>
  <c r="M387" i="19"/>
  <c r="G859" i="18" s="1"/>
  <c r="K387" i="19"/>
  <c r="I387" i="19"/>
  <c r="G387" i="19"/>
  <c r="E387" i="19"/>
  <c r="Y386" i="19"/>
  <c r="W386" i="19"/>
  <c r="L860" i="18" s="1"/>
  <c r="U386" i="19"/>
  <c r="S386" i="19"/>
  <c r="J860" i="18" s="1"/>
  <c r="Q386" i="19"/>
  <c r="O386" i="19"/>
  <c r="M386" i="19"/>
  <c r="K386" i="19"/>
  <c r="I386" i="19"/>
  <c r="G386" i="19"/>
  <c r="D860" i="18" s="1"/>
  <c r="E386" i="19"/>
  <c r="Y385" i="19"/>
  <c r="M861" i="18" s="1"/>
  <c r="W385" i="19"/>
  <c r="U385" i="19"/>
  <c r="S385" i="19"/>
  <c r="Q385" i="19"/>
  <c r="O385" i="19"/>
  <c r="M385" i="19"/>
  <c r="G861" i="18" s="1"/>
  <c r="K385" i="19"/>
  <c r="I385" i="19"/>
  <c r="E861" i="18" s="1"/>
  <c r="G385" i="19"/>
  <c r="E385" i="19"/>
  <c r="Y384" i="19"/>
  <c r="W384" i="19"/>
  <c r="U384" i="19"/>
  <c r="S384" i="19"/>
  <c r="J862" i="18" s="1"/>
  <c r="Q384" i="19"/>
  <c r="O384" i="19"/>
  <c r="H862" i="18" s="1"/>
  <c r="M384" i="19"/>
  <c r="K384" i="19"/>
  <c r="I384" i="19"/>
  <c r="G384" i="19"/>
  <c r="E384" i="19"/>
  <c r="Y383" i="19"/>
  <c r="M863" i="18" s="1"/>
  <c r="W383" i="19"/>
  <c r="U383" i="19"/>
  <c r="K863" i="18" s="1"/>
  <c r="S383" i="19"/>
  <c r="Q383" i="19"/>
  <c r="O383" i="19"/>
  <c r="M383" i="19"/>
  <c r="K383" i="19"/>
  <c r="I383" i="19"/>
  <c r="E863" i="18" s="1"/>
  <c r="G383" i="19"/>
  <c r="E383" i="19"/>
  <c r="C863" i="18" s="1"/>
  <c r="Y382" i="19"/>
  <c r="W382" i="19"/>
  <c r="U382" i="19"/>
  <c r="S382" i="19"/>
  <c r="Q382" i="19"/>
  <c r="O382" i="19"/>
  <c r="H864" i="18" s="1"/>
  <c r="M382" i="19"/>
  <c r="K382" i="19"/>
  <c r="F864" i="18" s="1"/>
  <c r="I382" i="19"/>
  <c r="G382" i="19"/>
  <c r="E382" i="19"/>
  <c r="Y381" i="19"/>
  <c r="W381" i="19"/>
  <c r="U381" i="19"/>
  <c r="K865" i="18" s="1"/>
  <c r="S381" i="19"/>
  <c r="Q381" i="19"/>
  <c r="I865" i="18" s="1"/>
  <c r="O381" i="19"/>
  <c r="M381" i="19"/>
  <c r="K381" i="19"/>
  <c r="I381" i="19"/>
  <c r="G381" i="19"/>
  <c r="E381" i="19"/>
  <c r="C865" i="18" s="1"/>
  <c r="Y380" i="19"/>
  <c r="W380" i="19"/>
  <c r="L866" i="18" s="1"/>
  <c r="U380" i="19"/>
  <c r="S380" i="19"/>
  <c r="Q380" i="19"/>
  <c r="O380" i="19"/>
  <c r="M380" i="19"/>
  <c r="K380" i="19"/>
  <c r="I380" i="19"/>
  <c r="G380" i="19"/>
  <c r="D866" i="18" s="1"/>
  <c r="E380" i="19"/>
  <c r="Y379" i="19"/>
  <c r="W379" i="19"/>
  <c r="U379" i="19"/>
  <c r="S379" i="19"/>
  <c r="Q379" i="19"/>
  <c r="I867" i="18" s="1"/>
  <c r="O379" i="19"/>
  <c r="M379" i="19"/>
  <c r="G867" i="18" s="1"/>
  <c r="K379" i="19"/>
  <c r="I379" i="19"/>
  <c r="G379" i="19"/>
  <c r="E379" i="19"/>
  <c r="Y378" i="19"/>
  <c r="W378" i="19"/>
  <c r="L868" i="18" s="1"/>
  <c r="U378" i="19"/>
  <c r="S378" i="19"/>
  <c r="J868" i="18" s="1"/>
  <c r="Q378" i="19"/>
  <c r="O378" i="19"/>
  <c r="M378" i="19"/>
  <c r="K378" i="19"/>
  <c r="I378" i="19"/>
  <c r="G378" i="19"/>
  <c r="D868" i="18" s="1"/>
  <c r="E378" i="19"/>
  <c r="Y377" i="19"/>
  <c r="M869" i="18" s="1"/>
  <c r="W377" i="19"/>
  <c r="U377" i="19"/>
  <c r="S377" i="19"/>
  <c r="Q377" i="19"/>
  <c r="O377" i="19"/>
  <c r="M377" i="19"/>
  <c r="G869" i="18" s="1"/>
  <c r="K377" i="19"/>
  <c r="I377" i="19"/>
  <c r="E869" i="18" s="1"/>
  <c r="G377" i="19"/>
  <c r="E377" i="19"/>
  <c r="Y376" i="19"/>
  <c r="W376" i="19"/>
  <c r="U376" i="19"/>
  <c r="S376" i="19"/>
  <c r="J870" i="18" s="1"/>
  <c r="Q376" i="19"/>
  <c r="O376" i="19"/>
  <c r="H870" i="18" s="1"/>
  <c r="M376" i="19"/>
  <c r="K376" i="19"/>
  <c r="I376" i="19"/>
  <c r="G376" i="19"/>
  <c r="E376" i="19"/>
  <c r="Y375" i="19"/>
  <c r="M871" i="18" s="1"/>
  <c r="W375" i="19"/>
  <c r="U375" i="19"/>
  <c r="K871" i="18" s="1"/>
  <c r="S375" i="19"/>
  <c r="Q375" i="19"/>
  <c r="O375" i="19"/>
  <c r="M375" i="19"/>
  <c r="K375" i="19"/>
  <c r="I375" i="19"/>
  <c r="E871" i="18" s="1"/>
  <c r="G375" i="19"/>
  <c r="E375" i="19"/>
  <c r="C871" i="18" s="1"/>
  <c r="Y374" i="19"/>
  <c r="W374" i="19"/>
  <c r="U374" i="19"/>
  <c r="S374" i="19"/>
  <c r="Q374" i="19"/>
  <c r="O374" i="19"/>
  <c r="H872" i="18" s="1"/>
  <c r="M374" i="19"/>
  <c r="K374" i="19"/>
  <c r="F872" i="18" s="1"/>
  <c r="I374" i="19"/>
  <c r="G374" i="19"/>
  <c r="E374" i="19"/>
  <c r="Y373" i="19"/>
  <c r="W373" i="19"/>
  <c r="U373" i="19"/>
  <c r="K873" i="18" s="1"/>
  <c r="S373" i="19"/>
  <c r="Q373" i="19"/>
  <c r="I873" i="18" s="1"/>
  <c r="O373" i="19"/>
  <c r="M373" i="19"/>
  <c r="K373" i="19"/>
  <c r="I373" i="19"/>
  <c r="G373" i="19"/>
  <c r="E373" i="19"/>
  <c r="C873" i="18" s="1"/>
  <c r="Y372" i="19"/>
  <c r="W372" i="19"/>
  <c r="L874" i="18" s="1"/>
  <c r="U372" i="19"/>
  <c r="S372" i="19"/>
  <c r="Q372" i="19"/>
  <c r="O372" i="19"/>
  <c r="M372" i="19"/>
  <c r="K372" i="19"/>
  <c r="F874" i="18" s="1"/>
  <c r="I372" i="19"/>
  <c r="G372" i="19"/>
  <c r="D874" i="18" s="1"/>
  <c r="E372" i="19"/>
  <c r="Y371" i="19"/>
  <c r="W371" i="19"/>
  <c r="U371" i="19"/>
  <c r="S371" i="19"/>
  <c r="Q371" i="19"/>
  <c r="I875" i="18" s="1"/>
  <c r="O371" i="19"/>
  <c r="M371" i="19"/>
  <c r="G875" i="18" s="1"/>
  <c r="K371" i="19"/>
  <c r="I371" i="19"/>
  <c r="G371" i="19"/>
  <c r="E371" i="19"/>
  <c r="Y370" i="19"/>
  <c r="W370" i="19"/>
  <c r="L876" i="18" s="1"/>
  <c r="U370" i="19"/>
  <c r="S370" i="19"/>
  <c r="J876" i="18" s="1"/>
  <c r="Q370" i="19"/>
  <c r="O370" i="19"/>
  <c r="M370" i="19"/>
  <c r="K370" i="19"/>
  <c r="I370" i="19"/>
  <c r="G370" i="19"/>
  <c r="D876" i="18" s="1"/>
  <c r="E370" i="19"/>
  <c r="Y369" i="19"/>
  <c r="M877" i="18" s="1"/>
  <c r="W369" i="19"/>
  <c r="U369" i="19"/>
  <c r="S369" i="19"/>
  <c r="Q369" i="19"/>
  <c r="O369" i="19"/>
  <c r="M369" i="19"/>
  <c r="G877" i="18" s="1"/>
  <c r="K369" i="19"/>
  <c r="I369" i="19"/>
  <c r="E877" i="18" s="1"/>
  <c r="G369" i="19"/>
  <c r="E369" i="19"/>
  <c r="Y368" i="19"/>
  <c r="W368" i="19"/>
  <c r="U368" i="19"/>
  <c r="S368" i="19"/>
  <c r="J878" i="18" s="1"/>
  <c r="Q368" i="19"/>
  <c r="O368" i="19"/>
  <c r="H878" i="18" s="1"/>
  <c r="M368" i="19"/>
  <c r="K368" i="19"/>
  <c r="I368" i="19"/>
  <c r="G368" i="19"/>
  <c r="E368" i="19"/>
  <c r="Y367" i="19"/>
  <c r="M879" i="18" s="1"/>
  <c r="W367" i="19"/>
  <c r="U367" i="19"/>
  <c r="K879" i="18" s="1"/>
  <c r="S367" i="19"/>
  <c r="Q367" i="19"/>
  <c r="O367" i="19"/>
  <c r="M367" i="19"/>
  <c r="K367" i="19"/>
  <c r="I367" i="19"/>
  <c r="E879" i="18" s="1"/>
  <c r="G367" i="19"/>
  <c r="E367" i="19"/>
  <c r="C879" i="18" s="1"/>
  <c r="Y366" i="19"/>
  <c r="W366" i="19"/>
  <c r="U366" i="19"/>
  <c r="S366" i="19"/>
  <c r="Q366" i="19"/>
  <c r="O366" i="19"/>
  <c r="H880" i="18" s="1"/>
  <c r="M366" i="19"/>
  <c r="K366" i="19"/>
  <c r="F880" i="18" s="1"/>
  <c r="I366" i="19"/>
  <c r="G366" i="19"/>
  <c r="E366" i="19"/>
  <c r="Y365" i="19"/>
  <c r="W365" i="19"/>
  <c r="U365" i="19"/>
  <c r="K881" i="18" s="1"/>
  <c r="S365" i="19"/>
  <c r="Q365" i="19"/>
  <c r="O365" i="19"/>
  <c r="M365" i="19"/>
  <c r="K365" i="19"/>
  <c r="I365" i="19"/>
  <c r="G365" i="19"/>
  <c r="E365" i="19"/>
  <c r="C881" i="18" s="1"/>
  <c r="Y364" i="19"/>
  <c r="W364" i="19"/>
  <c r="L882" i="18" s="1"/>
  <c r="U364" i="19"/>
  <c r="S364" i="19"/>
  <c r="Q364" i="19"/>
  <c r="O364" i="19"/>
  <c r="M364" i="19"/>
  <c r="K364" i="19"/>
  <c r="F882" i="18" s="1"/>
  <c r="I364" i="19"/>
  <c r="G364" i="19"/>
  <c r="D882" i="18" s="1"/>
  <c r="E364" i="19"/>
  <c r="Y363" i="19"/>
  <c r="W363" i="19"/>
  <c r="U363" i="19"/>
  <c r="S363" i="19"/>
  <c r="Q363" i="19"/>
  <c r="I883" i="18" s="1"/>
  <c r="O363" i="19"/>
  <c r="M363" i="19"/>
  <c r="G883" i="18" s="1"/>
  <c r="K363" i="19"/>
  <c r="I363" i="19"/>
  <c r="G363" i="19"/>
  <c r="E363" i="19"/>
  <c r="Y362" i="19"/>
  <c r="W362" i="19"/>
  <c r="U362" i="19"/>
  <c r="S362" i="19"/>
  <c r="J884" i="18" s="1"/>
  <c r="Q362" i="19"/>
  <c r="O362" i="19"/>
  <c r="M362" i="19"/>
  <c r="K362" i="19"/>
  <c r="I362" i="19"/>
  <c r="G362" i="19"/>
  <c r="D884" i="18" s="1"/>
  <c r="E362" i="19"/>
  <c r="Y361" i="19"/>
  <c r="M885" i="18" s="1"/>
  <c r="W361" i="19"/>
  <c r="U361" i="19"/>
  <c r="S361" i="19"/>
  <c r="Q361" i="19"/>
  <c r="O361" i="19"/>
  <c r="M361" i="19"/>
  <c r="G885" i="18" s="1"/>
  <c r="K361" i="19"/>
  <c r="I361" i="19"/>
  <c r="E885" i="18" s="1"/>
  <c r="G361" i="19"/>
  <c r="E361" i="19"/>
  <c r="Y360" i="19"/>
  <c r="W360" i="19"/>
  <c r="U360" i="19"/>
  <c r="S360" i="19"/>
  <c r="J886" i="18" s="1"/>
  <c r="Q360" i="19"/>
  <c r="O360" i="19"/>
  <c r="H886" i="18" s="1"/>
  <c r="M360" i="19"/>
  <c r="K360" i="19"/>
  <c r="I360" i="19"/>
  <c r="G360" i="19"/>
  <c r="E360" i="19"/>
  <c r="Y359" i="19"/>
  <c r="M887" i="18" s="1"/>
  <c r="W359" i="19"/>
  <c r="U359" i="19"/>
  <c r="K887" i="18" s="1"/>
  <c r="S359" i="19"/>
  <c r="Q359" i="19"/>
  <c r="O359" i="19"/>
  <c r="M359" i="19"/>
  <c r="K359" i="19"/>
  <c r="I359" i="19"/>
  <c r="E887" i="18" s="1"/>
  <c r="G359" i="19"/>
  <c r="E359" i="19"/>
  <c r="C887" i="18" s="1"/>
  <c r="Y358" i="19"/>
  <c r="W358" i="19"/>
  <c r="U358" i="19"/>
  <c r="S358" i="19"/>
  <c r="Q358" i="19"/>
  <c r="O358" i="19"/>
  <c r="H888" i="18" s="1"/>
  <c r="M358" i="19"/>
  <c r="K358" i="19"/>
  <c r="F888" i="18" s="1"/>
  <c r="I358" i="19"/>
  <c r="G358" i="19"/>
  <c r="E358" i="19"/>
  <c r="Y357" i="19"/>
  <c r="W357" i="19"/>
  <c r="U357" i="19"/>
  <c r="K889" i="18" s="1"/>
  <c r="S357" i="19"/>
  <c r="Q357" i="19"/>
  <c r="I889" i="18" s="1"/>
  <c r="O357" i="19"/>
  <c r="M357" i="19"/>
  <c r="K357" i="19"/>
  <c r="I357" i="19"/>
  <c r="G357" i="19"/>
  <c r="E357" i="19"/>
  <c r="C889" i="18" s="1"/>
  <c r="Y356" i="19"/>
  <c r="W356" i="19"/>
  <c r="L890" i="18" s="1"/>
  <c r="U356" i="19"/>
  <c r="S356" i="19"/>
  <c r="Q356" i="19"/>
  <c r="O356" i="19"/>
  <c r="M356" i="19"/>
  <c r="K356" i="19"/>
  <c r="F890" i="18" s="1"/>
  <c r="I356" i="19"/>
  <c r="G356" i="19"/>
  <c r="D890" i="18" s="1"/>
  <c r="E356" i="19"/>
  <c r="Y355" i="19"/>
  <c r="W355" i="19"/>
  <c r="U355" i="19"/>
  <c r="S355" i="19"/>
  <c r="Q355" i="19"/>
  <c r="I891" i="18" s="1"/>
  <c r="O355" i="19"/>
  <c r="M355" i="19"/>
  <c r="G891" i="18" s="1"/>
  <c r="K355" i="19"/>
  <c r="I355" i="19"/>
  <c r="G355" i="19"/>
  <c r="E355" i="19"/>
  <c r="Y354" i="19"/>
  <c r="W354" i="19"/>
  <c r="U354" i="19"/>
  <c r="S354" i="19"/>
  <c r="J892" i="18" s="1"/>
  <c r="Q354" i="19"/>
  <c r="O354" i="19"/>
  <c r="M354" i="19"/>
  <c r="K354" i="19"/>
  <c r="I354" i="19"/>
  <c r="G354" i="19"/>
  <c r="D892" i="18" s="1"/>
  <c r="E354" i="19"/>
  <c r="Y353" i="19"/>
  <c r="M893" i="18" s="1"/>
  <c r="W353" i="19"/>
  <c r="U353" i="19"/>
  <c r="S353" i="19"/>
  <c r="Q353" i="19"/>
  <c r="O353" i="19"/>
  <c r="M353" i="19"/>
  <c r="G893" i="18" s="1"/>
  <c r="K353" i="19"/>
  <c r="I353" i="19"/>
  <c r="E893" i="18" s="1"/>
  <c r="G353" i="19"/>
  <c r="E353" i="19"/>
  <c r="Y352" i="19"/>
  <c r="W352" i="19"/>
  <c r="U352" i="19"/>
  <c r="S352" i="19"/>
  <c r="Q352" i="19"/>
  <c r="O352" i="19"/>
  <c r="H894" i="18" s="1"/>
  <c r="M352" i="19"/>
  <c r="K352" i="19"/>
  <c r="I352" i="19"/>
  <c r="G352" i="19"/>
  <c r="E352" i="19"/>
  <c r="Y351" i="19"/>
  <c r="M895" i="18" s="1"/>
  <c r="W351" i="19"/>
  <c r="U351" i="19"/>
  <c r="K895" i="18" s="1"/>
  <c r="S351" i="19"/>
  <c r="Q351" i="19"/>
  <c r="O351" i="19"/>
  <c r="M351" i="19"/>
  <c r="K351" i="19"/>
  <c r="I351" i="19"/>
  <c r="E895" i="18" s="1"/>
  <c r="G351" i="19"/>
  <c r="E351" i="19"/>
  <c r="C895" i="18" s="1"/>
  <c r="Y350" i="19"/>
  <c r="W350" i="19"/>
  <c r="U350" i="19"/>
  <c r="S350" i="19"/>
  <c r="Q350" i="19"/>
  <c r="O350" i="19"/>
  <c r="H896" i="18" s="1"/>
  <c r="M350" i="19"/>
  <c r="K350" i="19"/>
  <c r="I350" i="19"/>
  <c r="G350" i="19"/>
  <c r="E350" i="19"/>
  <c r="Y349" i="19"/>
  <c r="W349" i="19"/>
  <c r="U349" i="19"/>
  <c r="K897" i="18" s="1"/>
  <c r="S349" i="19"/>
  <c r="Q349" i="19"/>
  <c r="I897" i="18" s="1"/>
  <c r="O349" i="19"/>
  <c r="M349" i="19"/>
  <c r="K349" i="19"/>
  <c r="I349" i="19"/>
  <c r="G349" i="19"/>
  <c r="E349" i="19"/>
  <c r="C897" i="18" s="1"/>
  <c r="Y348" i="19"/>
  <c r="W348" i="19"/>
  <c r="L898" i="18" s="1"/>
  <c r="U348" i="19"/>
  <c r="S348" i="19"/>
  <c r="Q348" i="19"/>
  <c r="O348" i="19"/>
  <c r="M348" i="19"/>
  <c r="K348" i="19"/>
  <c r="F898" i="18" s="1"/>
  <c r="I348" i="19"/>
  <c r="G348" i="19"/>
  <c r="D898" i="18" s="1"/>
  <c r="E348" i="19"/>
  <c r="Y347" i="19"/>
  <c r="W347" i="19"/>
  <c r="U347" i="19"/>
  <c r="S347" i="19"/>
  <c r="Q347" i="19"/>
  <c r="I899" i="18" s="1"/>
  <c r="O347" i="19"/>
  <c r="M347" i="19"/>
  <c r="G899" i="18" s="1"/>
  <c r="K347" i="19"/>
  <c r="I347" i="19"/>
  <c r="G347" i="19"/>
  <c r="E347" i="19"/>
  <c r="Y346" i="19"/>
  <c r="W346" i="19"/>
  <c r="L900" i="18" s="1"/>
  <c r="U346" i="19"/>
  <c r="S346" i="19"/>
  <c r="J900" i="18" s="1"/>
  <c r="Q346" i="19"/>
  <c r="O346" i="19"/>
  <c r="M346" i="19"/>
  <c r="K346" i="19"/>
  <c r="I346" i="19"/>
  <c r="G346" i="19"/>
  <c r="D900" i="18" s="1"/>
  <c r="E346" i="19"/>
  <c r="Y345" i="19"/>
  <c r="M901" i="18" s="1"/>
  <c r="W345" i="19"/>
  <c r="U345" i="19"/>
  <c r="S345" i="19"/>
  <c r="Q345" i="19"/>
  <c r="O345" i="19"/>
  <c r="M345" i="19"/>
  <c r="G901" i="18" s="1"/>
  <c r="K345" i="19"/>
  <c r="I345" i="19"/>
  <c r="E901" i="18" s="1"/>
  <c r="G345" i="19"/>
  <c r="E345" i="19"/>
  <c r="Y344" i="19"/>
  <c r="W344" i="19"/>
  <c r="U344" i="19"/>
  <c r="S344" i="19"/>
  <c r="J902" i="18" s="1"/>
  <c r="Q344" i="19"/>
  <c r="O344" i="19"/>
  <c r="H902" i="18" s="1"/>
  <c r="M344" i="19"/>
  <c r="K344" i="19"/>
  <c r="I344" i="19"/>
  <c r="G344" i="19"/>
  <c r="E344" i="19"/>
  <c r="Y343" i="19"/>
  <c r="M903" i="18" s="1"/>
  <c r="W343" i="19"/>
  <c r="U343" i="19"/>
  <c r="K903" i="18" s="1"/>
  <c r="S343" i="19"/>
  <c r="Q343" i="19"/>
  <c r="O343" i="19"/>
  <c r="M343" i="19"/>
  <c r="K343" i="19"/>
  <c r="I343" i="19"/>
  <c r="E903" i="18" s="1"/>
  <c r="G343" i="19"/>
  <c r="E343" i="19"/>
  <c r="C903" i="18" s="1"/>
  <c r="Y342" i="19"/>
  <c r="W342" i="19"/>
  <c r="U342" i="19"/>
  <c r="S342" i="19"/>
  <c r="Q342" i="19"/>
  <c r="O342" i="19"/>
  <c r="H904" i="18" s="1"/>
  <c r="M342" i="19"/>
  <c r="K342" i="19"/>
  <c r="F904" i="18" s="1"/>
  <c r="I342" i="19"/>
  <c r="G342" i="19"/>
  <c r="E342" i="19"/>
  <c r="Y341" i="19"/>
  <c r="W341" i="19"/>
  <c r="U341" i="19"/>
  <c r="K905" i="18" s="1"/>
  <c r="S341" i="19"/>
  <c r="Q341" i="19"/>
  <c r="I905" i="18" s="1"/>
  <c r="O341" i="19"/>
  <c r="M341" i="19"/>
  <c r="K341" i="19"/>
  <c r="I341" i="19"/>
  <c r="G341" i="19"/>
  <c r="E341" i="19"/>
  <c r="C905" i="18" s="1"/>
  <c r="Y340" i="19"/>
  <c r="W340" i="19"/>
  <c r="U340" i="19"/>
  <c r="S340" i="19"/>
  <c r="Q340" i="19"/>
  <c r="O340" i="19"/>
  <c r="M340" i="19"/>
  <c r="K340" i="19"/>
  <c r="F906" i="18" s="1"/>
  <c r="I340" i="19"/>
  <c r="G340" i="19"/>
  <c r="E340" i="19"/>
  <c r="Y339" i="19"/>
  <c r="W339" i="19"/>
  <c r="U339" i="19"/>
  <c r="S339" i="19"/>
  <c r="Q339" i="19"/>
  <c r="O339" i="19"/>
  <c r="M339" i="19"/>
  <c r="G907" i="18" s="1"/>
  <c r="K339" i="19"/>
  <c r="I339" i="19"/>
  <c r="G339" i="19"/>
  <c r="E339" i="19"/>
  <c r="Y338" i="19"/>
  <c r="W338" i="19"/>
  <c r="L908" i="18" s="1"/>
  <c r="U338" i="19"/>
  <c r="S338" i="19"/>
  <c r="J908" i="18" s="1"/>
  <c r="Q338" i="19"/>
  <c r="O338" i="19"/>
  <c r="M338" i="19"/>
  <c r="K338" i="19"/>
  <c r="I338" i="19"/>
  <c r="G338" i="19"/>
  <c r="D908" i="18" s="1"/>
  <c r="E338" i="19"/>
  <c r="Y337" i="19"/>
  <c r="M909" i="18" s="1"/>
  <c r="W337" i="19"/>
  <c r="U337" i="19"/>
  <c r="S337" i="19"/>
  <c r="Q337" i="19"/>
  <c r="O337" i="19"/>
  <c r="M337" i="19"/>
  <c r="G909" i="18" s="1"/>
  <c r="K337" i="19"/>
  <c r="I337" i="19"/>
  <c r="E909" i="18" s="1"/>
  <c r="G337" i="19"/>
  <c r="E337" i="19"/>
  <c r="Y336" i="19"/>
  <c r="W336" i="19"/>
  <c r="U336" i="19"/>
  <c r="S336" i="19"/>
  <c r="J910" i="18" s="1"/>
  <c r="Q336" i="19"/>
  <c r="O336" i="19"/>
  <c r="H910" i="18" s="1"/>
  <c r="M336" i="19"/>
  <c r="K336" i="19"/>
  <c r="I336" i="19"/>
  <c r="G336" i="19"/>
  <c r="E336" i="19"/>
  <c r="Y335" i="19"/>
  <c r="M911" i="18" s="1"/>
  <c r="W335" i="19"/>
  <c r="U335" i="19"/>
  <c r="K911" i="18" s="1"/>
  <c r="S335" i="19"/>
  <c r="Q335" i="19"/>
  <c r="O335" i="19"/>
  <c r="M335" i="19"/>
  <c r="K335" i="19"/>
  <c r="I335" i="19"/>
  <c r="E911" i="18" s="1"/>
  <c r="G335" i="19"/>
  <c r="E335" i="19"/>
  <c r="C911" i="18" s="1"/>
  <c r="Y334" i="19"/>
  <c r="W334" i="19"/>
  <c r="U334" i="19"/>
  <c r="S334" i="19"/>
  <c r="Q334" i="19"/>
  <c r="O334" i="19"/>
  <c r="H912" i="18" s="1"/>
  <c r="M334" i="19"/>
  <c r="K334" i="19"/>
  <c r="F912" i="18" s="1"/>
  <c r="I334" i="19"/>
  <c r="G334" i="19"/>
  <c r="E334" i="19"/>
  <c r="Y333" i="19"/>
  <c r="W333" i="19"/>
  <c r="U333" i="19"/>
  <c r="K913" i="18" s="1"/>
  <c r="S333" i="19"/>
  <c r="Q333" i="19"/>
  <c r="I913" i="18" s="1"/>
  <c r="O333" i="19"/>
  <c r="M333" i="19"/>
  <c r="K333" i="19"/>
  <c r="I333" i="19"/>
  <c r="G333" i="19"/>
  <c r="E333" i="19"/>
  <c r="C913" i="18" s="1"/>
  <c r="Y332" i="19"/>
  <c r="W332" i="19"/>
  <c r="L914" i="18" s="1"/>
  <c r="U332" i="19"/>
  <c r="S332" i="19"/>
  <c r="Q332" i="19"/>
  <c r="O332" i="19"/>
  <c r="M332" i="19"/>
  <c r="K332" i="19"/>
  <c r="F914" i="18" s="1"/>
  <c r="I332" i="19"/>
  <c r="G332" i="19"/>
  <c r="D914" i="18" s="1"/>
  <c r="E332" i="19"/>
  <c r="Y331" i="19"/>
  <c r="W331" i="19"/>
  <c r="U331" i="19"/>
  <c r="S331" i="19"/>
  <c r="Q331" i="19"/>
  <c r="I915" i="18" s="1"/>
  <c r="O331" i="19"/>
  <c r="M331" i="19"/>
  <c r="G915" i="18" s="1"/>
  <c r="K331" i="19"/>
  <c r="I331" i="19"/>
  <c r="G331" i="19"/>
  <c r="E331" i="19"/>
  <c r="Y330" i="19"/>
  <c r="W330" i="19"/>
  <c r="L916" i="18" s="1"/>
  <c r="U330" i="19"/>
  <c r="S330" i="19"/>
  <c r="J916" i="18" s="1"/>
  <c r="Q330" i="19"/>
  <c r="O330" i="19"/>
  <c r="M330" i="19"/>
  <c r="K330" i="19"/>
  <c r="I330" i="19"/>
  <c r="G330" i="19"/>
  <c r="D916" i="18" s="1"/>
  <c r="E330" i="19"/>
  <c r="Y329" i="19"/>
  <c r="M917" i="18" s="1"/>
  <c r="W329" i="19"/>
  <c r="U329" i="19"/>
  <c r="S329" i="19"/>
  <c r="Q329" i="19"/>
  <c r="O329" i="19"/>
  <c r="M329" i="19"/>
  <c r="G917" i="18" s="1"/>
  <c r="K329" i="19"/>
  <c r="I329" i="19"/>
  <c r="E917" i="18" s="1"/>
  <c r="G329" i="19"/>
  <c r="E329" i="19"/>
  <c r="Y328" i="19"/>
  <c r="W328" i="19"/>
  <c r="U328" i="19"/>
  <c r="S328" i="19"/>
  <c r="J918" i="18" s="1"/>
  <c r="Q328" i="19"/>
  <c r="O328" i="19"/>
  <c r="H918" i="18" s="1"/>
  <c r="M328" i="19"/>
  <c r="K328" i="19"/>
  <c r="I328" i="19"/>
  <c r="G328" i="19"/>
  <c r="E328" i="19"/>
  <c r="Y327" i="19"/>
  <c r="M919" i="18" s="1"/>
  <c r="W327" i="19"/>
  <c r="U327" i="19"/>
  <c r="K919" i="18" s="1"/>
  <c r="S327" i="19"/>
  <c r="Q327" i="19"/>
  <c r="O327" i="19"/>
  <c r="M327" i="19"/>
  <c r="K327" i="19"/>
  <c r="I327" i="19"/>
  <c r="E919" i="18" s="1"/>
  <c r="G327" i="19"/>
  <c r="E327" i="19"/>
  <c r="C919" i="18" s="1"/>
  <c r="Y326" i="19"/>
  <c r="W326" i="19"/>
  <c r="U326" i="19"/>
  <c r="S326" i="19"/>
  <c r="Q326" i="19"/>
  <c r="O326" i="19"/>
  <c r="H920" i="18" s="1"/>
  <c r="M326" i="19"/>
  <c r="K326" i="19"/>
  <c r="F920" i="18" s="1"/>
  <c r="I326" i="19"/>
  <c r="G326" i="19"/>
  <c r="E326" i="19"/>
  <c r="Y325" i="19"/>
  <c r="W325" i="19"/>
  <c r="U325" i="19"/>
  <c r="K921" i="18" s="1"/>
  <c r="S325" i="19"/>
  <c r="Q325" i="19"/>
  <c r="I921" i="18" s="1"/>
  <c r="O325" i="19"/>
  <c r="M325" i="19"/>
  <c r="K325" i="19"/>
  <c r="I325" i="19"/>
  <c r="G325" i="19"/>
  <c r="E325" i="19"/>
  <c r="C921" i="18" s="1"/>
  <c r="Y324" i="19"/>
  <c r="W324" i="19"/>
  <c r="L922" i="18" s="1"/>
  <c r="U324" i="19"/>
  <c r="S324" i="19"/>
  <c r="Q324" i="19"/>
  <c r="O324" i="19"/>
  <c r="M324" i="19"/>
  <c r="K324" i="19"/>
  <c r="F922" i="18" s="1"/>
  <c r="I324" i="19"/>
  <c r="G324" i="19"/>
  <c r="D922" i="18" s="1"/>
  <c r="E324" i="19"/>
  <c r="Y323" i="19"/>
  <c r="W323" i="19"/>
  <c r="U323" i="19"/>
  <c r="S323" i="19"/>
  <c r="Q323" i="19"/>
  <c r="I923" i="18" s="1"/>
  <c r="O323" i="19"/>
  <c r="M323" i="19"/>
  <c r="G923" i="18" s="1"/>
  <c r="K323" i="19"/>
  <c r="I323" i="19"/>
  <c r="G323" i="19"/>
  <c r="E323" i="19"/>
  <c r="Y322" i="19"/>
  <c r="W322" i="19"/>
  <c r="L924" i="18" s="1"/>
  <c r="U322" i="19"/>
  <c r="S322" i="19"/>
  <c r="J924" i="18" s="1"/>
  <c r="Q322" i="19"/>
  <c r="O322" i="19"/>
  <c r="M322" i="19"/>
  <c r="K322" i="19"/>
  <c r="I322" i="19"/>
  <c r="G322" i="19"/>
  <c r="D924" i="18" s="1"/>
  <c r="E322" i="19"/>
  <c r="Y321" i="19"/>
  <c r="M925" i="18" s="1"/>
  <c r="W321" i="19"/>
  <c r="U321" i="19"/>
  <c r="S321" i="19"/>
  <c r="Q321" i="19"/>
  <c r="O321" i="19"/>
  <c r="M321" i="19"/>
  <c r="G925" i="18" s="1"/>
  <c r="K321" i="19"/>
  <c r="I321" i="19"/>
  <c r="E925" i="18" s="1"/>
  <c r="G321" i="19"/>
  <c r="E321" i="19"/>
  <c r="Y320" i="19"/>
  <c r="W320" i="19"/>
  <c r="U320" i="19"/>
  <c r="S320" i="19"/>
  <c r="Q320" i="19"/>
  <c r="O320" i="19"/>
  <c r="H926" i="18" s="1"/>
  <c r="M320" i="19"/>
  <c r="K320" i="19"/>
  <c r="I320" i="19"/>
  <c r="G320" i="19"/>
  <c r="E320" i="19"/>
  <c r="Y319" i="19"/>
  <c r="M927" i="18" s="1"/>
  <c r="W319" i="19"/>
  <c r="U319" i="19"/>
  <c r="K927" i="18" s="1"/>
  <c r="S319" i="19"/>
  <c r="Q319" i="19"/>
  <c r="O319" i="19"/>
  <c r="M319" i="19"/>
  <c r="K319" i="19"/>
  <c r="I319" i="19"/>
  <c r="E927" i="18" s="1"/>
  <c r="G319" i="19"/>
  <c r="E319" i="19"/>
  <c r="C927" i="18" s="1"/>
  <c r="Y318" i="19"/>
  <c r="W318" i="19"/>
  <c r="U318" i="19"/>
  <c r="S318" i="19"/>
  <c r="Q318" i="19"/>
  <c r="O318" i="19"/>
  <c r="H928" i="18" s="1"/>
  <c r="M318" i="19"/>
  <c r="K318" i="19"/>
  <c r="I318" i="19"/>
  <c r="G318" i="19"/>
  <c r="E318" i="19"/>
  <c r="Y317" i="19"/>
  <c r="W317" i="19"/>
  <c r="U317" i="19"/>
  <c r="K929" i="18" s="1"/>
  <c r="S317" i="19"/>
  <c r="Q317" i="19"/>
  <c r="I929" i="18" s="1"/>
  <c r="O317" i="19"/>
  <c r="M317" i="19"/>
  <c r="K317" i="19"/>
  <c r="I317" i="19"/>
  <c r="G317" i="19"/>
  <c r="E317" i="19"/>
  <c r="C929" i="18" s="1"/>
  <c r="Y316" i="19"/>
  <c r="W316" i="19"/>
  <c r="L930" i="18" s="1"/>
  <c r="U316" i="19"/>
  <c r="S316" i="19"/>
  <c r="Q316" i="19"/>
  <c r="O316" i="19"/>
  <c r="M316" i="19"/>
  <c r="K316" i="19"/>
  <c r="F930" i="18" s="1"/>
  <c r="I316" i="19"/>
  <c r="G316" i="19"/>
  <c r="D930" i="18" s="1"/>
  <c r="E316" i="19"/>
  <c r="Y315" i="19"/>
  <c r="W315" i="19"/>
  <c r="U315" i="19"/>
  <c r="S315" i="19"/>
  <c r="Q315" i="19"/>
  <c r="I931" i="18" s="1"/>
  <c r="O315" i="19"/>
  <c r="M315" i="19"/>
  <c r="G931" i="18" s="1"/>
  <c r="K315" i="19"/>
  <c r="I315" i="19"/>
  <c r="G315" i="19"/>
  <c r="E315" i="19"/>
  <c r="Y314" i="19"/>
  <c r="W314" i="19"/>
  <c r="L932" i="18" s="1"/>
  <c r="U314" i="19"/>
  <c r="S314" i="19"/>
  <c r="J932" i="18" s="1"/>
  <c r="Q314" i="19"/>
  <c r="O314" i="19"/>
  <c r="M314" i="19"/>
  <c r="K314" i="19"/>
  <c r="I314" i="19"/>
  <c r="G314" i="19"/>
  <c r="D932" i="18" s="1"/>
  <c r="E314" i="19"/>
  <c r="Y313" i="19"/>
  <c r="M933" i="18" s="1"/>
  <c r="W313" i="19"/>
  <c r="U313" i="19"/>
  <c r="S313" i="19"/>
  <c r="Q313" i="19"/>
  <c r="O313" i="19"/>
  <c r="M313" i="19"/>
  <c r="G933" i="18" s="1"/>
  <c r="K313" i="19"/>
  <c r="I313" i="19"/>
  <c r="E933" i="18" s="1"/>
  <c r="G313" i="19"/>
  <c r="E313" i="19"/>
  <c r="Y312" i="19"/>
  <c r="W312" i="19"/>
  <c r="U312" i="19"/>
  <c r="S312" i="19"/>
  <c r="J934" i="18" s="1"/>
  <c r="Q312" i="19"/>
  <c r="O312" i="19"/>
  <c r="H934" i="18" s="1"/>
  <c r="M312" i="19"/>
  <c r="K312" i="19"/>
  <c r="I312" i="19"/>
  <c r="G312" i="19"/>
  <c r="E312" i="19"/>
  <c r="Y311" i="19"/>
  <c r="M935" i="18" s="1"/>
  <c r="W311" i="19"/>
  <c r="U311" i="19"/>
  <c r="K935" i="18" s="1"/>
  <c r="S311" i="19"/>
  <c r="Q311" i="19"/>
  <c r="O311" i="19"/>
  <c r="M311" i="19"/>
  <c r="K311" i="19"/>
  <c r="I311" i="19"/>
  <c r="E935" i="18" s="1"/>
  <c r="G311" i="19"/>
  <c r="E311" i="19"/>
  <c r="C935" i="18" s="1"/>
  <c r="Y310" i="19"/>
  <c r="W310" i="19"/>
  <c r="U310" i="19"/>
  <c r="S310" i="19"/>
  <c r="Q310" i="19"/>
  <c r="O310" i="19"/>
  <c r="H936" i="18" s="1"/>
  <c r="M310" i="19"/>
  <c r="K310" i="19"/>
  <c r="F936" i="18" s="1"/>
  <c r="I310" i="19"/>
  <c r="G310" i="19"/>
  <c r="E310" i="19"/>
  <c r="Y309" i="19"/>
  <c r="W309" i="19"/>
  <c r="U309" i="19"/>
  <c r="K937" i="18" s="1"/>
  <c r="S309" i="19"/>
  <c r="Q309" i="19"/>
  <c r="O309" i="19"/>
  <c r="M309" i="19"/>
  <c r="K309" i="19"/>
  <c r="I309" i="19"/>
  <c r="G309" i="19"/>
  <c r="E309" i="19"/>
  <c r="C937" i="18" s="1"/>
  <c r="Y308" i="19"/>
  <c r="W308" i="19"/>
  <c r="U308" i="19"/>
  <c r="S308" i="19"/>
  <c r="Q308" i="19"/>
  <c r="O308" i="19"/>
  <c r="M308" i="19"/>
  <c r="K308" i="19"/>
  <c r="I308" i="19"/>
  <c r="G308" i="19"/>
  <c r="E308" i="19"/>
  <c r="Y307" i="19"/>
  <c r="W307" i="19"/>
  <c r="U307" i="19"/>
  <c r="S307" i="19"/>
  <c r="Q307" i="19"/>
  <c r="O307" i="19"/>
  <c r="M307" i="19"/>
  <c r="G939" i="18" s="1"/>
  <c r="K307" i="19"/>
  <c r="I307" i="19"/>
  <c r="G307" i="19"/>
  <c r="E307" i="19"/>
  <c r="Y306" i="19"/>
  <c r="W306" i="19"/>
  <c r="L940" i="18" s="1"/>
  <c r="U306" i="19"/>
  <c r="S306" i="19"/>
  <c r="J940" i="18" s="1"/>
  <c r="Q306" i="19"/>
  <c r="O306" i="19"/>
  <c r="M306" i="19"/>
  <c r="K306" i="19"/>
  <c r="I306" i="19"/>
  <c r="G306" i="19"/>
  <c r="D940" i="18" s="1"/>
  <c r="E306" i="19"/>
  <c r="Y305" i="19"/>
  <c r="M941" i="18" s="1"/>
  <c r="W305" i="19"/>
  <c r="U305" i="19"/>
  <c r="S305" i="19"/>
  <c r="Q305" i="19"/>
  <c r="O305" i="19"/>
  <c r="M305" i="19"/>
  <c r="G941" i="18" s="1"/>
  <c r="K305" i="19"/>
  <c r="I305" i="19"/>
  <c r="E941" i="18" s="1"/>
  <c r="G305" i="19"/>
  <c r="E305" i="19"/>
  <c r="Y304" i="19"/>
  <c r="W304" i="19"/>
  <c r="U304" i="19"/>
  <c r="S304" i="19"/>
  <c r="J942" i="18" s="1"/>
  <c r="Q304" i="19"/>
  <c r="O304" i="19"/>
  <c r="H942" i="18" s="1"/>
  <c r="M304" i="19"/>
  <c r="K304" i="19"/>
  <c r="I304" i="19"/>
  <c r="G304" i="19"/>
  <c r="E304" i="19"/>
  <c r="Y303" i="19"/>
  <c r="M943" i="18" s="1"/>
  <c r="W303" i="19"/>
  <c r="U303" i="19"/>
  <c r="K943" i="18" s="1"/>
  <c r="S303" i="19"/>
  <c r="Q303" i="19"/>
  <c r="O303" i="19"/>
  <c r="M303" i="19"/>
  <c r="K303" i="19"/>
  <c r="I303" i="19"/>
  <c r="E943" i="18" s="1"/>
  <c r="G303" i="19"/>
  <c r="E303" i="19"/>
  <c r="C943" i="18" s="1"/>
  <c r="Y302" i="19"/>
  <c r="W302" i="19"/>
  <c r="U302" i="19"/>
  <c r="S302" i="19"/>
  <c r="Q302" i="19"/>
  <c r="O302" i="19"/>
  <c r="H944" i="18" s="1"/>
  <c r="M302" i="19"/>
  <c r="K302" i="19"/>
  <c r="F944" i="18" s="1"/>
  <c r="I302" i="19"/>
  <c r="G302" i="19"/>
  <c r="E302" i="19"/>
  <c r="Y301" i="19"/>
  <c r="W301" i="19"/>
  <c r="U301" i="19"/>
  <c r="K945" i="18" s="1"/>
  <c r="S301" i="19"/>
  <c r="Q301" i="19"/>
  <c r="I945" i="18" s="1"/>
  <c r="O301" i="19"/>
  <c r="M301" i="19"/>
  <c r="K301" i="19"/>
  <c r="I301" i="19"/>
  <c r="G301" i="19"/>
  <c r="E301" i="19"/>
  <c r="C945" i="18" s="1"/>
  <c r="Y300" i="19"/>
  <c r="W300" i="19"/>
  <c r="L946" i="18" s="1"/>
  <c r="U300" i="19"/>
  <c r="S300" i="19"/>
  <c r="Q300" i="19"/>
  <c r="O300" i="19"/>
  <c r="M300" i="19"/>
  <c r="K300" i="19"/>
  <c r="F946" i="18" s="1"/>
  <c r="I300" i="19"/>
  <c r="G300" i="19"/>
  <c r="D946" i="18" s="1"/>
  <c r="E300" i="19"/>
  <c r="Y299" i="19"/>
  <c r="W299" i="19"/>
  <c r="U299" i="19"/>
  <c r="S299" i="19"/>
  <c r="Q299" i="19"/>
  <c r="I947" i="18" s="1"/>
  <c r="O299" i="19"/>
  <c r="M299" i="19"/>
  <c r="G947" i="18" s="1"/>
  <c r="K299" i="19"/>
  <c r="I299" i="19"/>
  <c r="G299" i="19"/>
  <c r="E299" i="19"/>
  <c r="Y298" i="19"/>
  <c r="W298" i="19"/>
  <c r="L948" i="18" s="1"/>
  <c r="U298" i="19"/>
  <c r="S298" i="19"/>
  <c r="J948" i="18" s="1"/>
  <c r="Q298" i="19"/>
  <c r="O298" i="19"/>
  <c r="M298" i="19"/>
  <c r="K298" i="19"/>
  <c r="I298" i="19"/>
  <c r="G298" i="19"/>
  <c r="D948" i="18" s="1"/>
  <c r="E298" i="19"/>
  <c r="Y297" i="19"/>
  <c r="M949" i="18" s="1"/>
  <c r="W297" i="19"/>
  <c r="U297" i="19"/>
  <c r="S297" i="19"/>
  <c r="Q297" i="19"/>
  <c r="O297" i="19"/>
  <c r="M297" i="19"/>
  <c r="G949" i="18" s="1"/>
  <c r="K297" i="19"/>
  <c r="I297" i="19"/>
  <c r="E949" i="18" s="1"/>
  <c r="G297" i="19"/>
  <c r="E297" i="19"/>
  <c r="Y296" i="19"/>
  <c r="W296" i="19"/>
  <c r="U296" i="19"/>
  <c r="S296" i="19"/>
  <c r="J950" i="18" s="1"/>
  <c r="Q296" i="19"/>
  <c r="O296" i="19"/>
  <c r="H950" i="18" s="1"/>
  <c r="M296" i="19"/>
  <c r="K296" i="19"/>
  <c r="I296" i="19"/>
  <c r="G296" i="19"/>
  <c r="E296" i="19"/>
  <c r="Y295" i="19"/>
  <c r="M951" i="18" s="1"/>
  <c r="W295" i="19"/>
  <c r="U295" i="19"/>
  <c r="K951" i="18" s="1"/>
  <c r="S295" i="19"/>
  <c r="Q295" i="19"/>
  <c r="O295" i="19"/>
  <c r="M295" i="19"/>
  <c r="K295" i="19"/>
  <c r="I295" i="19"/>
  <c r="E951" i="18" s="1"/>
  <c r="G295" i="19"/>
  <c r="E295" i="19"/>
  <c r="C951" i="18" s="1"/>
  <c r="Y294" i="19"/>
  <c r="W294" i="19"/>
  <c r="U294" i="19"/>
  <c r="S294" i="19"/>
  <c r="Q294" i="19"/>
  <c r="O294" i="19"/>
  <c r="H952" i="18" s="1"/>
  <c r="M294" i="19"/>
  <c r="K294" i="19"/>
  <c r="F952" i="18" s="1"/>
  <c r="I294" i="19"/>
  <c r="G294" i="19"/>
  <c r="E294" i="19"/>
  <c r="Y293" i="19"/>
  <c r="W293" i="19"/>
  <c r="U293" i="19"/>
  <c r="K953" i="18" s="1"/>
  <c r="S293" i="19"/>
  <c r="Q293" i="19"/>
  <c r="I953" i="18" s="1"/>
  <c r="O293" i="19"/>
  <c r="M293" i="19"/>
  <c r="K293" i="19"/>
  <c r="I293" i="19"/>
  <c r="G293" i="19"/>
  <c r="E293" i="19"/>
  <c r="C953" i="18" s="1"/>
  <c r="Y292" i="19"/>
  <c r="W292" i="19"/>
  <c r="L954" i="18" s="1"/>
  <c r="U292" i="19"/>
  <c r="S292" i="19"/>
  <c r="Q292" i="19"/>
  <c r="O292" i="19"/>
  <c r="M292" i="19"/>
  <c r="K292" i="19"/>
  <c r="F954" i="18" s="1"/>
  <c r="I292" i="19"/>
  <c r="G292" i="19"/>
  <c r="D954" i="18" s="1"/>
  <c r="E292" i="19"/>
  <c r="Y291" i="19"/>
  <c r="W291" i="19"/>
  <c r="U291" i="19"/>
  <c r="S291" i="19"/>
  <c r="Q291" i="19"/>
  <c r="I955" i="18" s="1"/>
  <c r="O291" i="19"/>
  <c r="M291" i="19"/>
  <c r="G955" i="18" s="1"/>
  <c r="K291" i="19"/>
  <c r="I291" i="19"/>
  <c r="G291" i="19"/>
  <c r="E291" i="19"/>
  <c r="Y290" i="19"/>
  <c r="W290" i="19"/>
  <c r="L956" i="18" s="1"/>
  <c r="U290" i="19"/>
  <c r="S290" i="19"/>
  <c r="J956" i="18" s="1"/>
  <c r="Q290" i="19"/>
  <c r="O290" i="19"/>
  <c r="M290" i="19"/>
  <c r="K290" i="19"/>
  <c r="I290" i="19"/>
  <c r="G290" i="19"/>
  <c r="D956" i="18" s="1"/>
  <c r="E290" i="19"/>
  <c r="Y289" i="19"/>
  <c r="M957" i="18" s="1"/>
  <c r="W289" i="19"/>
  <c r="U289" i="19"/>
  <c r="S289" i="19"/>
  <c r="Q289" i="19"/>
  <c r="O289" i="19"/>
  <c r="M289" i="19"/>
  <c r="G957" i="18" s="1"/>
  <c r="K289" i="19"/>
  <c r="I289" i="19"/>
  <c r="G289" i="19"/>
  <c r="E289" i="19"/>
  <c r="Y288" i="19"/>
  <c r="W288" i="19"/>
  <c r="U288" i="19"/>
  <c r="S288" i="19"/>
  <c r="J958" i="18" s="1"/>
  <c r="Q288" i="19"/>
  <c r="O288" i="19"/>
  <c r="H958" i="18" s="1"/>
  <c r="M288" i="19"/>
  <c r="K288" i="19"/>
  <c r="I288" i="19"/>
  <c r="G288" i="19"/>
  <c r="E288" i="19"/>
  <c r="Y287" i="19"/>
  <c r="M959" i="18" s="1"/>
  <c r="W287" i="19"/>
  <c r="U287" i="19"/>
  <c r="K959" i="18" s="1"/>
  <c r="S287" i="19"/>
  <c r="Q287" i="19"/>
  <c r="O287" i="19"/>
  <c r="M287" i="19"/>
  <c r="K287" i="19"/>
  <c r="I287" i="19"/>
  <c r="E959" i="18" s="1"/>
  <c r="G287" i="19"/>
  <c r="E287" i="19"/>
  <c r="C959" i="18" s="1"/>
  <c r="Y286" i="19"/>
  <c r="W286" i="19"/>
  <c r="U286" i="19"/>
  <c r="S286" i="19"/>
  <c r="Q286" i="19"/>
  <c r="O286" i="19"/>
  <c r="H960" i="18" s="1"/>
  <c r="M286" i="19"/>
  <c r="K286" i="19"/>
  <c r="F960" i="18" s="1"/>
  <c r="I286" i="19"/>
  <c r="G286" i="19"/>
  <c r="E286" i="19"/>
  <c r="Y285" i="19"/>
  <c r="W285" i="19"/>
  <c r="U285" i="19"/>
  <c r="K961" i="18" s="1"/>
  <c r="S285" i="19"/>
  <c r="Q285" i="19"/>
  <c r="I961" i="18" s="1"/>
  <c r="O285" i="19"/>
  <c r="M285" i="19"/>
  <c r="K285" i="19"/>
  <c r="I285" i="19"/>
  <c r="G285" i="19"/>
  <c r="E285" i="19"/>
  <c r="C961" i="18" s="1"/>
  <c r="Y284" i="19"/>
  <c r="W284" i="19"/>
  <c r="L962" i="18" s="1"/>
  <c r="U284" i="19"/>
  <c r="S284" i="19"/>
  <c r="Q284" i="19"/>
  <c r="O284" i="19"/>
  <c r="M284" i="19"/>
  <c r="K284" i="19"/>
  <c r="F962" i="18" s="1"/>
  <c r="I284" i="19"/>
  <c r="G284" i="19"/>
  <c r="D962" i="18" s="1"/>
  <c r="E284" i="19"/>
  <c r="Y283" i="19"/>
  <c r="W283" i="19"/>
  <c r="U283" i="19"/>
  <c r="S283" i="19"/>
  <c r="Q283" i="19"/>
  <c r="I963" i="18" s="1"/>
  <c r="O283" i="19"/>
  <c r="M283" i="19"/>
  <c r="G963" i="18" s="1"/>
  <c r="K283" i="19"/>
  <c r="I283" i="19"/>
  <c r="G283" i="19"/>
  <c r="E283" i="19"/>
  <c r="Y282" i="19"/>
  <c r="W282" i="19"/>
  <c r="L964" i="18" s="1"/>
  <c r="U282" i="19"/>
  <c r="S282" i="19"/>
  <c r="Q282" i="19"/>
  <c r="O282" i="19"/>
  <c r="M282" i="19"/>
  <c r="K282" i="19"/>
  <c r="I282" i="19"/>
  <c r="G282" i="19"/>
  <c r="D964" i="18" s="1"/>
  <c r="E282" i="19"/>
  <c r="Y281" i="19"/>
  <c r="M965" i="18" s="1"/>
  <c r="W281" i="19"/>
  <c r="U281" i="19"/>
  <c r="S281" i="19"/>
  <c r="Q281" i="19"/>
  <c r="O281" i="19"/>
  <c r="M281" i="19"/>
  <c r="G965" i="18" s="1"/>
  <c r="K281" i="19"/>
  <c r="I281" i="19"/>
  <c r="E965" i="18" s="1"/>
  <c r="G281" i="19"/>
  <c r="E281" i="19"/>
  <c r="Y280" i="19"/>
  <c r="W280" i="19"/>
  <c r="U280" i="19"/>
  <c r="S280" i="19"/>
  <c r="J966" i="18" s="1"/>
  <c r="Q280" i="19"/>
  <c r="O280" i="19"/>
  <c r="H966" i="18" s="1"/>
  <c r="M280" i="19"/>
  <c r="K280" i="19"/>
  <c r="I280" i="19"/>
  <c r="G280" i="19"/>
  <c r="E280" i="19"/>
  <c r="Y279" i="19"/>
  <c r="M967" i="18" s="1"/>
  <c r="W279" i="19"/>
  <c r="U279" i="19"/>
  <c r="K967" i="18" s="1"/>
  <c r="S279" i="19"/>
  <c r="Q279" i="19"/>
  <c r="O279" i="19"/>
  <c r="M279" i="19"/>
  <c r="K279" i="19"/>
  <c r="I279" i="19"/>
  <c r="E967" i="18" s="1"/>
  <c r="G279" i="19"/>
  <c r="E279" i="19"/>
  <c r="C967" i="18" s="1"/>
  <c r="Y278" i="19"/>
  <c r="W278" i="19"/>
  <c r="U278" i="19"/>
  <c r="S278" i="19"/>
  <c r="Q278" i="19"/>
  <c r="O278" i="19"/>
  <c r="H968" i="18" s="1"/>
  <c r="M278" i="19"/>
  <c r="K278" i="19"/>
  <c r="F968" i="18" s="1"/>
  <c r="I278" i="19"/>
  <c r="G278" i="19"/>
  <c r="E278" i="19"/>
  <c r="Y277" i="19"/>
  <c r="W277" i="19"/>
  <c r="U277" i="19"/>
  <c r="K969" i="18" s="1"/>
  <c r="S277" i="19"/>
  <c r="Q277" i="19"/>
  <c r="I969" i="18" s="1"/>
  <c r="O277" i="19"/>
  <c r="M277" i="19"/>
  <c r="K277" i="19"/>
  <c r="I277" i="19"/>
  <c r="G277" i="19"/>
  <c r="E277" i="19"/>
  <c r="C969" i="18" s="1"/>
  <c r="Y276" i="19"/>
  <c r="W276" i="19"/>
  <c r="L970" i="18" s="1"/>
  <c r="U276" i="19"/>
  <c r="S276" i="19"/>
  <c r="Q276" i="19"/>
  <c r="O276" i="19"/>
  <c r="M276" i="19"/>
  <c r="K276" i="19"/>
  <c r="F970" i="18" s="1"/>
  <c r="I276" i="19"/>
  <c r="G276" i="19"/>
  <c r="D970" i="18" s="1"/>
  <c r="E276" i="19"/>
  <c r="Y275" i="19"/>
  <c r="W275" i="19"/>
  <c r="U275" i="19"/>
  <c r="S275" i="19"/>
  <c r="Q275" i="19"/>
  <c r="I971" i="18" s="1"/>
  <c r="O275" i="19"/>
  <c r="M275" i="19"/>
  <c r="G971" i="18" s="1"/>
  <c r="K275" i="19"/>
  <c r="I275" i="19"/>
  <c r="G275" i="19"/>
  <c r="E275" i="19"/>
  <c r="Y274" i="19"/>
  <c r="W274" i="19"/>
  <c r="L972" i="18" s="1"/>
  <c r="U274" i="19"/>
  <c r="S274" i="19"/>
  <c r="J972" i="18" s="1"/>
  <c r="Q274" i="19"/>
  <c r="O274" i="19"/>
  <c r="M274" i="19"/>
  <c r="K274" i="19"/>
  <c r="I274" i="19"/>
  <c r="G274" i="19"/>
  <c r="D972" i="18" s="1"/>
  <c r="E274" i="19"/>
  <c r="Y273" i="19"/>
  <c r="M973" i="18" s="1"/>
  <c r="W273" i="19"/>
  <c r="U273" i="19"/>
  <c r="S273" i="19"/>
  <c r="Q273" i="19"/>
  <c r="O273" i="19"/>
  <c r="H973" i="18" s="1"/>
  <c r="M273" i="19"/>
  <c r="G973" i="18" s="1"/>
  <c r="K273" i="19"/>
  <c r="I273" i="19"/>
  <c r="E973" i="18" s="1"/>
  <c r="G273" i="19"/>
  <c r="E273" i="19"/>
  <c r="Y272" i="19"/>
  <c r="W272" i="19"/>
  <c r="L974" i="18" s="1"/>
  <c r="U272" i="19"/>
  <c r="S272" i="19"/>
  <c r="J974" i="18" s="1"/>
  <c r="Q272" i="19"/>
  <c r="O272" i="19"/>
  <c r="H974" i="18" s="1"/>
  <c r="M272" i="19"/>
  <c r="K272" i="19"/>
  <c r="I272" i="19"/>
  <c r="G272" i="19"/>
  <c r="D974" i="18" s="1"/>
  <c r="E272" i="19"/>
  <c r="Y271" i="19"/>
  <c r="M975" i="18" s="1"/>
  <c r="W271" i="19"/>
  <c r="U271" i="19"/>
  <c r="K975" i="18" s="1"/>
  <c r="S271" i="19"/>
  <c r="Q271" i="19"/>
  <c r="O271" i="19"/>
  <c r="M271" i="19"/>
  <c r="K271" i="19"/>
  <c r="I271" i="19"/>
  <c r="G271" i="19"/>
  <c r="E271" i="19"/>
  <c r="C975" i="18" s="1"/>
  <c r="Y270" i="19"/>
  <c r="W270" i="19"/>
  <c r="U270" i="19"/>
  <c r="S270" i="19"/>
  <c r="Q270" i="19"/>
  <c r="O270" i="19"/>
  <c r="H976" i="18" s="1"/>
  <c r="M270" i="19"/>
  <c r="K270" i="19"/>
  <c r="F976" i="18" s="1"/>
  <c r="I270" i="19"/>
  <c r="G270" i="19"/>
  <c r="E270" i="19"/>
  <c r="Y269" i="19"/>
  <c r="W269" i="19"/>
  <c r="U269" i="19"/>
  <c r="K977" i="18" s="1"/>
  <c r="S269" i="19"/>
  <c r="Q269" i="19"/>
  <c r="I977" i="18" s="1"/>
  <c r="O269" i="19"/>
  <c r="M269" i="19"/>
  <c r="K269" i="19"/>
  <c r="I269" i="19"/>
  <c r="G269" i="19"/>
  <c r="E269" i="19"/>
  <c r="C977" i="18" s="1"/>
  <c r="Y268" i="19"/>
  <c r="W268" i="19"/>
  <c r="L978" i="18" s="1"/>
  <c r="U268" i="19"/>
  <c r="S268" i="19"/>
  <c r="Q268" i="19"/>
  <c r="O268" i="19"/>
  <c r="M268" i="19"/>
  <c r="K268" i="19"/>
  <c r="F978" i="18" s="1"/>
  <c r="I268" i="19"/>
  <c r="G268" i="19"/>
  <c r="D978" i="18" s="1"/>
  <c r="E268" i="19"/>
  <c r="Y267" i="19"/>
  <c r="W267" i="19"/>
  <c r="U267" i="19"/>
  <c r="S267" i="19"/>
  <c r="Q267" i="19"/>
  <c r="I979" i="18" s="1"/>
  <c r="O267" i="19"/>
  <c r="M267" i="19"/>
  <c r="G979" i="18" s="1"/>
  <c r="K267" i="19"/>
  <c r="I267" i="19"/>
  <c r="G267" i="19"/>
  <c r="E267" i="19"/>
  <c r="Y266" i="19"/>
  <c r="W266" i="19"/>
  <c r="L980" i="18" s="1"/>
  <c r="U266" i="19"/>
  <c r="S266" i="19"/>
  <c r="J980" i="18" s="1"/>
  <c r="Q266" i="19"/>
  <c r="O266" i="19"/>
  <c r="M266" i="19"/>
  <c r="K266" i="19"/>
  <c r="I266" i="19"/>
  <c r="G266" i="19"/>
  <c r="D980" i="18" s="1"/>
  <c r="E266" i="19"/>
  <c r="Y265" i="19"/>
  <c r="M981" i="18" s="1"/>
  <c r="W265" i="19"/>
  <c r="U265" i="19"/>
  <c r="S265" i="19"/>
  <c r="Q265" i="19"/>
  <c r="O265" i="19"/>
  <c r="H981" i="18" s="1"/>
  <c r="M265" i="19"/>
  <c r="G981" i="18" s="1"/>
  <c r="K265" i="19"/>
  <c r="I265" i="19"/>
  <c r="E981" i="18" s="1"/>
  <c r="G265" i="19"/>
  <c r="E265" i="19"/>
  <c r="Y264" i="19"/>
  <c r="W264" i="19"/>
  <c r="L982" i="18" s="1"/>
  <c r="U264" i="19"/>
  <c r="S264" i="19"/>
  <c r="J982" i="18" s="1"/>
  <c r="Q264" i="19"/>
  <c r="O264" i="19"/>
  <c r="H982" i="18" s="1"/>
  <c r="M264" i="19"/>
  <c r="K264" i="19"/>
  <c r="I264" i="19"/>
  <c r="G264" i="19"/>
  <c r="D982" i="18" s="1"/>
  <c r="E264" i="19"/>
  <c r="Y263" i="19"/>
  <c r="M983" i="18" s="1"/>
  <c r="W263" i="19"/>
  <c r="U263" i="19"/>
  <c r="S263" i="19"/>
  <c r="Q263" i="19"/>
  <c r="O263" i="19"/>
  <c r="M263" i="19"/>
  <c r="K263" i="19"/>
  <c r="I263" i="19"/>
  <c r="E983" i="18" s="1"/>
  <c r="G263" i="19"/>
  <c r="E263" i="19"/>
  <c r="C983" i="18" s="1"/>
  <c r="Y262" i="19"/>
  <c r="W262" i="19"/>
  <c r="U262" i="19"/>
  <c r="S262" i="19"/>
  <c r="Q262" i="19"/>
  <c r="O262" i="19"/>
  <c r="H984" i="18" s="1"/>
  <c r="M262" i="19"/>
  <c r="K262" i="19"/>
  <c r="F984" i="18" s="1"/>
  <c r="I262" i="19"/>
  <c r="G262" i="19"/>
  <c r="E262" i="19"/>
  <c r="Y261" i="19"/>
  <c r="W261" i="19"/>
  <c r="U261" i="19"/>
  <c r="K985" i="18" s="1"/>
  <c r="S261" i="19"/>
  <c r="Q261" i="19"/>
  <c r="I985" i="18" s="1"/>
  <c r="O261" i="19"/>
  <c r="M261" i="19"/>
  <c r="K261" i="19"/>
  <c r="I261" i="19"/>
  <c r="G261" i="19"/>
  <c r="E261" i="19"/>
  <c r="C985" i="18" s="1"/>
  <c r="Y260" i="19"/>
  <c r="W260" i="19"/>
  <c r="L986" i="18" s="1"/>
  <c r="U260" i="19"/>
  <c r="S260" i="19"/>
  <c r="Q260" i="19"/>
  <c r="O260" i="19"/>
  <c r="M260" i="19"/>
  <c r="K260" i="19"/>
  <c r="F986" i="18" s="1"/>
  <c r="I260" i="19"/>
  <c r="G260" i="19"/>
  <c r="D986" i="18" s="1"/>
  <c r="E260" i="19"/>
  <c r="Y259" i="19"/>
  <c r="W259" i="19"/>
  <c r="U259" i="19"/>
  <c r="S259" i="19"/>
  <c r="Q259" i="19"/>
  <c r="I987" i="18" s="1"/>
  <c r="O259" i="19"/>
  <c r="M259" i="19"/>
  <c r="G987" i="18" s="1"/>
  <c r="K259" i="19"/>
  <c r="I259" i="19"/>
  <c r="G259" i="19"/>
  <c r="E259" i="19"/>
  <c r="Y258" i="19"/>
  <c r="W258" i="19"/>
  <c r="L988" i="18" s="1"/>
  <c r="U258" i="19"/>
  <c r="S258" i="19"/>
  <c r="J988" i="18" s="1"/>
  <c r="Q258" i="19"/>
  <c r="O258" i="19"/>
  <c r="M258" i="19"/>
  <c r="K258" i="19"/>
  <c r="I258" i="19"/>
  <c r="G258" i="19"/>
  <c r="D988" i="18" s="1"/>
  <c r="E258" i="19"/>
  <c r="Y257" i="19"/>
  <c r="M989" i="18" s="1"/>
  <c r="W257" i="19"/>
  <c r="U257" i="19"/>
  <c r="S257" i="19"/>
  <c r="Q257" i="19"/>
  <c r="O257" i="19"/>
  <c r="H989" i="18" s="1"/>
  <c r="M257" i="19"/>
  <c r="G989" i="18" s="1"/>
  <c r="K257" i="19"/>
  <c r="I257" i="19"/>
  <c r="E989" i="18" s="1"/>
  <c r="G257" i="19"/>
  <c r="E257" i="19"/>
  <c r="Y256" i="19"/>
  <c r="W256" i="19"/>
  <c r="L990" i="18" s="1"/>
  <c r="U256" i="19"/>
  <c r="S256" i="19"/>
  <c r="J990" i="18" s="1"/>
  <c r="Q256" i="19"/>
  <c r="O256" i="19"/>
  <c r="H990" i="18" s="1"/>
  <c r="M256" i="19"/>
  <c r="K256" i="19"/>
  <c r="I256" i="19"/>
  <c r="G256" i="19"/>
  <c r="D990" i="18" s="1"/>
  <c r="E256" i="19"/>
  <c r="Y255" i="19"/>
  <c r="M991" i="18" s="1"/>
  <c r="W255" i="19"/>
  <c r="U255" i="19"/>
  <c r="K991" i="18" s="1"/>
  <c r="S255" i="19"/>
  <c r="Q255" i="19"/>
  <c r="O255" i="19"/>
  <c r="M255" i="19"/>
  <c r="K255" i="19"/>
  <c r="I255" i="19"/>
  <c r="E991" i="18" s="1"/>
  <c r="G255" i="19"/>
  <c r="E255" i="19"/>
  <c r="C991" i="18" s="1"/>
  <c r="Y254" i="19"/>
  <c r="W254" i="19"/>
  <c r="U254" i="19"/>
  <c r="S254" i="19"/>
  <c r="Q254" i="19"/>
  <c r="O254" i="19"/>
  <c r="H992" i="18" s="1"/>
  <c r="M254" i="19"/>
  <c r="K254" i="19"/>
  <c r="F992" i="18" s="1"/>
  <c r="I254" i="19"/>
  <c r="G254" i="19"/>
  <c r="E254" i="19"/>
  <c r="Y253" i="19"/>
  <c r="W253" i="19"/>
  <c r="U253" i="19"/>
  <c r="K993" i="18" s="1"/>
  <c r="S253" i="19"/>
  <c r="Q253" i="19"/>
  <c r="I993" i="18" s="1"/>
  <c r="O253" i="19"/>
  <c r="M253" i="19"/>
  <c r="K253" i="19"/>
  <c r="I253" i="19"/>
  <c r="G253" i="19"/>
  <c r="E253" i="19"/>
  <c r="C993" i="18" s="1"/>
  <c r="Y252" i="19"/>
  <c r="W252" i="19"/>
  <c r="L994" i="18" s="1"/>
  <c r="U252" i="19"/>
  <c r="S252" i="19"/>
  <c r="Q252" i="19"/>
  <c r="O252" i="19"/>
  <c r="M252" i="19"/>
  <c r="K252" i="19"/>
  <c r="F994" i="18" s="1"/>
  <c r="I252" i="19"/>
  <c r="G252" i="19"/>
  <c r="D994" i="18" s="1"/>
  <c r="E252" i="19"/>
  <c r="Y251" i="19"/>
  <c r="W251" i="19"/>
  <c r="U251" i="19"/>
  <c r="S251" i="19"/>
  <c r="Q251" i="19"/>
  <c r="I995" i="18" s="1"/>
  <c r="O251" i="19"/>
  <c r="M251" i="19"/>
  <c r="G995" i="18" s="1"/>
  <c r="K251" i="19"/>
  <c r="I251" i="19"/>
  <c r="G251" i="19"/>
  <c r="E251" i="19"/>
  <c r="Y250" i="19"/>
  <c r="W250" i="19"/>
  <c r="L996" i="18" s="1"/>
  <c r="U250" i="19"/>
  <c r="S250" i="19"/>
  <c r="J996" i="18" s="1"/>
  <c r="Q250" i="19"/>
  <c r="O250" i="19"/>
  <c r="M250" i="19"/>
  <c r="K250" i="19"/>
  <c r="I250" i="19"/>
  <c r="G250" i="19"/>
  <c r="D996" i="18" s="1"/>
  <c r="E250" i="19"/>
  <c r="Y249" i="19"/>
  <c r="M997" i="18" s="1"/>
  <c r="W249" i="19"/>
  <c r="U249" i="19"/>
  <c r="S249" i="19"/>
  <c r="Q249" i="19"/>
  <c r="O249" i="19"/>
  <c r="H997" i="18" s="1"/>
  <c r="M249" i="19"/>
  <c r="G997" i="18" s="1"/>
  <c r="K249" i="19"/>
  <c r="I249" i="19"/>
  <c r="G249" i="19"/>
  <c r="E249" i="19"/>
  <c r="Y248" i="19"/>
  <c r="W248" i="19"/>
  <c r="L998" i="18" s="1"/>
  <c r="U248" i="19"/>
  <c r="S248" i="19"/>
  <c r="J998" i="18" s="1"/>
  <c r="Q248" i="19"/>
  <c r="O248" i="19"/>
  <c r="H998" i="18" s="1"/>
  <c r="M248" i="19"/>
  <c r="K248" i="19"/>
  <c r="I248" i="19"/>
  <c r="G248" i="19"/>
  <c r="D998" i="18" s="1"/>
  <c r="E248" i="19"/>
  <c r="Y247" i="19"/>
  <c r="M999" i="18" s="1"/>
  <c r="W247" i="19"/>
  <c r="U247" i="19"/>
  <c r="K999" i="18" s="1"/>
  <c r="S247" i="19"/>
  <c r="Q247" i="19"/>
  <c r="O247" i="19"/>
  <c r="M247" i="19"/>
  <c r="K247" i="19"/>
  <c r="I247" i="19"/>
  <c r="E999" i="18" s="1"/>
  <c r="G247" i="19"/>
  <c r="E247" i="19"/>
  <c r="C999" i="18" s="1"/>
  <c r="Y246" i="19"/>
  <c r="W246" i="19"/>
  <c r="U246" i="19"/>
  <c r="S246" i="19"/>
  <c r="Q246" i="19"/>
  <c r="O246" i="19"/>
  <c r="H1000" i="18" s="1"/>
  <c r="M246" i="19"/>
  <c r="K246" i="19"/>
  <c r="F1000" i="18" s="1"/>
  <c r="I246" i="19"/>
  <c r="G246" i="19"/>
  <c r="E246" i="19"/>
  <c r="Y245" i="19"/>
  <c r="W245" i="19"/>
  <c r="U245" i="19"/>
  <c r="K1001" i="18" s="1"/>
  <c r="S245" i="19"/>
  <c r="Q245" i="19"/>
  <c r="I1001" i="18" s="1"/>
  <c r="O245" i="19"/>
  <c r="M245" i="19"/>
  <c r="K245" i="19"/>
  <c r="I245" i="19"/>
  <c r="G245" i="19"/>
  <c r="E245" i="19"/>
  <c r="C1001" i="18" s="1"/>
  <c r="Y244" i="19"/>
  <c r="W244" i="19"/>
  <c r="L1002" i="18" s="1"/>
  <c r="U244" i="19"/>
  <c r="S244" i="19"/>
  <c r="Q244" i="19"/>
  <c r="O244" i="19"/>
  <c r="M244" i="19"/>
  <c r="K244" i="19"/>
  <c r="F1002" i="18" s="1"/>
  <c r="I244" i="19"/>
  <c r="G244" i="19"/>
  <c r="D1002" i="18" s="1"/>
  <c r="E244" i="19"/>
  <c r="Y243" i="19"/>
  <c r="W243" i="19"/>
  <c r="U243" i="19"/>
  <c r="S243" i="19"/>
  <c r="Q243" i="19"/>
  <c r="I1003" i="18" s="1"/>
  <c r="O243" i="19"/>
  <c r="M243" i="19"/>
  <c r="G1003" i="18" s="1"/>
  <c r="K243" i="19"/>
  <c r="I243" i="19"/>
  <c r="G243" i="19"/>
  <c r="E243" i="19"/>
  <c r="Y242" i="19"/>
  <c r="W242" i="19"/>
  <c r="L1004" i="18" s="1"/>
  <c r="U242" i="19"/>
  <c r="S242" i="19"/>
  <c r="J1004" i="18" s="1"/>
  <c r="Q242" i="19"/>
  <c r="O242" i="19"/>
  <c r="M242" i="19"/>
  <c r="K242" i="19"/>
  <c r="I242" i="19"/>
  <c r="G242" i="19"/>
  <c r="D1004" i="18" s="1"/>
  <c r="E242" i="19"/>
  <c r="Y241" i="19"/>
  <c r="M1005" i="18" s="1"/>
  <c r="W241" i="19"/>
  <c r="U241" i="19"/>
  <c r="S241" i="19"/>
  <c r="Q241" i="19"/>
  <c r="O241" i="19"/>
  <c r="H1005" i="18" s="1"/>
  <c r="M241" i="19"/>
  <c r="G1005" i="18" s="1"/>
  <c r="K241" i="19"/>
  <c r="I241" i="19"/>
  <c r="E1005" i="18" s="1"/>
  <c r="G241" i="19"/>
  <c r="E241" i="19"/>
  <c r="Y240" i="19"/>
  <c r="W240" i="19"/>
  <c r="L1006" i="18" s="1"/>
  <c r="U240" i="19"/>
  <c r="S240" i="19"/>
  <c r="J1006" i="18" s="1"/>
  <c r="Q240" i="19"/>
  <c r="O240" i="19"/>
  <c r="H1006" i="18" s="1"/>
  <c r="M240" i="19"/>
  <c r="K240" i="19"/>
  <c r="I240" i="19"/>
  <c r="G240" i="19"/>
  <c r="D1006" i="18" s="1"/>
  <c r="E240" i="19"/>
  <c r="Y239" i="19"/>
  <c r="M1007" i="18" s="1"/>
  <c r="W239" i="19"/>
  <c r="U239" i="19"/>
  <c r="K1007" i="18" s="1"/>
  <c r="S239" i="19"/>
  <c r="Q239" i="19"/>
  <c r="O239" i="19"/>
  <c r="M239" i="19"/>
  <c r="K239" i="19"/>
  <c r="I239" i="19"/>
  <c r="E1007" i="18" s="1"/>
  <c r="G239" i="19"/>
  <c r="E239" i="19"/>
  <c r="C1007" i="18" s="1"/>
  <c r="Y238" i="19"/>
  <c r="W238" i="19"/>
  <c r="U238" i="19"/>
  <c r="S238" i="19"/>
  <c r="Q238" i="19"/>
  <c r="O238" i="19"/>
  <c r="H1008" i="18" s="1"/>
  <c r="M238" i="19"/>
  <c r="K238" i="19"/>
  <c r="F1008" i="18" s="1"/>
  <c r="I238" i="19"/>
  <c r="G238" i="19"/>
  <c r="E238" i="19"/>
  <c r="Y237" i="19"/>
  <c r="W237" i="19"/>
  <c r="U237" i="19"/>
  <c r="K1009" i="18" s="1"/>
  <c r="S237" i="19"/>
  <c r="Q237" i="19"/>
  <c r="I1009" i="18" s="1"/>
  <c r="O237" i="19"/>
  <c r="M237" i="19"/>
  <c r="K237" i="19"/>
  <c r="I237" i="19"/>
  <c r="G237" i="19"/>
  <c r="E237" i="19"/>
  <c r="C1009" i="18" s="1"/>
  <c r="Y236" i="19"/>
  <c r="W236" i="19"/>
  <c r="L1010" i="18" s="1"/>
  <c r="U236" i="19"/>
  <c r="S236" i="19"/>
  <c r="Q236" i="19"/>
  <c r="O236" i="19"/>
  <c r="M236" i="19"/>
  <c r="K236" i="19"/>
  <c r="F1010" i="18" s="1"/>
  <c r="I236" i="19"/>
  <c r="G236" i="19"/>
  <c r="D1010" i="18" s="1"/>
  <c r="E236" i="19"/>
  <c r="Y235" i="19"/>
  <c r="W235" i="19"/>
  <c r="U235" i="19"/>
  <c r="S235" i="19"/>
  <c r="Q235" i="19"/>
  <c r="I1011" i="18" s="1"/>
  <c r="O235" i="19"/>
  <c r="M235" i="19"/>
  <c r="G1011" i="18" s="1"/>
  <c r="K235" i="19"/>
  <c r="I235" i="19"/>
  <c r="G235" i="19"/>
  <c r="E235" i="19"/>
  <c r="Y234" i="19"/>
  <c r="W234" i="19"/>
  <c r="L1012" i="18" s="1"/>
  <c r="U234" i="19"/>
  <c r="S234" i="19"/>
  <c r="J1012" i="18" s="1"/>
  <c r="Q234" i="19"/>
  <c r="O234" i="19"/>
  <c r="M234" i="19"/>
  <c r="K234" i="19"/>
  <c r="I234" i="19"/>
  <c r="G234" i="19"/>
  <c r="D1012" i="18" s="1"/>
  <c r="E234" i="19"/>
  <c r="Y233" i="19"/>
  <c r="M1013" i="18" s="1"/>
  <c r="W233" i="19"/>
  <c r="U233" i="19"/>
  <c r="S233" i="19"/>
  <c r="Q233" i="19"/>
  <c r="O233" i="19"/>
  <c r="H1013" i="18" s="1"/>
  <c r="M233" i="19"/>
  <c r="G1013" i="18" s="1"/>
  <c r="K233" i="19"/>
  <c r="I233" i="19"/>
  <c r="E1013" i="18" s="1"/>
  <c r="G233" i="19"/>
  <c r="E233" i="19"/>
  <c r="Y232" i="19"/>
  <c r="W232" i="19"/>
  <c r="L1014" i="18" s="1"/>
  <c r="U232" i="19"/>
  <c r="S232" i="19"/>
  <c r="J1014" i="18" s="1"/>
  <c r="Q232" i="19"/>
  <c r="O232" i="19"/>
  <c r="H1014" i="18" s="1"/>
  <c r="M232" i="19"/>
  <c r="K232" i="19"/>
  <c r="I232" i="19"/>
  <c r="G232" i="19"/>
  <c r="D1014" i="18" s="1"/>
  <c r="E232" i="19"/>
  <c r="Y231" i="19"/>
  <c r="M1015" i="18" s="1"/>
  <c r="W231" i="19"/>
  <c r="U231" i="19"/>
  <c r="K1015" i="18" s="1"/>
  <c r="S231" i="19"/>
  <c r="Q231" i="19"/>
  <c r="O231" i="19"/>
  <c r="M231" i="19"/>
  <c r="K231" i="19"/>
  <c r="I231" i="19"/>
  <c r="E1015" i="18" s="1"/>
  <c r="G231" i="19"/>
  <c r="E231" i="19"/>
  <c r="C1015" i="18" s="1"/>
  <c r="Y230" i="19"/>
  <c r="W230" i="19"/>
  <c r="U230" i="19"/>
  <c r="S230" i="19"/>
  <c r="Q230" i="19"/>
  <c r="O230" i="19"/>
  <c r="H1016" i="18" s="1"/>
  <c r="M230" i="19"/>
  <c r="K230" i="19"/>
  <c r="F1016" i="18" s="1"/>
  <c r="I230" i="19"/>
  <c r="G230" i="19"/>
  <c r="E230" i="19"/>
  <c r="Y229" i="19"/>
  <c r="W229" i="19"/>
  <c r="U229" i="19"/>
  <c r="K1017" i="18" s="1"/>
  <c r="S229" i="19"/>
  <c r="Q229" i="19"/>
  <c r="I1017" i="18" s="1"/>
  <c r="O229" i="19"/>
  <c r="M229" i="19"/>
  <c r="K229" i="19"/>
  <c r="I229" i="19"/>
  <c r="G229" i="19"/>
  <c r="E229" i="19"/>
  <c r="C1017" i="18" s="1"/>
  <c r="Y228" i="19"/>
  <c r="W228" i="19"/>
  <c r="L1018" i="18" s="1"/>
  <c r="U228" i="19"/>
  <c r="S228" i="19"/>
  <c r="Q228" i="19"/>
  <c r="O228" i="19"/>
  <c r="M228" i="19"/>
  <c r="K228" i="19"/>
  <c r="F1018" i="18" s="1"/>
  <c r="I228" i="19"/>
  <c r="G228" i="19"/>
  <c r="D1018" i="18" s="1"/>
  <c r="E228" i="19"/>
  <c r="Y227" i="19"/>
  <c r="W227" i="19"/>
  <c r="U227" i="19"/>
  <c r="S227" i="19"/>
  <c r="Q227" i="19"/>
  <c r="I1019" i="18" s="1"/>
  <c r="O227" i="19"/>
  <c r="M227" i="19"/>
  <c r="G1019" i="18" s="1"/>
  <c r="K227" i="19"/>
  <c r="I227" i="19"/>
  <c r="G227" i="19"/>
  <c r="E227" i="19"/>
  <c r="Y226" i="19"/>
  <c r="W226" i="19"/>
  <c r="L1020" i="18" s="1"/>
  <c r="U226" i="19"/>
  <c r="S226" i="19"/>
  <c r="J1020" i="18" s="1"/>
  <c r="Q226" i="19"/>
  <c r="O226" i="19"/>
  <c r="M226" i="19"/>
  <c r="K226" i="19"/>
  <c r="I226" i="19"/>
  <c r="G226" i="19"/>
  <c r="D1020" i="18" s="1"/>
  <c r="E226" i="19"/>
  <c r="Y225" i="19"/>
  <c r="M1021" i="18" s="1"/>
  <c r="W225" i="19"/>
  <c r="U225" i="19"/>
  <c r="S225" i="19"/>
  <c r="Q225" i="19"/>
  <c r="O225" i="19"/>
  <c r="H1021" i="18" s="1"/>
  <c r="M225" i="19"/>
  <c r="G1021" i="18" s="1"/>
  <c r="K225" i="19"/>
  <c r="I225" i="19"/>
  <c r="E1021" i="18" s="1"/>
  <c r="G225" i="19"/>
  <c r="E225" i="19"/>
  <c r="Y224" i="19"/>
  <c r="W224" i="19"/>
  <c r="L1022" i="18" s="1"/>
  <c r="U224" i="19"/>
  <c r="S224" i="19"/>
  <c r="J1022" i="18" s="1"/>
  <c r="Q224" i="19"/>
  <c r="O224" i="19"/>
  <c r="H1022" i="18" s="1"/>
  <c r="M224" i="19"/>
  <c r="K224" i="19"/>
  <c r="I224" i="19"/>
  <c r="G224" i="19"/>
  <c r="D1022" i="18" s="1"/>
  <c r="E224" i="19"/>
  <c r="Y223" i="19"/>
  <c r="M1023" i="18" s="1"/>
  <c r="W223" i="19"/>
  <c r="U223" i="19"/>
  <c r="K1023" i="18" s="1"/>
  <c r="S223" i="19"/>
  <c r="Q223" i="19"/>
  <c r="O223" i="19"/>
  <c r="M223" i="19"/>
  <c r="K223" i="19"/>
  <c r="I223" i="19"/>
  <c r="E1023" i="18" s="1"/>
  <c r="G223" i="19"/>
  <c r="E223" i="19"/>
  <c r="C1023" i="18" s="1"/>
  <c r="Y222" i="19"/>
  <c r="W222" i="19"/>
  <c r="U222" i="19"/>
  <c r="S222" i="19"/>
  <c r="Q222" i="19"/>
  <c r="O222" i="19"/>
  <c r="H1024" i="18" s="1"/>
  <c r="M222" i="19"/>
  <c r="K222" i="19"/>
  <c r="F1024" i="18" s="1"/>
  <c r="I222" i="19"/>
  <c r="G222" i="19"/>
  <c r="E222" i="19"/>
  <c r="Y221" i="19"/>
  <c r="W221" i="19"/>
  <c r="U221" i="19"/>
  <c r="K1025" i="18" s="1"/>
  <c r="S221" i="19"/>
  <c r="Q221" i="19"/>
  <c r="I1025" i="18" s="1"/>
  <c r="O221" i="19"/>
  <c r="M221" i="19"/>
  <c r="K221" i="19"/>
  <c r="I221" i="19"/>
  <c r="G221" i="19"/>
  <c r="E221" i="19"/>
  <c r="C1025" i="18" s="1"/>
  <c r="Y220" i="19"/>
  <c r="W220" i="19"/>
  <c r="L1026" i="18" s="1"/>
  <c r="U220" i="19"/>
  <c r="S220" i="19"/>
  <c r="Q220" i="19"/>
  <c r="O220" i="19"/>
  <c r="H1026" i="18" s="1"/>
  <c r="M220" i="19"/>
  <c r="K220" i="19"/>
  <c r="F1026" i="18" s="1"/>
  <c r="I220" i="19"/>
  <c r="G220" i="19"/>
  <c r="D1026" i="18" s="1"/>
  <c r="E220" i="19"/>
  <c r="Y219" i="19"/>
  <c r="W219" i="19"/>
  <c r="U219" i="19"/>
  <c r="S219" i="19"/>
  <c r="Q219" i="19"/>
  <c r="I1027" i="18" s="1"/>
  <c r="O219" i="19"/>
  <c r="M219" i="19"/>
  <c r="G1027" i="18" s="1"/>
  <c r="K219" i="19"/>
  <c r="I219" i="19"/>
  <c r="G219" i="19"/>
  <c r="E219" i="19"/>
  <c r="Y218" i="19"/>
  <c r="W218" i="19"/>
  <c r="L1028" i="18" s="1"/>
  <c r="U218" i="19"/>
  <c r="S218" i="19"/>
  <c r="J1028" i="18" s="1"/>
  <c r="Q218" i="19"/>
  <c r="O218" i="19"/>
  <c r="M218" i="19"/>
  <c r="K218" i="19"/>
  <c r="I218" i="19"/>
  <c r="G218" i="19"/>
  <c r="D1028" i="18" s="1"/>
  <c r="E218" i="19"/>
  <c r="Y217" i="19"/>
  <c r="M1029" i="18" s="1"/>
  <c r="W217" i="19"/>
  <c r="U217" i="19"/>
  <c r="S217" i="19"/>
  <c r="Q217" i="19"/>
  <c r="O217" i="19"/>
  <c r="H1029" i="18" s="1"/>
  <c r="M217" i="19"/>
  <c r="G1029" i="18" s="1"/>
  <c r="K217" i="19"/>
  <c r="I217" i="19"/>
  <c r="E1029" i="18" s="1"/>
  <c r="G217" i="19"/>
  <c r="E217" i="19"/>
  <c r="Y216" i="19"/>
  <c r="W216" i="19"/>
  <c r="L1030" i="18" s="1"/>
  <c r="U216" i="19"/>
  <c r="S216" i="19"/>
  <c r="J1030" i="18" s="1"/>
  <c r="Q216" i="19"/>
  <c r="O216" i="19"/>
  <c r="H1030" i="18" s="1"/>
  <c r="M216" i="19"/>
  <c r="K216" i="19"/>
  <c r="I216" i="19"/>
  <c r="G216" i="19"/>
  <c r="D1030" i="18" s="1"/>
  <c r="E216" i="19"/>
  <c r="Y215" i="19"/>
  <c r="M1031" i="18" s="1"/>
  <c r="W215" i="19"/>
  <c r="U215" i="19"/>
  <c r="K1031" i="18" s="1"/>
  <c r="S215" i="19"/>
  <c r="Q215" i="19"/>
  <c r="O215" i="19"/>
  <c r="M215" i="19"/>
  <c r="K215" i="19"/>
  <c r="I215" i="19"/>
  <c r="E1031" i="18" s="1"/>
  <c r="G215" i="19"/>
  <c r="E215" i="19"/>
  <c r="C1031" i="18" s="1"/>
  <c r="Y214" i="19"/>
  <c r="W214" i="19"/>
  <c r="U214" i="19"/>
  <c r="S214" i="19"/>
  <c r="Q214" i="19"/>
  <c r="O214" i="19"/>
  <c r="H1032" i="18" s="1"/>
  <c r="M214" i="19"/>
  <c r="K214" i="19"/>
  <c r="F1032" i="18" s="1"/>
  <c r="I214" i="19"/>
  <c r="G214" i="19"/>
  <c r="E214" i="19"/>
  <c r="Y213" i="19"/>
  <c r="W213" i="19"/>
  <c r="U213" i="19"/>
  <c r="K1033" i="18" s="1"/>
  <c r="S213" i="19"/>
  <c r="Q213" i="19"/>
  <c r="I1033" i="18" s="1"/>
  <c r="O213" i="19"/>
  <c r="M213" i="19"/>
  <c r="K213" i="19"/>
  <c r="I213" i="19"/>
  <c r="G213" i="19"/>
  <c r="E213" i="19"/>
  <c r="C1033" i="18" s="1"/>
  <c r="Y212" i="19"/>
  <c r="W212" i="19"/>
  <c r="L1034" i="18" s="1"/>
  <c r="U212" i="19"/>
  <c r="S212" i="19"/>
  <c r="Q212" i="19"/>
  <c r="O212" i="19"/>
  <c r="M212" i="19"/>
  <c r="G1034" i="18" s="1"/>
  <c r="K212" i="19"/>
  <c r="F1034" i="18" s="1"/>
  <c r="I212" i="19"/>
  <c r="G212" i="19"/>
  <c r="D1034" i="18" s="1"/>
  <c r="E212" i="19"/>
  <c r="Y211" i="19"/>
  <c r="W211" i="19"/>
  <c r="U211" i="19"/>
  <c r="S211" i="19"/>
  <c r="Q211" i="19"/>
  <c r="I1035" i="18" s="1"/>
  <c r="O211" i="19"/>
  <c r="M211" i="19"/>
  <c r="G1035" i="18" s="1"/>
  <c r="K211" i="19"/>
  <c r="I211" i="19"/>
  <c r="G211" i="19"/>
  <c r="E211" i="19"/>
  <c r="Y210" i="19"/>
  <c r="W210" i="19"/>
  <c r="L1036" i="18" s="1"/>
  <c r="U210" i="19"/>
  <c r="S210" i="19"/>
  <c r="J1036" i="18" s="1"/>
  <c r="Q210" i="19"/>
  <c r="O210" i="19"/>
  <c r="M210" i="19"/>
  <c r="K210" i="19"/>
  <c r="I210" i="19"/>
  <c r="G210" i="19"/>
  <c r="D1036" i="18" s="1"/>
  <c r="E210" i="19"/>
  <c r="Y209" i="19"/>
  <c r="M1037" i="18" s="1"/>
  <c r="W209" i="19"/>
  <c r="U209" i="19"/>
  <c r="S209" i="19"/>
  <c r="Q209" i="19"/>
  <c r="O209" i="19"/>
  <c r="H1037" i="18" s="1"/>
  <c r="M209" i="19"/>
  <c r="G1037" i="18" s="1"/>
  <c r="K209" i="19"/>
  <c r="I209" i="19"/>
  <c r="E1037" i="18" s="1"/>
  <c r="G209" i="19"/>
  <c r="E209" i="19"/>
  <c r="Y208" i="19"/>
  <c r="W208" i="19"/>
  <c r="L1038" i="18" s="1"/>
  <c r="U208" i="19"/>
  <c r="S208" i="19"/>
  <c r="J1038" i="18" s="1"/>
  <c r="Q208" i="19"/>
  <c r="O208" i="19"/>
  <c r="H1038" i="18" s="1"/>
  <c r="M208" i="19"/>
  <c r="K208" i="19"/>
  <c r="I208" i="19"/>
  <c r="G208" i="19"/>
  <c r="D1038" i="18" s="1"/>
  <c r="E208" i="19"/>
  <c r="C1038" i="18" s="1"/>
  <c r="Y207" i="19"/>
  <c r="M1039" i="18" s="1"/>
  <c r="W207" i="19"/>
  <c r="U207" i="19"/>
  <c r="K1039" i="18" s="1"/>
  <c r="S207" i="19"/>
  <c r="Q207" i="19"/>
  <c r="O207" i="19"/>
  <c r="M207" i="19"/>
  <c r="K207" i="19"/>
  <c r="I207" i="19"/>
  <c r="E1039" i="18" s="1"/>
  <c r="G207" i="19"/>
  <c r="E207" i="19"/>
  <c r="C1039" i="18" s="1"/>
  <c r="Y206" i="19"/>
  <c r="W206" i="19"/>
  <c r="U206" i="19"/>
  <c r="S206" i="19"/>
  <c r="Q206" i="19"/>
  <c r="O206" i="19"/>
  <c r="H1040" i="18" s="1"/>
  <c r="M206" i="19"/>
  <c r="K206" i="19"/>
  <c r="F1040" i="18" s="1"/>
  <c r="I206" i="19"/>
  <c r="G206" i="19"/>
  <c r="E206" i="19"/>
  <c r="Y205" i="19"/>
  <c r="W205" i="19"/>
  <c r="U205" i="19"/>
  <c r="K1041" i="18" s="1"/>
  <c r="S205" i="19"/>
  <c r="Q205" i="19"/>
  <c r="I1041" i="18" s="1"/>
  <c r="O205" i="19"/>
  <c r="M205" i="19"/>
  <c r="K205" i="19"/>
  <c r="I205" i="19"/>
  <c r="G205" i="19"/>
  <c r="E205" i="19"/>
  <c r="C1041" i="18" s="1"/>
  <c r="Y204" i="19"/>
  <c r="W204" i="19"/>
  <c r="L1042" i="18" s="1"/>
  <c r="U204" i="19"/>
  <c r="S204" i="19"/>
  <c r="Q204" i="19"/>
  <c r="O204" i="19"/>
  <c r="M204" i="19"/>
  <c r="K204" i="19"/>
  <c r="F1042" i="18" s="1"/>
  <c r="I204" i="19"/>
  <c r="G204" i="19"/>
  <c r="D1042" i="18" s="1"/>
  <c r="E204" i="19"/>
  <c r="Y203" i="19"/>
  <c r="W203" i="19"/>
  <c r="U203" i="19"/>
  <c r="K1043" i="18" s="1"/>
  <c r="S203" i="19"/>
  <c r="Q203" i="19"/>
  <c r="I1043" i="18" s="1"/>
  <c r="O203" i="19"/>
  <c r="M203" i="19"/>
  <c r="G1043" i="18" s="1"/>
  <c r="K203" i="19"/>
  <c r="I203" i="19"/>
  <c r="G203" i="19"/>
  <c r="E203" i="19"/>
  <c r="C1043" i="18" s="1"/>
  <c r="Y202" i="19"/>
  <c r="W202" i="19"/>
  <c r="L1044" i="18" s="1"/>
  <c r="U202" i="19"/>
  <c r="S202" i="19"/>
  <c r="J1044" i="18" s="1"/>
  <c r="Q202" i="19"/>
  <c r="O202" i="19"/>
  <c r="M202" i="19"/>
  <c r="K202" i="19"/>
  <c r="I202" i="19"/>
  <c r="G202" i="19"/>
  <c r="D1044" i="18" s="1"/>
  <c r="E202" i="19"/>
  <c r="Y201" i="19"/>
  <c r="M1045" i="18" s="1"/>
  <c r="W201" i="19"/>
  <c r="U201" i="19"/>
  <c r="S201" i="19"/>
  <c r="Q201" i="19"/>
  <c r="O201" i="19"/>
  <c r="H1045" i="18" s="1"/>
  <c r="M201" i="19"/>
  <c r="G1045" i="18" s="1"/>
  <c r="K201" i="19"/>
  <c r="I201" i="19"/>
  <c r="E1045" i="18" s="1"/>
  <c r="G201" i="19"/>
  <c r="E201" i="19"/>
  <c r="Y200" i="19"/>
  <c r="W200" i="19"/>
  <c r="L1046" i="18" s="1"/>
  <c r="U200" i="19"/>
  <c r="K1046" i="18" s="1"/>
  <c r="S200" i="19"/>
  <c r="J1046" i="18" s="1"/>
  <c r="Q200" i="19"/>
  <c r="O200" i="19"/>
  <c r="H1046" i="18" s="1"/>
  <c r="M200" i="19"/>
  <c r="K200" i="19"/>
  <c r="I200" i="19"/>
  <c r="G200" i="19"/>
  <c r="D1046" i="18" s="1"/>
  <c r="E200" i="19"/>
  <c r="Y199" i="19"/>
  <c r="M1047" i="18" s="1"/>
  <c r="W199" i="19"/>
  <c r="U199" i="19"/>
  <c r="S199" i="19"/>
  <c r="Q199" i="19"/>
  <c r="O199" i="19"/>
  <c r="M199" i="19"/>
  <c r="K199" i="19"/>
  <c r="I199" i="19"/>
  <c r="E1047" i="18" s="1"/>
  <c r="G199" i="19"/>
  <c r="E199" i="19"/>
  <c r="C1047" i="18" s="1"/>
  <c r="Y198" i="19"/>
  <c r="W198" i="19"/>
  <c r="U198" i="19"/>
  <c r="S198" i="19"/>
  <c r="Q198" i="19"/>
  <c r="O198" i="19"/>
  <c r="H1048" i="18" s="1"/>
  <c r="M198" i="19"/>
  <c r="K198" i="19"/>
  <c r="F1048" i="18" s="1"/>
  <c r="I198" i="19"/>
  <c r="G198" i="19"/>
  <c r="E198" i="19"/>
  <c r="Y197" i="19"/>
  <c r="W197" i="19"/>
  <c r="U197" i="19"/>
  <c r="K1049" i="18" s="1"/>
  <c r="S197" i="19"/>
  <c r="Q197" i="19"/>
  <c r="I1049" i="18" s="1"/>
  <c r="O197" i="19"/>
  <c r="M197" i="19"/>
  <c r="K197" i="19"/>
  <c r="I197" i="19"/>
  <c r="G197" i="19"/>
  <c r="E197" i="19"/>
  <c r="C1049" i="18" s="1"/>
  <c r="Y196" i="19"/>
  <c r="W196" i="19"/>
  <c r="L1050" i="18" s="1"/>
  <c r="U196" i="19"/>
  <c r="S196" i="19"/>
  <c r="Q196" i="19"/>
  <c r="O196" i="19"/>
  <c r="M196" i="19"/>
  <c r="K196" i="19"/>
  <c r="F1050" i="18" s="1"/>
  <c r="I196" i="19"/>
  <c r="G196" i="19"/>
  <c r="D1050" i="18" s="1"/>
  <c r="E196" i="19"/>
  <c r="Y195" i="19"/>
  <c r="W195" i="19"/>
  <c r="U195" i="19"/>
  <c r="S195" i="19"/>
  <c r="J1051" i="18" s="1"/>
  <c r="Q195" i="19"/>
  <c r="I1051" i="18" s="1"/>
  <c r="O195" i="19"/>
  <c r="M195" i="19"/>
  <c r="G1051" i="18" s="1"/>
  <c r="K195" i="19"/>
  <c r="I195" i="19"/>
  <c r="G195" i="19"/>
  <c r="E195" i="19"/>
  <c r="Y194" i="19"/>
  <c r="W194" i="19"/>
  <c r="L1052" i="18" s="1"/>
  <c r="U194" i="19"/>
  <c r="S194" i="19"/>
  <c r="J1052" i="18" s="1"/>
  <c r="Q194" i="19"/>
  <c r="O194" i="19"/>
  <c r="M194" i="19"/>
  <c r="K194" i="19"/>
  <c r="I194" i="19"/>
  <c r="G194" i="19"/>
  <c r="D1052" i="18" s="1"/>
  <c r="E194" i="19"/>
  <c r="Y193" i="19"/>
  <c r="M1053" i="18" s="1"/>
  <c r="W193" i="19"/>
  <c r="U193" i="19"/>
  <c r="S193" i="19"/>
  <c r="Q193" i="19"/>
  <c r="O193" i="19"/>
  <c r="H1053" i="18" s="1"/>
  <c r="M193" i="19"/>
  <c r="G1053" i="18" s="1"/>
  <c r="K193" i="19"/>
  <c r="I193" i="19"/>
  <c r="E1053" i="18" s="1"/>
  <c r="G193" i="19"/>
  <c r="E193" i="19"/>
  <c r="Y192" i="19"/>
  <c r="W192" i="19"/>
  <c r="L1054" i="18" s="1"/>
  <c r="U192" i="19"/>
  <c r="S192" i="19"/>
  <c r="J1054" i="18" s="1"/>
  <c r="Q192" i="19"/>
  <c r="O192" i="19"/>
  <c r="H1054" i="18" s="1"/>
  <c r="M192" i="19"/>
  <c r="K192" i="19"/>
  <c r="I192" i="19"/>
  <c r="G192" i="19"/>
  <c r="D1054" i="18" s="1"/>
  <c r="E192" i="19"/>
  <c r="C1054" i="18" s="1"/>
  <c r="Y191" i="19"/>
  <c r="M1055" i="18" s="1"/>
  <c r="W191" i="19"/>
  <c r="U191" i="19"/>
  <c r="K1055" i="18" s="1"/>
  <c r="S191" i="19"/>
  <c r="Q191" i="19"/>
  <c r="O191" i="19"/>
  <c r="M191" i="19"/>
  <c r="G1055" i="18" s="1"/>
  <c r="K191" i="19"/>
  <c r="I191" i="19"/>
  <c r="E1055" i="18" s="1"/>
  <c r="G191" i="19"/>
  <c r="E191" i="19"/>
  <c r="C1055" i="18" s="1"/>
  <c r="Y190" i="19"/>
  <c r="W190" i="19"/>
  <c r="U190" i="19"/>
  <c r="S190" i="19"/>
  <c r="Q190" i="19"/>
  <c r="O190" i="19"/>
  <c r="H1056" i="18" s="1"/>
  <c r="M190" i="19"/>
  <c r="K190" i="19"/>
  <c r="F1056" i="18" s="1"/>
  <c r="I190" i="19"/>
  <c r="G190" i="19"/>
  <c r="E190" i="19"/>
  <c r="Y189" i="19"/>
  <c r="W189" i="19"/>
  <c r="U189" i="19"/>
  <c r="K1057" i="18" s="1"/>
  <c r="S189" i="19"/>
  <c r="Q189" i="19"/>
  <c r="I1057" i="18" s="1"/>
  <c r="O189" i="19"/>
  <c r="M189" i="19"/>
  <c r="K189" i="19"/>
  <c r="I189" i="19"/>
  <c r="G189" i="19"/>
  <c r="E189" i="19"/>
  <c r="C1057" i="18" s="1"/>
  <c r="Y188" i="19"/>
  <c r="W188" i="19"/>
  <c r="L1058" i="18" s="1"/>
  <c r="U188" i="19"/>
  <c r="S188" i="19"/>
  <c r="Q188" i="19"/>
  <c r="O188" i="19"/>
  <c r="M188" i="19"/>
  <c r="K188" i="19"/>
  <c r="F1058" i="18" s="1"/>
  <c r="I188" i="19"/>
  <c r="G188" i="19"/>
  <c r="D1058" i="18" s="1"/>
  <c r="E188" i="19"/>
  <c r="Y187" i="19"/>
  <c r="W187" i="19"/>
  <c r="U187" i="19"/>
  <c r="K1059" i="18" s="1"/>
  <c r="S187" i="19"/>
  <c r="Q187" i="19"/>
  <c r="I1059" i="18" s="1"/>
  <c r="O187" i="19"/>
  <c r="M187" i="19"/>
  <c r="G1059" i="18" s="1"/>
  <c r="K187" i="19"/>
  <c r="I187" i="19"/>
  <c r="G187" i="19"/>
  <c r="E187" i="19"/>
  <c r="C1059" i="18" s="1"/>
  <c r="Y186" i="19"/>
  <c r="W186" i="19"/>
  <c r="L1060" i="18" s="1"/>
  <c r="U186" i="19"/>
  <c r="S186" i="19"/>
  <c r="J1060" i="18" s="1"/>
  <c r="Q186" i="19"/>
  <c r="O186" i="19"/>
  <c r="M186" i="19"/>
  <c r="K186" i="19"/>
  <c r="F1060" i="18" s="1"/>
  <c r="I186" i="19"/>
  <c r="G186" i="19"/>
  <c r="D1060" i="18" s="1"/>
  <c r="E186" i="19"/>
  <c r="Y185" i="19"/>
  <c r="M1061" i="18" s="1"/>
  <c r="W185" i="19"/>
  <c r="U185" i="19"/>
  <c r="S185" i="19"/>
  <c r="Q185" i="19"/>
  <c r="O185" i="19"/>
  <c r="H1061" i="18" s="1"/>
  <c r="M185" i="19"/>
  <c r="G1061" i="18" s="1"/>
  <c r="K185" i="19"/>
  <c r="I185" i="19"/>
  <c r="E1061" i="18" s="1"/>
  <c r="G185" i="19"/>
  <c r="E185" i="19"/>
  <c r="Y184" i="19"/>
  <c r="W184" i="19"/>
  <c r="L1062" i="18" s="1"/>
  <c r="U184" i="19"/>
  <c r="K1062" i="18" s="1"/>
  <c r="S184" i="19"/>
  <c r="J1062" i="18" s="1"/>
  <c r="Q184" i="19"/>
  <c r="O184" i="19"/>
  <c r="H1062" i="18" s="1"/>
  <c r="M184" i="19"/>
  <c r="K184" i="19"/>
  <c r="I184" i="19"/>
  <c r="G184" i="19"/>
  <c r="D1062" i="18" s="1"/>
  <c r="E184" i="19"/>
  <c r="Y183" i="19"/>
  <c r="M1063" i="18" s="1"/>
  <c r="W183" i="19"/>
  <c r="U183" i="19"/>
  <c r="K1063" i="18" s="1"/>
  <c r="S183" i="19"/>
  <c r="Q183" i="19"/>
  <c r="O183" i="19"/>
  <c r="M183" i="19"/>
  <c r="K183" i="19"/>
  <c r="F1063" i="18" s="1"/>
  <c r="I183" i="19"/>
  <c r="G183" i="19"/>
  <c r="E183" i="19"/>
  <c r="C1063" i="18" s="1"/>
  <c r="Y182" i="19"/>
  <c r="W182" i="19"/>
  <c r="U182" i="19"/>
  <c r="S182" i="19"/>
  <c r="J1064" i="18" s="1"/>
  <c r="Q182" i="19"/>
  <c r="O182" i="19"/>
  <c r="H1064" i="18" s="1"/>
  <c r="M182" i="19"/>
  <c r="K182" i="19"/>
  <c r="F1064" i="18" s="1"/>
  <c r="I182" i="19"/>
  <c r="G182" i="19"/>
  <c r="E182" i="19"/>
  <c r="Y181" i="19"/>
  <c r="W181" i="19"/>
  <c r="U181" i="19"/>
  <c r="K1065" i="18" s="1"/>
  <c r="S181" i="19"/>
  <c r="Q181" i="19"/>
  <c r="I1065" i="18" s="1"/>
  <c r="O181" i="19"/>
  <c r="M181" i="19"/>
  <c r="K181" i="19"/>
  <c r="I181" i="19"/>
  <c r="G181" i="19"/>
  <c r="E181" i="19"/>
  <c r="C1065" i="18" s="1"/>
  <c r="Y180" i="19"/>
  <c r="W180" i="19"/>
  <c r="L1066" i="18" s="1"/>
  <c r="U180" i="19"/>
  <c r="S180" i="19"/>
  <c r="Q180" i="19"/>
  <c r="O180" i="19"/>
  <c r="M180" i="19"/>
  <c r="K180" i="19"/>
  <c r="F1066" i="18" s="1"/>
  <c r="I180" i="19"/>
  <c r="G180" i="19"/>
  <c r="D1066" i="18" s="1"/>
  <c r="E180" i="19"/>
  <c r="Y179" i="19"/>
  <c r="W179" i="19"/>
  <c r="U179" i="19"/>
  <c r="S179" i="19"/>
  <c r="J1067" i="18" s="1"/>
  <c r="Q179" i="19"/>
  <c r="I1067" i="18" s="1"/>
  <c r="O179" i="19"/>
  <c r="M179" i="19"/>
  <c r="G1067" i="18" s="1"/>
  <c r="K179" i="19"/>
  <c r="I179" i="19"/>
  <c r="G179" i="19"/>
  <c r="E179" i="19"/>
  <c r="Y178" i="19"/>
  <c r="W178" i="19"/>
  <c r="L1068" i="18" s="1"/>
  <c r="U178" i="19"/>
  <c r="S178" i="19"/>
  <c r="J1068" i="18" s="1"/>
  <c r="Q178" i="19"/>
  <c r="O178" i="19"/>
  <c r="M178" i="19"/>
  <c r="K178" i="19"/>
  <c r="I178" i="19"/>
  <c r="E1068" i="18" s="1"/>
  <c r="G178" i="19"/>
  <c r="D1068" i="18" s="1"/>
  <c r="E178" i="19"/>
  <c r="Y177" i="19"/>
  <c r="M1069" i="18" s="1"/>
  <c r="W177" i="19"/>
  <c r="U177" i="19"/>
  <c r="S177" i="19"/>
  <c r="Q177" i="19"/>
  <c r="O177" i="19"/>
  <c r="H1069" i="18" s="1"/>
  <c r="M177" i="19"/>
  <c r="G1069" i="18" s="1"/>
  <c r="K177" i="19"/>
  <c r="I177" i="19"/>
  <c r="E1069" i="18" s="1"/>
  <c r="G177" i="19"/>
  <c r="E177" i="19"/>
  <c r="Y176" i="19"/>
  <c r="W176" i="19"/>
  <c r="L1070" i="18" s="1"/>
  <c r="U176" i="19"/>
  <c r="S176" i="19"/>
  <c r="J1070" i="18" s="1"/>
  <c r="Q176" i="19"/>
  <c r="O176" i="19"/>
  <c r="H1070" i="18" s="1"/>
  <c r="M176" i="19"/>
  <c r="K176" i="19"/>
  <c r="I176" i="19"/>
  <c r="G176" i="19"/>
  <c r="D1070" i="18" s="1"/>
  <c r="E176" i="19"/>
  <c r="Y175" i="19"/>
  <c r="M1071" i="18" s="1"/>
  <c r="W175" i="19"/>
  <c r="U175" i="19"/>
  <c r="K1071" i="18" s="1"/>
  <c r="S175" i="19"/>
  <c r="Q175" i="19"/>
  <c r="O175" i="19"/>
  <c r="M175" i="19"/>
  <c r="G1071" i="18" s="1"/>
  <c r="K175" i="19"/>
  <c r="I175" i="19"/>
  <c r="E1071" i="18" s="1"/>
  <c r="G175" i="19"/>
  <c r="E175" i="19"/>
  <c r="C1071" i="18" s="1"/>
  <c r="Y174" i="19"/>
  <c r="W174" i="19"/>
  <c r="U174" i="19"/>
  <c r="S174" i="19"/>
  <c r="Q174" i="19"/>
  <c r="I1072" i="18" s="1"/>
  <c r="O174" i="19"/>
  <c r="H1072" i="18" s="1"/>
  <c r="M174" i="19"/>
  <c r="K174" i="19"/>
  <c r="F1072" i="18" s="1"/>
  <c r="I174" i="19"/>
  <c r="G174" i="19"/>
  <c r="E174" i="19"/>
  <c r="Y173" i="19"/>
  <c r="M1073" i="18" s="1"/>
  <c r="W173" i="19"/>
  <c r="U173" i="19"/>
  <c r="K1073" i="18" s="1"/>
  <c r="S173" i="19"/>
  <c r="Q173" i="19"/>
  <c r="I1073" i="18" s="1"/>
  <c r="O173" i="19"/>
  <c r="M173" i="19"/>
  <c r="K173" i="19"/>
  <c r="I173" i="19"/>
  <c r="E1073" i="18" s="1"/>
  <c r="G173" i="19"/>
  <c r="E173" i="19"/>
  <c r="C1073" i="18" s="1"/>
  <c r="Y172" i="19"/>
  <c r="W172" i="19"/>
  <c r="L1074" i="18" s="1"/>
  <c r="U172" i="19"/>
  <c r="S172" i="19"/>
  <c r="Q172" i="19"/>
  <c r="O172" i="19"/>
  <c r="M172" i="19"/>
  <c r="K172" i="19"/>
  <c r="F1074" i="18" s="1"/>
  <c r="I172" i="19"/>
  <c r="G172" i="19"/>
  <c r="D1074" i="18" s="1"/>
  <c r="E172" i="19"/>
  <c r="Y171" i="19"/>
  <c r="W171" i="19"/>
  <c r="U171" i="19"/>
  <c r="S171" i="19"/>
  <c r="Q171" i="19"/>
  <c r="I1075" i="18" s="1"/>
  <c r="O171" i="19"/>
  <c r="M171" i="19"/>
  <c r="G1075" i="18" s="1"/>
  <c r="K171" i="19"/>
  <c r="I171" i="19"/>
  <c r="G171" i="19"/>
  <c r="E171" i="19"/>
  <c r="Y170" i="19"/>
  <c r="M1076" i="18" s="1"/>
  <c r="W170" i="19"/>
  <c r="L1076" i="18" s="1"/>
  <c r="U170" i="19"/>
  <c r="S170" i="19"/>
  <c r="J1076" i="18" s="1"/>
  <c r="Q170" i="19"/>
  <c r="O170" i="19"/>
  <c r="M170" i="19"/>
  <c r="K170" i="19"/>
  <c r="F1076" i="18" s="1"/>
  <c r="I170" i="19"/>
  <c r="G170" i="19"/>
  <c r="D1076" i="18" s="1"/>
  <c r="E170" i="19"/>
  <c r="Y169" i="19"/>
  <c r="M1077" i="18" s="1"/>
  <c r="W169" i="19"/>
  <c r="U169" i="19"/>
  <c r="S169" i="19"/>
  <c r="Q169" i="19"/>
  <c r="O169" i="19"/>
  <c r="H1077" i="18" s="1"/>
  <c r="M169" i="19"/>
  <c r="K169" i="19"/>
  <c r="I169" i="19"/>
  <c r="E1077" i="18" s="1"/>
  <c r="G169" i="19"/>
  <c r="E169" i="19"/>
  <c r="Y168" i="19"/>
  <c r="W168" i="19"/>
  <c r="L1078" i="18" s="1"/>
  <c r="U168" i="19"/>
  <c r="S168" i="19"/>
  <c r="J1078" i="18" s="1"/>
  <c r="Q168" i="19"/>
  <c r="O168" i="19"/>
  <c r="H1078" i="18" s="1"/>
  <c r="M168" i="19"/>
  <c r="K168" i="19"/>
  <c r="I168" i="19"/>
  <c r="G168" i="19"/>
  <c r="D1078" i="18" s="1"/>
  <c r="E168" i="19"/>
  <c r="Y167" i="19"/>
  <c r="M1079" i="18" s="1"/>
  <c r="W167" i="19"/>
  <c r="U167" i="19"/>
  <c r="K1079" i="18" s="1"/>
  <c r="S167" i="19"/>
  <c r="Q167" i="19"/>
  <c r="O167" i="19"/>
  <c r="M167" i="19"/>
  <c r="K167" i="19"/>
  <c r="F1079" i="18" s="1"/>
  <c r="I167" i="19"/>
  <c r="E1079" i="18" s="1"/>
  <c r="G167" i="19"/>
  <c r="E167" i="19"/>
  <c r="C1079" i="18" s="1"/>
  <c r="Y166" i="19"/>
  <c r="W166" i="19"/>
  <c r="U166" i="19"/>
  <c r="S166" i="19"/>
  <c r="J1080" i="18" s="1"/>
  <c r="Q166" i="19"/>
  <c r="O166" i="19"/>
  <c r="H1080" i="18" s="1"/>
  <c r="M166" i="19"/>
  <c r="K166" i="19"/>
  <c r="F1080" i="18" s="1"/>
  <c r="I166" i="19"/>
  <c r="G166" i="19"/>
  <c r="E166" i="19"/>
  <c r="Y165" i="19"/>
  <c r="W165" i="19"/>
  <c r="L1081" i="18" s="1"/>
  <c r="U165" i="19"/>
  <c r="K1081" i="18" s="1"/>
  <c r="S165" i="19"/>
  <c r="Q165" i="19"/>
  <c r="I1081" i="18" s="1"/>
  <c r="O165" i="19"/>
  <c r="M165" i="19"/>
  <c r="K165" i="19"/>
  <c r="I165" i="19"/>
  <c r="G165" i="19"/>
  <c r="D1081" i="18" s="1"/>
  <c r="E165" i="19"/>
  <c r="C1081" i="18" s="1"/>
  <c r="Y164" i="19"/>
  <c r="W164" i="19"/>
  <c r="L1082" i="18" s="1"/>
  <c r="U164" i="19"/>
  <c r="S164" i="19"/>
  <c r="Q164" i="19"/>
  <c r="O164" i="19"/>
  <c r="M164" i="19"/>
  <c r="K164" i="19"/>
  <c r="I164" i="19"/>
  <c r="G164" i="19"/>
  <c r="D1082" i="18" s="1"/>
  <c r="E164" i="19"/>
  <c r="Y163" i="19"/>
  <c r="W163" i="19"/>
  <c r="U163" i="19"/>
  <c r="S163" i="19"/>
  <c r="J1083" i="18" s="1"/>
  <c r="Q163" i="19"/>
  <c r="I1083" i="18" s="1"/>
  <c r="O163" i="19"/>
  <c r="M163" i="19"/>
  <c r="G1083" i="18" s="1"/>
  <c r="K163" i="19"/>
  <c r="I163" i="19"/>
  <c r="G163" i="19"/>
  <c r="E163" i="19"/>
  <c r="Y162" i="19"/>
  <c r="M1084" i="18" s="1"/>
  <c r="W162" i="19"/>
  <c r="L1084" i="18" s="1"/>
  <c r="U162" i="19"/>
  <c r="S162" i="19"/>
  <c r="J1084" i="18" s="1"/>
  <c r="Q162" i="19"/>
  <c r="O162" i="19"/>
  <c r="M162" i="19"/>
  <c r="K162" i="19"/>
  <c r="I162" i="19"/>
  <c r="E1084" i="18" s="1"/>
  <c r="G162" i="19"/>
  <c r="D1084" i="18" s="1"/>
  <c r="E162" i="19"/>
  <c r="Y161" i="19"/>
  <c r="M1085" i="18" s="1"/>
  <c r="W161" i="19"/>
  <c r="U161" i="19"/>
  <c r="S161" i="19"/>
  <c r="Q161" i="19"/>
  <c r="I1085" i="18" s="1"/>
  <c r="O161" i="19"/>
  <c r="M161" i="19"/>
  <c r="G1085" i="18" s="1"/>
  <c r="K161" i="19"/>
  <c r="I161" i="19"/>
  <c r="E1085" i="18" s="1"/>
  <c r="G161" i="19"/>
  <c r="E161" i="19"/>
  <c r="Y160" i="19"/>
  <c r="W160" i="19"/>
  <c r="U160" i="19"/>
  <c r="S160" i="19"/>
  <c r="J1086" i="18" s="1"/>
  <c r="Q160" i="19"/>
  <c r="O160" i="19"/>
  <c r="H1086" i="18" s="1"/>
  <c r="M160" i="19"/>
  <c r="K160" i="19"/>
  <c r="I160" i="19"/>
  <c r="G160" i="19"/>
  <c r="E160" i="19"/>
  <c r="Y159" i="19"/>
  <c r="M1087" i="18" s="1"/>
  <c r="W159" i="19"/>
  <c r="U159" i="19"/>
  <c r="K1087" i="18" s="1"/>
  <c r="S159" i="19"/>
  <c r="Q159" i="19"/>
  <c r="O159" i="19"/>
  <c r="M159" i="19"/>
  <c r="K159" i="19"/>
  <c r="F1087" i="18" s="1"/>
  <c r="I159" i="19"/>
  <c r="E1087" i="18" s="1"/>
  <c r="G159" i="19"/>
  <c r="E159" i="19"/>
  <c r="C1087" i="18" s="1"/>
  <c r="Y158" i="19"/>
  <c r="W158" i="19"/>
  <c r="U158" i="19"/>
  <c r="S158" i="19"/>
  <c r="Q158" i="19"/>
  <c r="I1088" i="18" s="1"/>
  <c r="O158" i="19"/>
  <c r="H1088" i="18" s="1"/>
  <c r="M158" i="19"/>
  <c r="K158" i="19"/>
  <c r="F1088" i="18" s="1"/>
  <c r="I158" i="19"/>
  <c r="G158" i="19"/>
  <c r="E158" i="19"/>
  <c r="Y157" i="19"/>
  <c r="M1089" i="18" s="1"/>
  <c r="W157" i="19"/>
  <c r="L1089" i="18" s="1"/>
  <c r="U157" i="19"/>
  <c r="S157" i="19"/>
  <c r="Q157" i="19"/>
  <c r="I1089" i="18" s="1"/>
  <c r="O157" i="19"/>
  <c r="M157" i="19"/>
  <c r="K157" i="19"/>
  <c r="I157" i="19"/>
  <c r="E1089" i="18" s="1"/>
  <c r="G157" i="19"/>
  <c r="D1089" i="18" s="1"/>
  <c r="E157" i="19"/>
  <c r="C1089" i="18" s="1"/>
  <c r="Y156" i="19"/>
  <c r="W156" i="19"/>
  <c r="L1090" i="18" s="1"/>
  <c r="U156" i="19"/>
  <c r="S156" i="19"/>
  <c r="Q156" i="19"/>
  <c r="O156" i="19"/>
  <c r="H1090" i="18" s="1"/>
  <c r="M156" i="19"/>
  <c r="K156" i="19"/>
  <c r="F1090" i="18" s="1"/>
  <c r="I156" i="19"/>
  <c r="G156" i="19"/>
  <c r="D1090" i="18" s="1"/>
  <c r="E156" i="19"/>
  <c r="Y155" i="19"/>
  <c r="W155" i="19"/>
  <c r="U155" i="19"/>
  <c r="S155" i="19"/>
  <c r="Q155" i="19"/>
  <c r="I1091" i="18" s="1"/>
  <c r="O155" i="19"/>
  <c r="M155" i="19"/>
  <c r="G1091" i="18" s="1"/>
  <c r="K155" i="19"/>
  <c r="I155" i="19"/>
  <c r="G155" i="19"/>
  <c r="E155" i="19"/>
  <c r="Y154" i="19"/>
  <c r="M1092" i="18" s="1"/>
  <c r="W154" i="19"/>
  <c r="L1092" i="18" s="1"/>
  <c r="U154" i="19"/>
  <c r="S154" i="19"/>
  <c r="J1092" i="18" s="1"/>
  <c r="Q154" i="19"/>
  <c r="O154" i="19"/>
  <c r="M154" i="19"/>
  <c r="K154" i="19"/>
  <c r="F1092" i="18" s="1"/>
  <c r="I154" i="19"/>
  <c r="E1092" i="18" s="1"/>
  <c r="G154" i="19"/>
  <c r="D1092" i="18" s="1"/>
  <c r="E154" i="19"/>
  <c r="Y153" i="19"/>
  <c r="M1093" i="18" s="1"/>
  <c r="W153" i="19"/>
  <c r="U153" i="19"/>
  <c r="S153" i="19"/>
  <c r="Q153" i="19"/>
  <c r="I1093" i="18" s="1"/>
  <c r="O153" i="19"/>
  <c r="M153" i="19"/>
  <c r="G1093" i="18" s="1"/>
  <c r="K153" i="19"/>
  <c r="I153" i="19"/>
  <c r="E1093" i="18" s="1"/>
  <c r="G153" i="19"/>
  <c r="E153" i="19"/>
  <c r="Y152" i="19"/>
  <c r="W152" i="19"/>
  <c r="L1094" i="18" s="1"/>
  <c r="U152" i="19"/>
  <c r="S152" i="19"/>
  <c r="J1094" i="18" s="1"/>
  <c r="Q152" i="19"/>
  <c r="O152" i="19"/>
  <c r="H1094" i="18" s="1"/>
  <c r="M152" i="19"/>
  <c r="K152" i="19"/>
  <c r="I152" i="19"/>
  <c r="G152" i="19"/>
  <c r="D1094" i="18" s="1"/>
  <c r="E152" i="19"/>
  <c r="C1094" i="18" s="1"/>
  <c r="Y151" i="19"/>
  <c r="M1095" i="18" s="1"/>
  <c r="W151" i="19"/>
  <c r="U151" i="19"/>
  <c r="K1095" i="18" s="1"/>
  <c r="S151" i="19"/>
  <c r="Q151" i="19"/>
  <c r="O151" i="19"/>
  <c r="M151" i="19"/>
  <c r="G1095" i="18" s="1"/>
  <c r="K151" i="19"/>
  <c r="I151" i="19"/>
  <c r="E1095" i="18" s="1"/>
  <c r="G151" i="19"/>
  <c r="E151" i="19"/>
  <c r="C1095" i="18" s="1"/>
  <c r="Y150" i="19"/>
  <c r="W150" i="19"/>
  <c r="U150" i="19"/>
  <c r="S150" i="19"/>
  <c r="Q150" i="19"/>
  <c r="O150" i="19"/>
  <c r="H1096" i="18" s="1"/>
  <c r="M150" i="19"/>
  <c r="K150" i="19"/>
  <c r="F1096" i="18" s="1"/>
  <c r="I150" i="19"/>
  <c r="G150" i="19"/>
  <c r="E150" i="19"/>
  <c r="Y149" i="19"/>
  <c r="W149" i="19"/>
  <c r="L1097" i="18" s="1"/>
  <c r="U149" i="19"/>
  <c r="K1097" i="18" s="1"/>
  <c r="S149" i="19"/>
  <c r="Q149" i="19"/>
  <c r="I1097" i="18" s="1"/>
  <c r="O149" i="19"/>
  <c r="M149" i="19"/>
  <c r="K149" i="19"/>
  <c r="I149" i="19"/>
  <c r="G149" i="19"/>
  <c r="E149" i="19"/>
  <c r="C1097" i="18" s="1"/>
  <c r="Y148" i="19"/>
  <c r="W148" i="19"/>
  <c r="L1098" i="18" s="1"/>
  <c r="U148" i="19"/>
  <c r="S148" i="19"/>
  <c r="Q148" i="19"/>
  <c r="O148" i="19"/>
  <c r="M148" i="19"/>
  <c r="G1098" i="18" s="1"/>
  <c r="K148" i="19"/>
  <c r="F1098" i="18" s="1"/>
  <c r="I148" i="19"/>
  <c r="G148" i="19"/>
  <c r="D1098" i="18" s="1"/>
  <c r="E148" i="19"/>
  <c r="Y147" i="19"/>
  <c r="W147" i="19"/>
  <c r="U147" i="19"/>
  <c r="K1099" i="18" s="1"/>
  <c r="S147" i="19"/>
  <c r="J1099" i="18" s="1"/>
  <c r="Q147" i="19"/>
  <c r="I1099" i="18" s="1"/>
  <c r="O147" i="19"/>
  <c r="M147" i="19"/>
  <c r="G1099" i="18" s="1"/>
  <c r="K147" i="19"/>
  <c r="I147" i="19"/>
  <c r="G147" i="19"/>
  <c r="E147" i="19"/>
  <c r="C1099" i="18" s="1"/>
  <c r="Y146" i="19"/>
  <c r="M1100" i="18" s="1"/>
  <c r="W146" i="19"/>
  <c r="L1100" i="18" s="1"/>
  <c r="U146" i="19"/>
  <c r="S146" i="19"/>
  <c r="J1100" i="18" s="1"/>
  <c r="Q146" i="19"/>
  <c r="O146" i="19"/>
  <c r="M146" i="19"/>
  <c r="K146" i="19"/>
  <c r="I146" i="19"/>
  <c r="E1100" i="18" s="1"/>
  <c r="G146" i="19"/>
  <c r="D1100" i="18" s="1"/>
  <c r="E146" i="19"/>
  <c r="Y145" i="19"/>
  <c r="M1101" i="18" s="1"/>
  <c r="W145" i="19"/>
  <c r="U145" i="19"/>
  <c r="S145" i="19"/>
  <c r="Q145" i="19"/>
  <c r="I1101" i="18" s="1"/>
  <c r="O145" i="19"/>
  <c r="H1101" i="18" s="1"/>
  <c r="M145" i="19"/>
  <c r="K145" i="19"/>
  <c r="I145" i="19"/>
  <c r="E1101" i="18" s="1"/>
  <c r="G145" i="19"/>
  <c r="E145" i="19"/>
  <c r="Y144" i="19"/>
  <c r="W144" i="19"/>
  <c r="U144" i="19"/>
  <c r="K1102" i="18" s="1"/>
  <c r="S144" i="19"/>
  <c r="J1102" i="18" s="1"/>
  <c r="Q144" i="19"/>
  <c r="O144" i="19"/>
  <c r="H1102" i="18" s="1"/>
  <c r="M144" i="19"/>
  <c r="K144" i="19"/>
  <c r="I144" i="19"/>
  <c r="G144" i="19"/>
  <c r="E144" i="19"/>
  <c r="C1102" i="18" s="1"/>
  <c r="Y143" i="19"/>
  <c r="M1103" i="18" s="1"/>
  <c r="W143" i="19"/>
  <c r="U143" i="19"/>
  <c r="K1103" i="18" s="1"/>
  <c r="S143" i="19"/>
  <c r="Q143" i="19"/>
  <c r="O143" i="19"/>
  <c r="M143" i="19"/>
  <c r="G1103" i="18" s="1"/>
  <c r="K143" i="19"/>
  <c r="F1103" i="18" s="1"/>
  <c r="I143" i="19"/>
  <c r="E1103" i="18" s="1"/>
  <c r="G143" i="19"/>
  <c r="E143" i="19"/>
  <c r="C1103" i="18" s="1"/>
  <c r="Y142" i="19"/>
  <c r="W142" i="19"/>
  <c r="U142" i="19"/>
  <c r="S142" i="19"/>
  <c r="Q142" i="19"/>
  <c r="I1104" i="18" s="1"/>
  <c r="O142" i="19"/>
  <c r="H1104" i="18" s="1"/>
  <c r="M142" i="19"/>
  <c r="K142" i="19"/>
  <c r="F1104" i="18" s="1"/>
  <c r="I142" i="19"/>
  <c r="G142" i="19"/>
  <c r="E142" i="19"/>
  <c r="Y141" i="19"/>
  <c r="W141" i="19"/>
  <c r="L1105" i="18" s="1"/>
  <c r="U141" i="19"/>
  <c r="K1105" i="18" s="1"/>
  <c r="S141" i="19"/>
  <c r="Q141" i="19"/>
  <c r="I1105" i="18" s="1"/>
  <c r="O141" i="19"/>
  <c r="M141" i="19"/>
  <c r="K141" i="19"/>
  <c r="I141" i="19"/>
  <c r="E1105" i="18" s="1"/>
  <c r="G141" i="19"/>
  <c r="E141" i="19"/>
  <c r="C1105" i="18" s="1"/>
  <c r="Y140" i="19"/>
  <c r="W140" i="19"/>
  <c r="L1106" i="18" s="1"/>
  <c r="U140" i="19"/>
  <c r="S140" i="19"/>
  <c r="Q140" i="19"/>
  <c r="O140" i="19"/>
  <c r="H1106" i="18" s="1"/>
  <c r="M140" i="19"/>
  <c r="G1106" i="18" s="1"/>
  <c r="K140" i="19"/>
  <c r="F1106" i="18" s="1"/>
  <c r="I140" i="19"/>
  <c r="G140" i="19"/>
  <c r="D1106" i="18" s="1"/>
  <c r="E140" i="19"/>
  <c r="Y139" i="19"/>
  <c r="W139" i="19"/>
  <c r="U139" i="19"/>
  <c r="S139" i="19"/>
  <c r="Q139" i="19"/>
  <c r="I1107" i="18" s="1"/>
  <c r="O139" i="19"/>
  <c r="M139" i="19"/>
  <c r="G1107" i="18" s="1"/>
  <c r="K139" i="19"/>
  <c r="I139" i="19"/>
  <c r="G139" i="19"/>
  <c r="E139" i="19"/>
  <c r="Y138" i="19"/>
  <c r="M1108" i="18" s="1"/>
  <c r="W138" i="19"/>
  <c r="L1108" i="18" s="1"/>
  <c r="U138" i="19"/>
  <c r="S138" i="19"/>
  <c r="Q138" i="19"/>
  <c r="O138" i="19"/>
  <c r="M138" i="19"/>
  <c r="K138" i="19"/>
  <c r="F1108" i="18" s="1"/>
  <c r="I138" i="19"/>
  <c r="E1108" i="18" s="1"/>
  <c r="G138" i="19"/>
  <c r="D1108" i="18" s="1"/>
  <c r="E138" i="19"/>
  <c r="Y137" i="19"/>
  <c r="M1109" i="18" s="1"/>
  <c r="W137" i="19"/>
  <c r="U137" i="19"/>
  <c r="S137" i="19"/>
  <c r="Q137" i="19"/>
  <c r="I1109" i="18" s="1"/>
  <c r="O137" i="19"/>
  <c r="M137" i="19"/>
  <c r="G1109" i="18" s="1"/>
  <c r="K137" i="19"/>
  <c r="I137" i="19"/>
  <c r="E1109" i="18" s="1"/>
  <c r="G137" i="19"/>
  <c r="E137" i="19"/>
  <c r="Y136" i="19"/>
  <c r="W136" i="19"/>
  <c r="U136" i="19"/>
  <c r="S136" i="19"/>
  <c r="J1110" i="18" s="1"/>
  <c r="Q136" i="19"/>
  <c r="O136" i="19"/>
  <c r="H1110" i="18" s="1"/>
  <c r="M136" i="19"/>
  <c r="K136" i="19"/>
  <c r="I136" i="19"/>
  <c r="G136" i="19"/>
  <c r="E136" i="19"/>
  <c r="Y135" i="19"/>
  <c r="M1111" i="18" s="1"/>
  <c r="W135" i="19"/>
  <c r="U135" i="19"/>
  <c r="K1111" i="18" s="1"/>
  <c r="S135" i="19"/>
  <c r="Q135" i="19"/>
  <c r="O135" i="19"/>
  <c r="M135" i="19"/>
  <c r="K135" i="19"/>
  <c r="F1111" i="18" s="1"/>
  <c r="I135" i="19"/>
  <c r="E1111" i="18" s="1"/>
  <c r="G135" i="19"/>
  <c r="E135" i="19"/>
  <c r="C1111" i="18" s="1"/>
  <c r="Y134" i="19"/>
  <c r="W134" i="19"/>
  <c r="U134" i="19"/>
  <c r="S134" i="19"/>
  <c r="Q134" i="19"/>
  <c r="I1112" i="18" s="1"/>
  <c r="O134" i="19"/>
  <c r="H1112" i="18" s="1"/>
  <c r="M134" i="19"/>
  <c r="K134" i="19"/>
  <c r="F1112" i="18" s="1"/>
  <c r="I134" i="19"/>
  <c r="G134" i="19"/>
  <c r="E134" i="19"/>
  <c r="Y133" i="19"/>
  <c r="M1113" i="18" s="1"/>
  <c r="W133" i="19"/>
  <c r="U133" i="19"/>
  <c r="K1113" i="18" s="1"/>
  <c r="S133" i="19"/>
  <c r="Q133" i="19"/>
  <c r="I1113" i="18" s="1"/>
  <c r="O133" i="19"/>
  <c r="M133" i="19"/>
  <c r="K133" i="19"/>
  <c r="I133" i="19"/>
  <c r="G133" i="19"/>
  <c r="D1113" i="18" s="1"/>
  <c r="E133" i="19"/>
  <c r="C1113" i="18" s="1"/>
  <c r="Y132" i="19"/>
  <c r="W132" i="19"/>
  <c r="L1114" i="18" s="1"/>
  <c r="U132" i="19"/>
  <c r="S132" i="19"/>
  <c r="Q132" i="19"/>
  <c r="O132" i="19"/>
  <c r="H1114" i="18" s="1"/>
  <c r="M132" i="19"/>
  <c r="G1114" i="18" s="1"/>
  <c r="K132" i="19"/>
  <c r="F1114" i="18" s="1"/>
  <c r="I132" i="19"/>
  <c r="G132" i="19"/>
  <c r="D1114" i="18" s="1"/>
  <c r="E132" i="19"/>
  <c r="Y131" i="19"/>
  <c r="W131" i="19"/>
  <c r="U131" i="19"/>
  <c r="K1115" i="18" s="1"/>
  <c r="S131" i="19"/>
  <c r="Q131" i="19"/>
  <c r="I1115" i="18" s="1"/>
  <c r="O131" i="19"/>
  <c r="M131" i="19"/>
  <c r="G1115" i="18" s="1"/>
  <c r="K131" i="19"/>
  <c r="I131" i="19"/>
  <c r="G131" i="19"/>
  <c r="E131" i="19"/>
  <c r="C1115" i="18" s="1"/>
  <c r="Y130" i="19"/>
  <c r="M1116" i="18" s="1"/>
  <c r="W130" i="19"/>
  <c r="L1116" i="18" s="1"/>
  <c r="U130" i="19"/>
  <c r="S130" i="19"/>
  <c r="J1116" i="18" s="1"/>
  <c r="Q130" i="19"/>
  <c r="O130" i="19"/>
  <c r="M130" i="19"/>
  <c r="K130" i="19"/>
  <c r="I130" i="19"/>
  <c r="E1116" i="18" s="1"/>
  <c r="G130" i="19"/>
  <c r="D1116" i="18" s="1"/>
  <c r="E130" i="19"/>
  <c r="Y129" i="19"/>
  <c r="M1117" i="18" s="1"/>
  <c r="W129" i="19"/>
  <c r="U129" i="19"/>
  <c r="S129" i="19"/>
  <c r="Q129" i="19"/>
  <c r="I1117" i="18" s="1"/>
  <c r="O129" i="19"/>
  <c r="H1117" i="18" s="1"/>
  <c r="M129" i="19"/>
  <c r="G1117" i="18" s="1"/>
  <c r="K129" i="19"/>
  <c r="I129" i="19"/>
  <c r="E1117" i="18" s="1"/>
  <c r="G129" i="19"/>
  <c r="E129" i="19"/>
  <c r="Y128" i="19"/>
  <c r="W128" i="19"/>
  <c r="U128" i="19"/>
  <c r="K1118" i="18" s="1"/>
  <c r="S128" i="19"/>
  <c r="Q128" i="19"/>
  <c r="O128" i="19"/>
  <c r="H1118" i="18" s="1"/>
  <c r="M128" i="19"/>
  <c r="K128" i="19"/>
  <c r="I128" i="19"/>
  <c r="G128" i="19"/>
  <c r="D1118" i="18" s="1"/>
  <c r="E128" i="19"/>
  <c r="C1118" i="18" s="1"/>
  <c r="Y127" i="19"/>
  <c r="M1119" i="18" s="1"/>
  <c r="W127" i="19"/>
  <c r="U127" i="19"/>
  <c r="K1119" i="18" s="1"/>
  <c r="S127" i="19"/>
  <c r="Q127" i="19"/>
  <c r="O127" i="19"/>
  <c r="M127" i="19"/>
  <c r="G1119" i="18" s="1"/>
  <c r="K127" i="19"/>
  <c r="I127" i="19"/>
  <c r="E1119" i="18" s="1"/>
  <c r="G127" i="19"/>
  <c r="E127" i="19"/>
  <c r="C1119" i="18" s="1"/>
  <c r="Y126" i="19"/>
  <c r="W126" i="19"/>
  <c r="U126" i="19"/>
  <c r="S126" i="19"/>
  <c r="Q126" i="19"/>
  <c r="I1120" i="18" s="1"/>
  <c r="O126" i="19"/>
  <c r="H1120" i="18" s="1"/>
  <c r="M126" i="19"/>
  <c r="K126" i="19"/>
  <c r="F1120" i="18" s="1"/>
  <c r="I126" i="19"/>
  <c r="G126" i="19"/>
  <c r="E126" i="19"/>
  <c r="Y125" i="19"/>
  <c r="W125" i="19"/>
  <c r="L1121" i="18" s="1"/>
  <c r="U125" i="19"/>
  <c r="K1121" i="18" s="1"/>
  <c r="S125" i="19"/>
  <c r="Q125" i="19"/>
  <c r="I1121" i="18" s="1"/>
  <c r="O125" i="19"/>
  <c r="M125" i="19"/>
  <c r="K125" i="19"/>
  <c r="I125" i="19"/>
  <c r="E1121" i="18" s="1"/>
  <c r="G125" i="19"/>
  <c r="E125" i="19"/>
  <c r="C1121" i="18" s="1"/>
  <c r="Y124" i="19"/>
  <c r="W124" i="19"/>
  <c r="L1122" i="18" s="1"/>
  <c r="U124" i="19"/>
  <c r="S124" i="19"/>
  <c r="Q124" i="19"/>
  <c r="O124" i="19"/>
  <c r="M124" i="19"/>
  <c r="G1122" i="18" s="1"/>
  <c r="K124" i="19"/>
  <c r="F1122" i="18" s="1"/>
  <c r="I124" i="19"/>
  <c r="G124" i="19"/>
  <c r="D1122" i="18" s="1"/>
  <c r="E124" i="19"/>
  <c r="Y123" i="19"/>
  <c r="W123" i="19"/>
  <c r="U123" i="19"/>
  <c r="K1123" i="18" s="1"/>
  <c r="S123" i="19"/>
  <c r="J1123" i="18" s="1"/>
  <c r="Q123" i="19"/>
  <c r="I1123" i="18" s="1"/>
  <c r="O123" i="19"/>
  <c r="M123" i="19"/>
  <c r="G1123" i="18" s="1"/>
  <c r="K123" i="19"/>
  <c r="I123" i="19"/>
  <c r="G123" i="19"/>
  <c r="E123" i="19"/>
  <c r="Y122" i="19"/>
  <c r="M1124" i="18" s="1"/>
  <c r="W122" i="19"/>
  <c r="L1124" i="18" s="1"/>
  <c r="U122" i="19"/>
  <c r="S122" i="19"/>
  <c r="J1124" i="18" s="1"/>
  <c r="Q122" i="19"/>
  <c r="O122" i="19"/>
  <c r="M122" i="19"/>
  <c r="K122" i="19"/>
  <c r="F1124" i="18" s="1"/>
  <c r="I122" i="19"/>
  <c r="E1124" i="18" s="1"/>
  <c r="G122" i="19"/>
  <c r="D1124" i="18" s="1"/>
  <c r="E122" i="19"/>
  <c r="Y121" i="19"/>
  <c r="M1125" i="18" s="1"/>
  <c r="W121" i="19"/>
  <c r="U121" i="19"/>
  <c r="S121" i="19"/>
  <c r="Q121" i="19"/>
  <c r="I1125" i="18" s="1"/>
  <c r="O121" i="19"/>
  <c r="M121" i="19"/>
  <c r="G1125" i="18" s="1"/>
  <c r="K121" i="19"/>
  <c r="I121" i="19"/>
  <c r="E1125" i="18" s="1"/>
  <c r="G121" i="19"/>
  <c r="E121" i="19"/>
  <c r="Y120" i="19"/>
  <c r="W120" i="19"/>
  <c r="L1126" i="18" s="1"/>
  <c r="U120" i="19"/>
  <c r="S120" i="19"/>
  <c r="J1126" i="18" s="1"/>
  <c r="Q120" i="19"/>
  <c r="O120" i="19"/>
  <c r="H1126" i="18" s="1"/>
  <c r="M120" i="19"/>
  <c r="K120" i="19"/>
  <c r="I120" i="19"/>
  <c r="G120" i="19"/>
  <c r="D1126" i="18" s="1"/>
  <c r="E120" i="19"/>
  <c r="Y119" i="19"/>
  <c r="M1127" i="18" s="1"/>
  <c r="W119" i="19"/>
  <c r="U119" i="19"/>
  <c r="K1127" i="18" s="1"/>
  <c r="S119" i="19"/>
  <c r="Q119" i="19"/>
  <c r="O119" i="19"/>
  <c r="M119" i="19"/>
  <c r="K119" i="19"/>
  <c r="F1127" i="18" s="1"/>
  <c r="I119" i="19"/>
  <c r="E1127" i="18" s="1"/>
  <c r="G119" i="19"/>
  <c r="E119" i="19"/>
  <c r="C1127" i="18" s="1"/>
  <c r="Y118" i="19"/>
  <c r="W118" i="19"/>
  <c r="U118" i="19"/>
  <c r="S118" i="19"/>
  <c r="J1128" i="18" s="1"/>
  <c r="Q118" i="19"/>
  <c r="I1128" i="18" s="1"/>
  <c r="O118" i="19"/>
  <c r="H1128" i="18" s="1"/>
  <c r="M118" i="19"/>
  <c r="K118" i="19"/>
  <c r="F1128" i="18" s="1"/>
  <c r="I118" i="19"/>
  <c r="G118" i="19"/>
  <c r="E118" i="19"/>
  <c r="Y117" i="19"/>
  <c r="M1129" i="18" s="1"/>
  <c r="W117" i="19"/>
  <c r="U117" i="19"/>
  <c r="K1129" i="18" s="1"/>
  <c r="S117" i="19"/>
  <c r="Q117" i="19"/>
  <c r="I1129" i="18" s="1"/>
  <c r="O117" i="19"/>
  <c r="M117" i="19"/>
  <c r="K117" i="19"/>
  <c r="I117" i="19"/>
  <c r="G117" i="19"/>
  <c r="D1129" i="18" s="1"/>
  <c r="E117" i="19"/>
  <c r="C1129" i="18" s="1"/>
  <c r="Y116" i="19"/>
  <c r="W116" i="19"/>
  <c r="L1130" i="18" s="1"/>
  <c r="U116" i="19"/>
  <c r="S116" i="19"/>
  <c r="Q116" i="19"/>
  <c r="O116" i="19"/>
  <c r="M116" i="19"/>
  <c r="G1130" i="18" s="1"/>
  <c r="K116" i="19"/>
  <c r="I116" i="19"/>
  <c r="G116" i="19"/>
  <c r="D1130" i="18" s="1"/>
  <c r="E116" i="19"/>
  <c r="Y115" i="19"/>
  <c r="W115" i="19"/>
  <c r="U115" i="19"/>
  <c r="S115" i="19"/>
  <c r="J1131" i="18" s="1"/>
  <c r="Q115" i="19"/>
  <c r="I1131" i="18" s="1"/>
  <c r="O115" i="19"/>
  <c r="M115" i="19"/>
  <c r="G1131" i="18" s="1"/>
  <c r="K115" i="19"/>
  <c r="I115" i="19"/>
  <c r="G115" i="19"/>
  <c r="E115" i="19"/>
  <c r="Y114" i="19"/>
  <c r="M1132" i="18" s="1"/>
  <c r="W114" i="19"/>
  <c r="L1132" i="18" s="1"/>
  <c r="U114" i="19"/>
  <c r="S114" i="19"/>
  <c r="J1132" i="18" s="1"/>
  <c r="Q114" i="19"/>
  <c r="O114" i="19"/>
  <c r="M114" i="19"/>
  <c r="K114" i="19"/>
  <c r="F1132" i="18" s="1"/>
  <c r="I114" i="19"/>
  <c r="E1132" i="18" s="1"/>
  <c r="G114" i="19"/>
  <c r="D1132" i="18" s="1"/>
  <c r="E114" i="19"/>
  <c r="Y113" i="19"/>
  <c r="M1133" i="18" s="1"/>
  <c r="W113" i="19"/>
  <c r="U113" i="19"/>
  <c r="S113" i="19"/>
  <c r="Q113" i="19"/>
  <c r="I1133" i="18" s="1"/>
  <c r="O113" i="19"/>
  <c r="H1133" i="18" s="1"/>
  <c r="M113" i="19"/>
  <c r="G1133" i="18" s="1"/>
  <c r="K113" i="19"/>
  <c r="I113" i="19"/>
  <c r="E1133" i="18" s="1"/>
  <c r="G113" i="19"/>
  <c r="E113" i="19"/>
  <c r="Y112" i="19"/>
  <c r="W112" i="19"/>
  <c r="U112" i="19"/>
  <c r="K1134" i="18" s="1"/>
  <c r="S112" i="19"/>
  <c r="J1134" i="18" s="1"/>
  <c r="Q112" i="19"/>
  <c r="O112" i="19"/>
  <c r="H1134" i="18" s="1"/>
  <c r="M112" i="19"/>
  <c r="K112" i="19"/>
  <c r="I112" i="19"/>
  <c r="G112" i="19"/>
  <c r="D1134" i="18" s="1"/>
  <c r="E112" i="19"/>
  <c r="C1134" i="18" s="1"/>
  <c r="Y111" i="19"/>
  <c r="M1135" i="18" s="1"/>
  <c r="W111" i="19"/>
  <c r="U111" i="19"/>
  <c r="K1135" i="18" s="1"/>
  <c r="S111" i="19"/>
  <c r="Q111" i="19"/>
  <c r="O111" i="19"/>
  <c r="M111" i="19"/>
  <c r="K111" i="19"/>
  <c r="F1135" i="18" s="1"/>
  <c r="I111" i="19"/>
  <c r="E1135" i="18" s="1"/>
  <c r="G111" i="19"/>
  <c r="E111" i="19"/>
  <c r="C1135" i="18" s="1"/>
  <c r="Y110" i="19"/>
  <c r="W110" i="19"/>
  <c r="U110" i="19"/>
  <c r="S110" i="19"/>
  <c r="J1136" i="18" s="1"/>
  <c r="Q110" i="19"/>
  <c r="O110" i="19"/>
  <c r="H1136" i="18" s="1"/>
  <c r="M110" i="19"/>
  <c r="K110" i="19"/>
  <c r="F1136" i="18" s="1"/>
  <c r="I110" i="19"/>
  <c r="G110" i="19"/>
  <c r="E110" i="19"/>
  <c r="Y109" i="19"/>
  <c r="W109" i="19"/>
  <c r="L1137" i="18" s="1"/>
  <c r="U109" i="19"/>
  <c r="K1137" i="18" s="1"/>
  <c r="S109" i="19"/>
  <c r="Q109" i="19"/>
  <c r="I1137" i="18" s="1"/>
  <c r="O109" i="19"/>
  <c r="M109" i="19"/>
  <c r="K109" i="19"/>
  <c r="I109" i="19"/>
  <c r="G109" i="19"/>
  <c r="D1137" i="18" s="1"/>
  <c r="E109" i="19"/>
  <c r="C1137" i="18" s="1"/>
  <c r="Y108" i="19"/>
  <c r="W108" i="19"/>
  <c r="L1138" i="18" s="1"/>
  <c r="U108" i="19"/>
  <c r="S108" i="19"/>
  <c r="Q108" i="19"/>
  <c r="O108" i="19"/>
  <c r="H1138" i="18" s="1"/>
  <c r="M108" i="19"/>
  <c r="G1138" i="18" s="1"/>
  <c r="K108" i="19"/>
  <c r="F1138" i="18" s="1"/>
  <c r="I108" i="19"/>
  <c r="G108" i="19"/>
  <c r="E108" i="19"/>
  <c r="Y107" i="19"/>
  <c r="W107" i="19"/>
  <c r="U107" i="19"/>
  <c r="K1139" i="18" s="1"/>
  <c r="S107" i="19"/>
  <c r="Q107" i="19"/>
  <c r="I1139" i="18" s="1"/>
  <c r="O107" i="19"/>
  <c r="M107" i="19"/>
  <c r="G1139" i="18" s="1"/>
  <c r="K107" i="19"/>
  <c r="I107" i="19"/>
  <c r="G107" i="19"/>
  <c r="E107" i="19"/>
  <c r="C1139" i="18" s="1"/>
  <c r="Y106" i="19"/>
  <c r="M1140" i="18" s="1"/>
  <c r="W106" i="19"/>
  <c r="L1140" i="18" s="1"/>
  <c r="U106" i="19"/>
  <c r="S106" i="19"/>
  <c r="J1140" i="18" s="1"/>
  <c r="Q106" i="19"/>
  <c r="O106" i="19"/>
  <c r="M106" i="19"/>
  <c r="K106" i="19"/>
  <c r="F1140" i="18" s="1"/>
  <c r="I106" i="19"/>
  <c r="E1140" i="18" s="1"/>
  <c r="G106" i="19"/>
  <c r="D1140" i="18" s="1"/>
  <c r="E106" i="19"/>
  <c r="Y105" i="19"/>
  <c r="M1141" i="18" s="1"/>
  <c r="W105" i="19"/>
  <c r="U105" i="19"/>
  <c r="S105" i="19"/>
  <c r="Q105" i="19"/>
  <c r="I1141" i="18" s="1"/>
  <c r="O105" i="19"/>
  <c r="M105" i="19"/>
  <c r="G1141" i="18" s="1"/>
  <c r="K105" i="19"/>
  <c r="I105" i="19"/>
  <c r="E1141" i="18" s="1"/>
  <c r="G105" i="19"/>
  <c r="E105" i="19"/>
  <c r="Y104" i="19"/>
  <c r="W104" i="19"/>
  <c r="L1142" i="18" s="1"/>
  <c r="U104" i="19"/>
  <c r="K1142" i="18" s="1"/>
  <c r="S104" i="19"/>
  <c r="Q104" i="19"/>
  <c r="O104" i="19"/>
  <c r="H1142" i="18" s="1"/>
  <c r="M104" i="19"/>
  <c r="K104" i="19"/>
  <c r="I104" i="19"/>
  <c r="G104" i="19"/>
  <c r="E104" i="19"/>
  <c r="C1142" i="18" s="1"/>
  <c r="Y103" i="19"/>
  <c r="M1143" i="18" s="1"/>
  <c r="W103" i="19"/>
  <c r="U103" i="19"/>
  <c r="K1143" i="18" s="1"/>
  <c r="S103" i="19"/>
  <c r="Q103" i="19"/>
  <c r="O103" i="19"/>
  <c r="M103" i="19"/>
  <c r="G1143" i="18" s="1"/>
  <c r="K103" i="19"/>
  <c r="F1143" i="18" s="1"/>
  <c r="I103" i="19"/>
  <c r="E1143" i="18" s="1"/>
  <c r="G103" i="19"/>
  <c r="E103" i="19"/>
  <c r="C1143" i="18" s="1"/>
  <c r="Y102" i="19"/>
  <c r="W102" i="19"/>
  <c r="U102" i="19"/>
  <c r="S102" i="19"/>
  <c r="J1144" i="18" s="1"/>
  <c r="Q102" i="19"/>
  <c r="I1144" i="18" s="1"/>
  <c r="O102" i="19"/>
  <c r="H1144" i="18" s="1"/>
  <c r="M102" i="19"/>
  <c r="K102" i="19"/>
  <c r="F1144" i="18" s="1"/>
  <c r="I102" i="19"/>
  <c r="G102" i="19"/>
  <c r="E102" i="19"/>
  <c r="Y101" i="19"/>
  <c r="M1145" i="18" s="1"/>
  <c r="W101" i="19"/>
  <c r="U101" i="19"/>
  <c r="K1145" i="18" s="1"/>
  <c r="S101" i="19"/>
  <c r="Q101" i="19"/>
  <c r="I1145" i="18" s="1"/>
  <c r="O101" i="19"/>
  <c r="M101" i="19"/>
  <c r="K101" i="19"/>
  <c r="I101" i="19"/>
  <c r="E1145" i="18" s="1"/>
  <c r="G101" i="19"/>
  <c r="E101" i="19"/>
  <c r="C1145" i="18" s="1"/>
  <c r="Y100" i="19"/>
  <c r="W100" i="19"/>
  <c r="L1146" i="18" s="1"/>
  <c r="U100" i="19"/>
  <c r="S100" i="19"/>
  <c r="Q100" i="19"/>
  <c r="O100" i="19"/>
  <c r="H1146" i="18" s="1"/>
  <c r="M100" i="19"/>
  <c r="G1146" i="18" s="1"/>
  <c r="K100" i="19"/>
  <c r="F1146" i="18" s="1"/>
  <c r="I100" i="19"/>
  <c r="G100" i="19"/>
  <c r="D1146" i="18" s="1"/>
  <c r="E100" i="19"/>
  <c r="Y99" i="19"/>
  <c r="W99" i="19"/>
  <c r="U99" i="19"/>
  <c r="K1147" i="18" s="1"/>
  <c r="S99" i="19"/>
  <c r="J1147" i="18" s="1"/>
  <c r="Q99" i="19"/>
  <c r="I1147" i="18" s="1"/>
  <c r="O99" i="19"/>
  <c r="M99" i="19"/>
  <c r="G1147" i="18" s="1"/>
  <c r="K99" i="19"/>
  <c r="I99" i="19"/>
  <c r="G99" i="19"/>
  <c r="E99" i="19"/>
  <c r="C1147" i="18" s="1"/>
  <c r="Y98" i="19"/>
  <c r="M1148" i="18" s="1"/>
  <c r="W98" i="19"/>
  <c r="L1148" i="18" s="1"/>
  <c r="U98" i="19"/>
  <c r="S98" i="19"/>
  <c r="J1148" i="18" s="1"/>
  <c r="Q98" i="19"/>
  <c r="O98" i="19"/>
  <c r="M98" i="19"/>
  <c r="K98" i="19"/>
  <c r="F1148" i="18" s="1"/>
  <c r="I98" i="19"/>
  <c r="E1148" i="18" s="1"/>
  <c r="G98" i="19"/>
  <c r="D1148" i="18" s="1"/>
  <c r="E98" i="19"/>
  <c r="Y97" i="19"/>
  <c r="M1149" i="18" s="1"/>
  <c r="W97" i="19"/>
  <c r="U97" i="19"/>
  <c r="S97" i="19"/>
  <c r="Q97" i="19"/>
  <c r="I1149" i="18" s="1"/>
  <c r="O97" i="19"/>
  <c r="H1149" i="18" s="1"/>
  <c r="M97" i="19"/>
  <c r="G1149" i="18" s="1"/>
  <c r="K97" i="19"/>
  <c r="I97" i="19"/>
  <c r="E1149" i="18" s="1"/>
  <c r="G97" i="19"/>
  <c r="E97" i="19"/>
  <c r="Y96" i="19"/>
  <c r="W96" i="19"/>
  <c r="U96" i="19"/>
  <c r="K1150" i="18" s="1"/>
  <c r="S96" i="19"/>
  <c r="J1150" i="18" s="1"/>
  <c r="Q96" i="19"/>
  <c r="O96" i="19"/>
  <c r="H1150" i="18" s="1"/>
  <c r="M96" i="19"/>
  <c r="K96" i="19"/>
  <c r="I96" i="19"/>
  <c r="G96" i="19"/>
  <c r="D1150" i="18" s="1"/>
  <c r="E96" i="19"/>
  <c r="C1150" i="18" s="1"/>
  <c r="Y95" i="19"/>
  <c r="M1151" i="18" s="1"/>
  <c r="W95" i="19"/>
  <c r="U95" i="19"/>
  <c r="K1151" i="18" s="1"/>
  <c r="S95" i="19"/>
  <c r="Q95" i="19"/>
  <c r="O95" i="19"/>
  <c r="M95" i="19"/>
  <c r="K95" i="19"/>
  <c r="F1151" i="18" s="1"/>
  <c r="I95" i="19"/>
  <c r="E1151" i="18" s="1"/>
  <c r="G95" i="19"/>
  <c r="E95" i="19"/>
  <c r="C1151" i="18" s="1"/>
  <c r="Y94" i="19"/>
  <c r="W94" i="19"/>
  <c r="U94" i="19"/>
  <c r="S94" i="19"/>
  <c r="Q94" i="19"/>
  <c r="I1152" i="18" s="1"/>
  <c r="O94" i="19"/>
  <c r="H1152" i="18" s="1"/>
  <c r="M94" i="19"/>
  <c r="K94" i="19"/>
  <c r="F1152" i="18" s="1"/>
  <c r="I94" i="19"/>
  <c r="G94" i="19"/>
  <c r="E94" i="19"/>
  <c r="Y93" i="19"/>
  <c r="M1153" i="18" s="1"/>
  <c r="W93" i="19"/>
  <c r="L1153" i="18" s="1"/>
  <c r="U93" i="19"/>
  <c r="K1153" i="18" s="1"/>
  <c r="S93" i="19"/>
  <c r="Q93" i="19"/>
  <c r="I1153" i="18" s="1"/>
  <c r="O93" i="19"/>
  <c r="M93" i="19"/>
  <c r="K93" i="19"/>
  <c r="I93" i="19"/>
  <c r="E1153" i="18" s="1"/>
  <c r="G93" i="19"/>
  <c r="D1153" i="18" s="1"/>
  <c r="E93" i="19"/>
  <c r="C1153" i="18" s="1"/>
  <c r="Y92" i="19"/>
  <c r="W92" i="19"/>
  <c r="L1154" i="18" s="1"/>
  <c r="U92" i="19"/>
  <c r="S92" i="19"/>
  <c r="Q92" i="19"/>
  <c r="O92" i="19"/>
  <c r="M92" i="19"/>
  <c r="G1154" i="18" s="1"/>
  <c r="K92" i="19"/>
  <c r="F1154" i="18" s="1"/>
  <c r="I92" i="19"/>
  <c r="G92" i="19"/>
  <c r="D1154" i="18" s="1"/>
  <c r="E92" i="19"/>
  <c r="Y91" i="19"/>
  <c r="W91" i="19"/>
  <c r="U91" i="19"/>
  <c r="K1155" i="18" s="1"/>
  <c r="S91" i="19"/>
  <c r="J1155" i="18" s="1"/>
  <c r="Q91" i="19"/>
  <c r="I1155" i="18" s="1"/>
  <c r="O91" i="19"/>
  <c r="M91" i="19"/>
  <c r="G1155" i="18" s="1"/>
  <c r="K91" i="19"/>
  <c r="I91" i="19"/>
  <c r="G91" i="19"/>
  <c r="E91" i="19"/>
  <c r="C1155" i="18" s="1"/>
  <c r="Y90" i="19"/>
  <c r="M1156" i="18" s="1"/>
  <c r="W90" i="19"/>
  <c r="L1156" i="18" s="1"/>
  <c r="U90" i="19"/>
  <c r="S90" i="19"/>
  <c r="J1156" i="18" s="1"/>
  <c r="Q90" i="19"/>
  <c r="O90" i="19"/>
  <c r="M90" i="19"/>
  <c r="K90" i="19"/>
  <c r="I90" i="19"/>
  <c r="E1156" i="18" s="1"/>
  <c r="G90" i="19"/>
  <c r="D1156" i="18" s="1"/>
  <c r="E90" i="19"/>
  <c r="Y89" i="19"/>
  <c r="M1157" i="18" s="1"/>
  <c r="W89" i="19"/>
  <c r="U89" i="19"/>
  <c r="S89" i="19"/>
  <c r="Q89" i="19"/>
  <c r="I1157" i="18" s="1"/>
  <c r="O89" i="19"/>
  <c r="M89" i="19"/>
  <c r="G1157" i="18" s="1"/>
  <c r="K89" i="19"/>
  <c r="I89" i="19"/>
  <c r="E1157" i="18" s="1"/>
  <c r="G89" i="19"/>
  <c r="E89" i="19"/>
  <c r="Y88" i="19"/>
  <c r="W88" i="19"/>
  <c r="U88" i="19"/>
  <c r="S88" i="19"/>
  <c r="J1158" i="18" s="1"/>
  <c r="Q88" i="19"/>
  <c r="O88" i="19"/>
  <c r="H1158" i="18" s="1"/>
  <c r="M88" i="19"/>
  <c r="K88" i="19"/>
  <c r="I88" i="19"/>
  <c r="G88" i="19"/>
  <c r="E88" i="19"/>
  <c r="Y87" i="19"/>
  <c r="M1159" i="18" s="1"/>
  <c r="W87" i="19"/>
  <c r="U87" i="19"/>
  <c r="K1159" i="18" s="1"/>
  <c r="S87" i="19"/>
  <c r="Q87" i="19"/>
  <c r="O87" i="19"/>
  <c r="M87" i="19"/>
  <c r="G1159" i="18" s="1"/>
  <c r="K87" i="19"/>
  <c r="F1159" i="18" s="1"/>
  <c r="I87" i="19"/>
  <c r="E1159" i="18" s="1"/>
  <c r="G87" i="19"/>
  <c r="E87" i="19"/>
  <c r="C1159" i="18" s="1"/>
  <c r="Y86" i="19"/>
  <c r="W86" i="19"/>
  <c r="U86" i="19"/>
  <c r="S86" i="19"/>
  <c r="J1160" i="18" s="1"/>
  <c r="Q86" i="19"/>
  <c r="I1160" i="18" s="1"/>
  <c r="O86" i="19"/>
  <c r="H1160" i="18" s="1"/>
  <c r="M86" i="19"/>
  <c r="K86" i="19"/>
  <c r="F1160" i="18" s="1"/>
  <c r="I86" i="19"/>
  <c r="G86" i="19"/>
  <c r="E86" i="19"/>
  <c r="Y85" i="19"/>
  <c r="W85" i="19"/>
  <c r="L1161" i="18" s="1"/>
  <c r="U85" i="19"/>
  <c r="K1161" i="18" s="1"/>
  <c r="S85" i="19"/>
  <c r="Q85" i="19"/>
  <c r="I1161" i="18" s="1"/>
  <c r="O85" i="19"/>
  <c r="M85" i="19"/>
  <c r="K85" i="19"/>
  <c r="I85" i="19"/>
  <c r="G85" i="19"/>
  <c r="D1161" i="18" s="1"/>
  <c r="E85" i="19"/>
  <c r="C1161" i="18" s="1"/>
  <c r="Y84" i="19"/>
  <c r="W84" i="19"/>
  <c r="L1162" i="18" s="1"/>
  <c r="U84" i="19"/>
  <c r="S84" i="19"/>
  <c r="Q84" i="19"/>
  <c r="O84" i="19"/>
  <c r="H1162" i="18" s="1"/>
  <c r="M84" i="19"/>
  <c r="G1162" i="18" s="1"/>
  <c r="K84" i="19"/>
  <c r="F1162" i="18" s="1"/>
  <c r="I84" i="19"/>
  <c r="G84" i="19"/>
  <c r="D1162" i="18" s="1"/>
  <c r="E84" i="19"/>
  <c r="Y83" i="19"/>
  <c r="W83" i="19"/>
  <c r="U83" i="19"/>
  <c r="K1163" i="18" s="1"/>
  <c r="S83" i="19"/>
  <c r="Q83" i="19"/>
  <c r="I1163" i="18" s="1"/>
  <c r="O83" i="19"/>
  <c r="M83" i="19"/>
  <c r="G1163" i="18" s="1"/>
  <c r="K83" i="19"/>
  <c r="I83" i="19"/>
  <c r="G83" i="19"/>
  <c r="E83" i="19"/>
  <c r="C1163" i="18" s="1"/>
  <c r="Y82" i="19"/>
  <c r="M1164" i="18" s="1"/>
  <c r="W82" i="19"/>
  <c r="L1164" i="18" s="1"/>
  <c r="U82" i="19"/>
  <c r="S82" i="19"/>
  <c r="J1164" i="18" s="1"/>
  <c r="Q82" i="19"/>
  <c r="O82" i="19"/>
  <c r="M82" i="19"/>
  <c r="K82" i="19"/>
  <c r="F1164" i="18" s="1"/>
  <c r="I82" i="19"/>
  <c r="E1164" i="18" s="1"/>
  <c r="G82" i="19"/>
  <c r="D1164" i="18" s="1"/>
  <c r="E82" i="19"/>
  <c r="Y81" i="19"/>
  <c r="M1165" i="18" s="1"/>
  <c r="W81" i="19"/>
  <c r="U81" i="19"/>
  <c r="S81" i="19"/>
  <c r="Q81" i="19"/>
  <c r="I1165" i="18" s="1"/>
  <c r="O81" i="19"/>
  <c r="H1165" i="18" s="1"/>
  <c r="M81" i="19"/>
  <c r="K81" i="19"/>
  <c r="I81" i="19"/>
  <c r="E1165" i="18" s="1"/>
  <c r="G81" i="19"/>
  <c r="E81" i="19"/>
  <c r="Y80" i="19"/>
  <c r="W80" i="19"/>
  <c r="L1166" i="18" s="1"/>
  <c r="U80" i="19"/>
  <c r="K1166" i="18" s="1"/>
  <c r="S80" i="19"/>
  <c r="J1166" i="18" s="1"/>
  <c r="Q80" i="19"/>
  <c r="O80" i="19"/>
  <c r="H1166" i="18" s="1"/>
  <c r="M80" i="19"/>
  <c r="K80" i="19"/>
  <c r="I80" i="19"/>
  <c r="G80" i="19"/>
  <c r="D1166" i="18" s="1"/>
  <c r="E80" i="19"/>
  <c r="C1166" i="18" s="1"/>
  <c r="Y79" i="19"/>
  <c r="M1167" i="18" s="1"/>
  <c r="W79" i="19"/>
  <c r="U79" i="19"/>
  <c r="K1167" i="18" s="1"/>
  <c r="S79" i="19"/>
  <c r="Q79" i="19"/>
  <c r="O79" i="19"/>
  <c r="M79" i="19"/>
  <c r="K79" i="19"/>
  <c r="F1167" i="18" s="1"/>
  <c r="I79" i="19"/>
  <c r="E1167" i="18" s="1"/>
  <c r="G79" i="19"/>
  <c r="E79" i="19"/>
  <c r="C1167" i="18" s="1"/>
  <c r="Y78" i="19"/>
  <c r="W78" i="19"/>
  <c r="U78" i="19"/>
  <c r="S78" i="19"/>
  <c r="J1168" i="18" s="1"/>
  <c r="Q78" i="19"/>
  <c r="I1168" i="18" s="1"/>
  <c r="O78" i="19"/>
  <c r="H1168" i="18" s="1"/>
  <c r="M78" i="19"/>
  <c r="K78" i="19"/>
  <c r="F1168" i="18" s="1"/>
  <c r="I78" i="19"/>
  <c r="G78" i="19"/>
  <c r="E78" i="19"/>
  <c r="Y77" i="19"/>
  <c r="W77" i="19"/>
  <c r="L1169" i="18" s="1"/>
  <c r="U77" i="19"/>
  <c r="K1169" i="18" s="1"/>
  <c r="S77" i="19"/>
  <c r="Q77" i="19"/>
  <c r="I1169" i="18" s="1"/>
  <c r="O77" i="19"/>
  <c r="M77" i="19"/>
  <c r="K77" i="19"/>
  <c r="I77" i="19"/>
  <c r="E1169" i="18" s="1"/>
  <c r="G77" i="19"/>
  <c r="D1169" i="18" s="1"/>
  <c r="E77" i="19"/>
  <c r="C1169" i="18" s="1"/>
  <c r="Y76" i="19"/>
  <c r="W76" i="19"/>
  <c r="L1170" i="18" s="1"/>
  <c r="U76" i="19"/>
  <c r="S76" i="19"/>
  <c r="Q76" i="19"/>
  <c r="O76" i="19"/>
  <c r="H1170" i="18" s="1"/>
  <c r="M76" i="19"/>
  <c r="G1170" i="18" s="1"/>
  <c r="K76" i="19"/>
  <c r="F1170" i="18" s="1"/>
  <c r="I76" i="19"/>
  <c r="G76" i="19"/>
  <c r="D1170" i="18" s="1"/>
  <c r="E76" i="19"/>
  <c r="Y75" i="19"/>
  <c r="W75" i="19"/>
  <c r="U75" i="19"/>
  <c r="K1171" i="18" s="1"/>
  <c r="S75" i="19"/>
  <c r="J1171" i="18" s="1"/>
  <c r="Q75" i="19"/>
  <c r="I1171" i="18" s="1"/>
  <c r="O75" i="19"/>
  <c r="M75" i="19"/>
  <c r="G1171" i="18" s="1"/>
  <c r="K75" i="19"/>
  <c r="I75" i="19"/>
  <c r="G75" i="19"/>
  <c r="E75" i="19"/>
  <c r="C1171" i="18" s="1"/>
  <c r="Y74" i="19"/>
  <c r="M1172" i="18" s="1"/>
  <c r="W74" i="19"/>
  <c r="L1172" i="18" s="1"/>
  <c r="U74" i="19"/>
  <c r="S74" i="19"/>
  <c r="J1172" i="18" s="1"/>
  <c r="Q74" i="19"/>
  <c r="O74" i="19"/>
  <c r="M74" i="19"/>
  <c r="K74" i="19"/>
  <c r="F1172" i="18" s="1"/>
  <c r="I74" i="19"/>
  <c r="G74" i="19"/>
  <c r="D1172" i="18" s="1"/>
  <c r="E74" i="19"/>
  <c r="Y73" i="19"/>
  <c r="M1173" i="18" s="1"/>
  <c r="W73" i="19"/>
  <c r="U73" i="19"/>
  <c r="S73" i="19"/>
  <c r="Q73" i="19"/>
  <c r="I1173" i="18" s="1"/>
  <c r="O73" i="19"/>
  <c r="H1173" i="18" s="1"/>
  <c r="M73" i="19"/>
  <c r="G1173" i="18" s="1"/>
  <c r="K73" i="19"/>
  <c r="I73" i="19"/>
  <c r="E1173" i="18" s="1"/>
  <c r="G73" i="19"/>
  <c r="E73" i="19"/>
  <c r="Y72" i="19"/>
  <c r="W72" i="19"/>
  <c r="L1174" i="18" s="1"/>
  <c r="U72" i="19"/>
  <c r="K1174" i="18" s="1"/>
  <c r="S72" i="19"/>
  <c r="J1174" i="18" s="1"/>
  <c r="Q72" i="19"/>
  <c r="O72" i="19"/>
  <c r="H1174" i="18" s="1"/>
  <c r="M72" i="19"/>
  <c r="K72" i="19"/>
  <c r="I72" i="19"/>
  <c r="G72" i="19"/>
  <c r="D1174" i="18" s="1"/>
  <c r="E72" i="19"/>
  <c r="C1174" i="18" s="1"/>
  <c r="Y71" i="19"/>
  <c r="M1175" i="18" s="1"/>
  <c r="W71" i="19"/>
  <c r="U71" i="19"/>
  <c r="K1175" i="18" s="1"/>
  <c r="S71" i="19"/>
  <c r="Q71" i="19"/>
  <c r="O71" i="19"/>
  <c r="M71" i="19"/>
  <c r="G1175" i="18" s="1"/>
  <c r="K71" i="19"/>
  <c r="I71" i="19"/>
  <c r="E1175" i="18" s="1"/>
  <c r="G71" i="19"/>
  <c r="E71" i="19"/>
  <c r="C1175" i="18" s="1"/>
  <c r="Y70" i="19"/>
  <c r="W70" i="19"/>
  <c r="U70" i="19"/>
  <c r="S70" i="19"/>
  <c r="J1176" i="18" s="1"/>
  <c r="Q70" i="19"/>
  <c r="O70" i="19"/>
  <c r="H1176" i="18" s="1"/>
  <c r="M70" i="19"/>
  <c r="K70" i="19"/>
  <c r="F1176" i="18" s="1"/>
  <c r="I70" i="19"/>
  <c r="G70" i="19"/>
  <c r="E70" i="19"/>
  <c r="Y69" i="19"/>
  <c r="M1177" i="18" s="1"/>
  <c r="W69" i="19"/>
  <c r="L1177" i="18" s="1"/>
  <c r="U69" i="19"/>
  <c r="K1177" i="18" s="1"/>
  <c r="S69" i="19"/>
  <c r="Q69" i="19"/>
  <c r="I1177" i="18" s="1"/>
  <c r="O69" i="19"/>
  <c r="M69" i="19"/>
  <c r="K69" i="19"/>
  <c r="I69" i="19"/>
  <c r="G69" i="19"/>
  <c r="D1177" i="18" s="1"/>
  <c r="E69" i="19"/>
  <c r="C1177" i="18" s="1"/>
  <c r="Y68" i="19"/>
  <c r="W68" i="19"/>
  <c r="L1178" i="18" s="1"/>
  <c r="U68" i="19"/>
  <c r="S68" i="19"/>
  <c r="Q68" i="19"/>
  <c r="O68" i="19"/>
  <c r="H1178" i="18" s="1"/>
  <c r="M68" i="19"/>
  <c r="G1178" i="18" s="1"/>
  <c r="K68" i="19"/>
  <c r="F1178" i="18" s="1"/>
  <c r="I68" i="19"/>
  <c r="G68" i="19"/>
  <c r="D1178" i="18" s="1"/>
  <c r="E68" i="19"/>
  <c r="Y67" i="19"/>
  <c r="W67" i="19"/>
  <c r="U67" i="19"/>
  <c r="S67" i="19"/>
  <c r="J1179" i="18" s="1"/>
  <c r="Q67" i="19"/>
  <c r="I1179" i="18" s="1"/>
  <c r="O67" i="19"/>
  <c r="M67" i="19"/>
  <c r="G1179" i="18" s="1"/>
  <c r="K67" i="19"/>
  <c r="I67" i="19"/>
  <c r="G67" i="19"/>
  <c r="E67" i="19"/>
  <c r="Y66" i="19"/>
  <c r="M1180" i="18" s="1"/>
  <c r="W66" i="19"/>
  <c r="L1180" i="18" s="1"/>
  <c r="U66" i="19"/>
  <c r="S66" i="19"/>
  <c r="J1180" i="18" s="1"/>
  <c r="Q66" i="19"/>
  <c r="O66" i="19"/>
  <c r="M66" i="19"/>
  <c r="K66" i="19"/>
  <c r="F1180" i="18" s="1"/>
  <c r="I66" i="19"/>
  <c r="E1180" i="18" s="1"/>
  <c r="G66" i="19"/>
  <c r="D1180" i="18" s="1"/>
  <c r="E66" i="19"/>
  <c r="Y65" i="19"/>
  <c r="M1181" i="18" s="1"/>
  <c r="W65" i="19"/>
  <c r="U65" i="19"/>
  <c r="S65" i="19"/>
  <c r="Q65" i="19"/>
  <c r="I1181" i="18" s="1"/>
  <c r="O65" i="19"/>
  <c r="H1181" i="18" s="1"/>
  <c r="M65" i="19"/>
  <c r="G1181" i="18" s="1"/>
  <c r="K65" i="19"/>
  <c r="I65" i="19"/>
  <c r="E1181" i="18" s="1"/>
  <c r="G65" i="19"/>
  <c r="E65" i="19"/>
  <c r="Y64" i="19"/>
  <c r="W64" i="19"/>
  <c r="L1182" i="18" s="1"/>
  <c r="U64" i="19"/>
  <c r="K1182" i="18" s="1"/>
  <c r="S64" i="19"/>
  <c r="J1182" i="18" s="1"/>
  <c r="Q64" i="19"/>
  <c r="O64" i="19"/>
  <c r="H1182" i="18" s="1"/>
  <c r="M64" i="19"/>
  <c r="K64" i="19"/>
  <c r="I64" i="19"/>
  <c r="G64" i="19"/>
  <c r="D1182" i="18" s="1"/>
  <c r="E64" i="19"/>
  <c r="C1182" i="18" s="1"/>
  <c r="Y63" i="19"/>
  <c r="M1183" i="18" s="1"/>
  <c r="W63" i="19"/>
  <c r="U63" i="19"/>
  <c r="K1183" i="18" s="1"/>
  <c r="S63" i="19"/>
  <c r="Q63" i="19"/>
  <c r="O63" i="19"/>
  <c r="M63" i="19"/>
  <c r="G1183" i="18" s="1"/>
  <c r="K63" i="19"/>
  <c r="F1183" i="18" s="1"/>
  <c r="I63" i="19"/>
  <c r="E1183" i="18" s="1"/>
  <c r="G63" i="19"/>
  <c r="E63" i="19"/>
  <c r="C1183" i="18" s="1"/>
  <c r="Y62" i="19"/>
  <c r="W62" i="19"/>
  <c r="U62" i="19"/>
  <c r="S62" i="19"/>
  <c r="J1184" i="18" s="1"/>
  <c r="Q62" i="19"/>
  <c r="I1184" i="18" s="1"/>
  <c r="O62" i="19"/>
  <c r="H1184" i="18" s="1"/>
  <c r="M62" i="19"/>
  <c r="K62" i="19"/>
  <c r="F1184" i="18" s="1"/>
  <c r="I62" i="19"/>
  <c r="G62" i="19"/>
  <c r="E62" i="19"/>
  <c r="Y61" i="19"/>
  <c r="M1185" i="18" s="1"/>
  <c r="W61" i="19"/>
  <c r="L1185" i="18" s="1"/>
  <c r="U61" i="19"/>
  <c r="S61" i="19"/>
  <c r="Q61" i="19"/>
  <c r="I1185" i="18" s="1"/>
  <c r="O61" i="19"/>
  <c r="M61" i="19"/>
  <c r="K61" i="19"/>
  <c r="I61" i="19"/>
  <c r="G61" i="19"/>
  <c r="D1185" i="18" s="1"/>
  <c r="E61" i="19"/>
  <c r="C1185" i="18" s="1"/>
  <c r="Y60" i="19"/>
  <c r="W60" i="19"/>
  <c r="L1186" i="18" s="1"/>
  <c r="U60" i="19"/>
  <c r="S60" i="19"/>
  <c r="Q60" i="19"/>
  <c r="O60" i="19"/>
  <c r="H1186" i="18" s="1"/>
  <c r="M60" i="19"/>
  <c r="G1186" i="18" s="1"/>
  <c r="K60" i="19"/>
  <c r="F1186" i="18" s="1"/>
  <c r="I60" i="19"/>
  <c r="G60" i="19"/>
  <c r="D1186" i="18" s="1"/>
  <c r="E60" i="19"/>
  <c r="Y59" i="19"/>
  <c r="W59" i="19"/>
  <c r="U59" i="19"/>
  <c r="K1187" i="18" s="1"/>
  <c r="S59" i="19"/>
  <c r="J1187" i="18" s="1"/>
  <c r="Q59" i="19"/>
  <c r="I1187" i="18" s="1"/>
  <c r="O59" i="19"/>
  <c r="M59" i="19"/>
  <c r="G1187" i="18" s="1"/>
  <c r="K59" i="19"/>
  <c r="I59" i="19"/>
  <c r="G59" i="19"/>
  <c r="E59" i="19"/>
  <c r="Y58" i="19"/>
  <c r="M1188" i="18" s="1"/>
  <c r="W58" i="19"/>
  <c r="L1188" i="18" s="1"/>
  <c r="U58" i="19"/>
  <c r="S58" i="19"/>
  <c r="J1188" i="18" s="1"/>
  <c r="Q58" i="19"/>
  <c r="O58" i="19"/>
  <c r="M58" i="19"/>
  <c r="K58" i="19"/>
  <c r="F1188" i="18" s="1"/>
  <c r="I58" i="19"/>
  <c r="E1188" i="18" s="1"/>
  <c r="G58" i="19"/>
  <c r="D1188" i="18" s="1"/>
  <c r="E58" i="19"/>
  <c r="Y57" i="19"/>
  <c r="M1189" i="18" s="1"/>
  <c r="W57" i="19"/>
  <c r="U57" i="19"/>
  <c r="S57" i="19"/>
  <c r="Q57" i="19"/>
  <c r="I1189" i="18" s="1"/>
  <c r="O57" i="19"/>
  <c r="H1189" i="18" s="1"/>
  <c r="M57" i="19"/>
  <c r="G1189" i="18" s="1"/>
  <c r="K57" i="19"/>
  <c r="I57" i="19"/>
  <c r="E1189" i="18" s="1"/>
  <c r="G57" i="19"/>
  <c r="E57" i="19"/>
  <c r="Y56" i="19"/>
  <c r="W56" i="19"/>
  <c r="L1190" i="18" s="1"/>
  <c r="U56" i="19"/>
  <c r="K1190" i="18" s="1"/>
  <c r="S56" i="19"/>
  <c r="J1190" i="18" s="1"/>
  <c r="Q56" i="19"/>
  <c r="O56" i="19"/>
  <c r="H1190" i="18" s="1"/>
  <c r="M56" i="19"/>
  <c r="K56" i="19"/>
  <c r="I56" i="19"/>
  <c r="G56" i="19"/>
  <c r="D1190" i="18" s="1"/>
  <c r="E56" i="19"/>
  <c r="C1190" i="18" s="1"/>
  <c r="Y55" i="19"/>
  <c r="M1191" i="18" s="1"/>
  <c r="W55" i="19"/>
  <c r="U55" i="19"/>
  <c r="K1191" i="18" s="1"/>
  <c r="S55" i="19"/>
  <c r="Q55" i="19"/>
  <c r="O55" i="19"/>
  <c r="M55" i="19"/>
  <c r="G1191" i="18" s="1"/>
  <c r="K55" i="19"/>
  <c r="I55" i="19"/>
  <c r="E1191" i="18" s="1"/>
  <c r="G55" i="19"/>
  <c r="E55" i="19"/>
  <c r="C1191" i="18" s="1"/>
  <c r="Y54" i="19"/>
  <c r="W54" i="19"/>
  <c r="U54" i="19"/>
  <c r="S54" i="19"/>
  <c r="Q54" i="19"/>
  <c r="I1192" i="18" s="1"/>
  <c r="O54" i="19"/>
  <c r="H1192" i="18" s="1"/>
  <c r="M54" i="19"/>
  <c r="K54" i="19"/>
  <c r="F1192" i="18" s="1"/>
  <c r="I54" i="19"/>
  <c r="G54" i="19"/>
  <c r="E54" i="19"/>
  <c r="Y53" i="19"/>
  <c r="M1193" i="18" s="1"/>
  <c r="W53" i="19"/>
  <c r="L1193" i="18" s="1"/>
  <c r="U53" i="19"/>
  <c r="K1193" i="18" s="1"/>
  <c r="S53" i="19"/>
  <c r="Q53" i="19"/>
  <c r="I1193" i="18" s="1"/>
  <c r="O53" i="19"/>
  <c r="M53" i="19"/>
  <c r="K53" i="19"/>
  <c r="I53" i="19"/>
  <c r="E1193" i="18" s="1"/>
  <c r="G53" i="19"/>
  <c r="D1193" i="18" s="1"/>
  <c r="E53" i="19"/>
  <c r="C1193" i="18" s="1"/>
  <c r="Y52" i="19"/>
  <c r="W52" i="19"/>
  <c r="L1194" i="18" s="1"/>
  <c r="U52" i="19"/>
  <c r="S52" i="19"/>
  <c r="Q52" i="19"/>
  <c r="O52" i="19"/>
  <c r="H1194" i="18" s="1"/>
  <c r="M52" i="19"/>
  <c r="K52" i="19"/>
  <c r="F1194" i="18" s="1"/>
  <c r="I52" i="19"/>
  <c r="G52" i="19"/>
  <c r="D1194" i="18" s="1"/>
  <c r="E52" i="19"/>
  <c r="Y51" i="19"/>
  <c r="W51" i="19"/>
  <c r="U51" i="19"/>
  <c r="K1195" i="18" s="1"/>
  <c r="S51" i="19"/>
  <c r="J1195" i="18" s="1"/>
  <c r="Q51" i="19"/>
  <c r="I1195" i="18" s="1"/>
  <c r="O51" i="19"/>
  <c r="M51" i="19"/>
  <c r="K51" i="19"/>
  <c r="I51" i="19"/>
  <c r="G51" i="19"/>
  <c r="E51" i="19"/>
  <c r="Y50" i="19"/>
  <c r="M1196" i="18" s="1"/>
  <c r="W50" i="19"/>
  <c r="L1196" i="18" s="1"/>
  <c r="U50" i="19"/>
  <c r="S50" i="19"/>
  <c r="J1196" i="18" s="1"/>
  <c r="Q50" i="19"/>
  <c r="O50" i="19"/>
  <c r="M50" i="19"/>
  <c r="K50" i="19"/>
  <c r="F1196" i="18" s="1"/>
  <c r="I50" i="19"/>
  <c r="E1196" i="18" s="1"/>
  <c r="G50" i="19"/>
  <c r="D1196" i="18" s="1"/>
  <c r="E50" i="19"/>
  <c r="Y49" i="19"/>
  <c r="M1197" i="18" s="1"/>
  <c r="W49" i="19"/>
  <c r="U49" i="19"/>
  <c r="S49" i="19"/>
  <c r="Q49" i="19"/>
  <c r="I1197" i="18" s="1"/>
  <c r="O49" i="19"/>
  <c r="H1197" i="18" s="1"/>
  <c r="M49" i="19"/>
  <c r="G1197" i="18" s="1"/>
  <c r="K49" i="19"/>
  <c r="I49" i="19"/>
  <c r="E1197" i="18" s="1"/>
  <c r="G49" i="19"/>
  <c r="E49" i="19"/>
  <c r="Y48" i="19"/>
  <c r="W48" i="19"/>
  <c r="L1198" i="18" s="1"/>
  <c r="U48" i="19"/>
  <c r="K1198" i="18" s="1"/>
  <c r="S48" i="19"/>
  <c r="J1198" i="18" s="1"/>
  <c r="Q48" i="19"/>
  <c r="O48" i="19"/>
  <c r="H1198" i="18" s="1"/>
  <c r="M48" i="19"/>
  <c r="K48" i="19"/>
  <c r="I48" i="19"/>
  <c r="G48" i="19"/>
  <c r="D1198" i="18" s="1"/>
  <c r="E48" i="19"/>
  <c r="C1198" i="18" s="1"/>
  <c r="Y47" i="19"/>
  <c r="M1199" i="18" s="1"/>
  <c r="W47" i="19"/>
  <c r="U47" i="19"/>
  <c r="K1199" i="18" s="1"/>
  <c r="S47" i="19"/>
  <c r="Q47" i="19"/>
  <c r="O47" i="19"/>
  <c r="M47" i="19"/>
  <c r="G1199" i="18" s="1"/>
  <c r="K47" i="19"/>
  <c r="F1199" i="18" s="1"/>
  <c r="I47" i="19"/>
  <c r="E1199" i="18" s="1"/>
  <c r="G47" i="19"/>
  <c r="E47" i="19"/>
  <c r="C1199" i="18" s="1"/>
  <c r="Y46" i="19"/>
  <c r="W46" i="19"/>
  <c r="U46" i="19"/>
  <c r="S46" i="19"/>
  <c r="Q46" i="19"/>
  <c r="I1200" i="18" s="1"/>
  <c r="O46" i="19"/>
  <c r="H1200" i="18" s="1"/>
  <c r="M46" i="19"/>
  <c r="K46" i="19"/>
  <c r="F1200" i="18" s="1"/>
  <c r="I46" i="19"/>
  <c r="G46" i="19"/>
  <c r="E46" i="19"/>
  <c r="Y45" i="19"/>
  <c r="M1201" i="18" s="1"/>
  <c r="W45" i="19"/>
  <c r="L1201" i="18" s="1"/>
  <c r="U45" i="19"/>
  <c r="K1201" i="18" s="1"/>
  <c r="S45" i="19"/>
  <c r="Q45" i="19"/>
  <c r="I1201" i="18" s="1"/>
  <c r="O45" i="19"/>
  <c r="M45" i="19"/>
  <c r="K45" i="19"/>
  <c r="I45" i="19"/>
  <c r="E1201" i="18" s="1"/>
  <c r="G45" i="19"/>
  <c r="D1201" i="18" s="1"/>
  <c r="E45" i="19"/>
  <c r="C1201" i="18" s="1"/>
  <c r="Y44" i="19"/>
  <c r="W44" i="19"/>
  <c r="L1202" i="18" s="1"/>
  <c r="U44" i="19"/>
  <c r="S44" i="19"/>
  <c r="Q44" i="19"/>
  <c r="O44" i="19"/>
  <c r="H1202" i="18" s="1"/>
  <c r="M44" i="19"/>
  <c r="G1202" i="18" s="1"/>
  <c r="K44" i="19"/>
  <c r="F1202" i="18" s="1"/>
  <c r="I44" i="19"/>
  <c r="G44" i="19"/>
  <c r="D1202" i="18" s="1"/>
  <c r="E44" i="19"/>
  <c r="Y43" i="19"/>
  <c r="W43" i="19"/>
  <c r="U43" i="19"/>
  <c r="K1203" i="18" s="1"/>
  <c r="S43" i="19"/>
  <c r="J1203" i="18" s="1"/>
  <c r="Q43" i="19"/>
  <c r="I1203" i="18" s="1"/>
  <c r="O43" i="19"/>
  <c r="M43" i="19"/>
  <c r="G1203" i="18" s="1"/>
  <c r="K43" i="19"/>
  <c r="I43" i="19"/>
  <c r="G43" i="19"/>
  <c r="E43" i="19"/>
  <c r="C1203" i="18" s="1"/>
  <c r="Y42" i="19"/>
  <c r="M1204" i="18" s="1"/>
  <c r="W42" i="19"/>
  <c r="L1204" i="18" s="1"/>
  <c r="U42" i="19"/>
  <c r="S42" i="19"/>
  <c r="J1204" i="18" s="1"/>
  <c r="Q42" i="19"/>
  <c r="O42" i="19"/>
  <c r="M42" i="19"/>
  <c r="K42" i="19"/>
  <c r="I42" i="19"/>
  <c r="E1204" i="18" s="1"/>
  <c r="G42" i="19"/>
  <c r="D1204" i="18" s="1"/>
  <c r="E42" i="19"/>
  <c r="Y41" i="19"/>
  <c r="M1205" i="18" s="1"/>
  <c r="W41" i="19"/>
  <c r="U41" i="19"/>
  <c r="S41" i="19"/>
  <c r="Q41" i="19"/>
  <c r="I1205" i="18" s="1"/>
  <c r="O41" i="19"/>
  <c r="H1205" i="18" s="1"/>
  <c r="M41" i="19"/>
  <c r="G1205" i="18" s="1"/>
  <c r="K41" i="19"/>
  <c r="I41" i="19"/>
  <c r="E1205" i="18" s="1"/>
  <c r="G41" i="19"/>
  <c r="E41" i="19"/>
  <c r="Y40" i="19"/>
  <c r="W40" i="19"/>
  <c r="L1206" i="18" s="1"/>
  <c r="U40" i="19"/>
  <c r="K1206" i="18" s="1"/>
  <c r="S40" i="19"/>
  <c r="J1206" i="18" s="1"/>
  <c r="Q40" i="19"/>
  <c r="O40" i="19"/>
  <c r="H1206" i="18" s="1"/>
  <c r="M40" i="19"/>
  <c r="K40" i="19"/>
  <c r="I40" i="19"/>
  <c r="G40" i="19"/>
  <c r="D1206" i="18" s="1"/>
  <c r="E40" i="19"/>
  <c r="C1206" i="18" s="1"/>
  <c r="Y39" i="19"/>
  <c r="M1207" i="18" s="1"/>
  <c r="W39" i="19"/>
  <c r="U39" i="19"/>
  <c r="K1207" i="18" s="1"/>
  <c r="S39" i="19"/>
  <c r="Q39" i="19"/>
  <c r="O39" i="19"/>
  <c r="M39" i="19"/>
  <c r="G1207" i="18" s="1"/>
  <c r="K39" i="19"/>
  <c r="F1207" i="18" s="1"/>
  <c r="I39" i="19"/>
  <c r="E1207" i="18" s="1"/>
  <c r="G39" i="19"/>
  <c r="E39" i="19"/>
  <c r="C1207" i="18" s="1"/>
  <c r="Y38" i="19"/>
  <c r="W38" i="19"/>
  <c r="U38" i="19"/>
  <c r="S38" i="19"/>
  <c r="Q38" i="19"/>
  <c r="I1208" i="18" s="1"/>
  <c r="O38" i="19"/>
  <c r="H1208" i="18" s="1"/>
  <c r="M38" i="19"/>
  <c r="K38" i="19"/>
  <c r="F1208" i="18" s="1"/>
  <c r="I38" i="19"/>
  <c r="G38" i="19"/>
  <c r="E38" i="19"/>
  <c r="Y37" i="19"/>
  <c r="W37" i="19"/>
  <c r="L1209" i="18" s="1"/>
  <c r="U37" i="19"/>
  <c r="K1209" i="18" s="1"/>
  <c r="S37" i="19"/>
  <c r="Q37" i="19"/>
  <c r="I1209" i="18" s="1"/>
  <c r="O37" i="19"/>
  <c r="H1209" i="18" s="1"/>
  <c r="M37" i="19"/>
  <c r="K37" i="19"/>
  <c r="I37" i="19"/>
  <c r="E1209" i="18" s="1"/>
  <c r="G37" i="19"/>
  <c r="D1209" i="18" s="1"/>
  <c r="E37" i="19"/>
  <c r="C1209" i="18" s="1"/>
  <c r="Y36" i="19"/>
  <c r="W36" i="19"/>
  <c r="L1210" i="18" s="1"/>
  <c r="U36" i="19"/>
  <c r="S36" i="19"/>
  <c r="Q36" i="19"/>
  <c r="O36" i="19"/>
  <c r="H1210" i="18" s="1"/>
  <c r="M36" i="19"/>
  <c r="G1210" i="18" s="1"/>
  <c r="K36" i="19"/>
  <c r="F1210" i="18" s="1"/>
  <c r="I36" i="19"/>
  <c r="G36" i="19"/>
  <c r="D1210" i="18" s="1"/>
  <c r="E36" i="19"/>
  <c r="Y35" i="19"/>
  <c r="W35" i="19"/>
  <c r="U35" i="19"/>
  <c r="K1211" i="18" s="1"/>
  <c r="S35" i="19"/>
  <c r="Q35" i="19"/>
  <c r="I1211" i="18" s="1"/>
  <c r="O35" i="19"/>
  <c r="M35" i="19"/>
  <c r="G1211" i="18" s="1"/>
  <c r="K35" i="19"/>
  <c r="I35" i="19"/>
  <c r="G35" i="19"/>
  <c r="E35" i="19"/>
  <c r="Y34" i="19"/>
  <c r="W34" i="19"/>
  <c r="L1212" i="18" s="1"/>
  <c r="U34" i="19"/>
  <c r="S34" i="19"/>
  <c r="J1212" i="18" s="1"/>
  <c r="Q34" i="19"/>
  <c r="O34" i="19"/>
  <c r="H1212" i="18" s="1"/>
  <c r="M34" i="19"/>
  <c r="K34" i="19"/>
  <c r="F1212" i="18" s="1"/>
  <c r="I34" i="19"/>
  <c r="E1212" i="18" s="1"/>
  <c r="G34" i="19"/>
  <c r="D1212" i="18" s="1"/>
  <c r="E34" i="19"/>
  <c r="Y33" i="19"/>
  <c r="M1213" i="18" s="1"/>
  <c r="W33" i="19"/>
  <c r="L1213" i="18" s="1"/>
  <c r="U33" i="19"/>
  <c r="S33" i="19"/>
  <c r="Q33" i="19"/>
  <c r="I1213" i="18" s="1"/>
  <c r="O33" i="19"/>
  <c r="H1213" i="18" s="1"/>
  <c r="M33" i="19"/>
  <c r="G1213" i="18" s="1"/>
  <c r="K33" i="19"/>
  <c r="I33" i="19"/>
  <c r="E1213" i="18" s="1"/>
  <c r="G33" i="19"/>
  <c r="D1213" i="18" s="1"/>
  <c r="E33" i="19"/>
  <c r="Y32" i="19"/>
  <c r="W32" i="19"/>
  <c r="L1214" i="18" s="1"/>
  <c r="U32" i="19"/>
  <c r="K1214" i="18" s="1"/>
  <c r="S32" i="19"/>
  <c r="J1214" i="18" s="1"/>
  <c r="Q32" i="19"/>
  <c r="O32" i="19"/>
  <c r="H1214" i="18" s="1"/>
  <c r="M32" i="19"/>
  <c r="K32" i="19"/>
  <c r="I32" i="19"/>
  <c r="G32" i="19"/>
  <c r="D1214" i="18" s="1"/>
  <c r="E32" i="19"/>
  <c r="C1214" i="18" s="1"/>
  <c r="Y31" i="19"/>
  <c r="M1215" i="18" s="1"/>
  <c r="W31" i="19"/>
  <c r="U31" i="19"/>
  <c r="K1215" i="18" s="1"/>
  <c r="S31" i="19"/>
  <c r="Q31" i="19"/>
  <c r="O31" i="19"/>
  <c r="M31" i="19"/>
  <c r="G1215" i="18" s="1"/>
  <c r="K31" i="19"/>
  <c r="F1215" i="18" s="1"/>
  <c r="I31" i="19"/>
  <c r="E1215" i="18" s="1"/>
  <c r="G31" i="19"/>
  <c r="E31" i="19"/>
  <c r="C1215" i="18" s="1"/>
  <c r="Y30" i="19"/>
  <c r="W30" i="19"/>
  <c r="L1216" i="18" s="1"/>
  <c r="U30" i="19"/>
  <c r="S30" i="19"/>
  <c r="J1216" i="18" s="1"/>
  <c r="Q30" i="19"/>
  <c r="O30" i="19"/>
  <c r="H1216" i="18" s="1"/>
  <c r="M30" i="19"/>
  <c r="K30" i="19"/>
  <c r="F1216" i="18" s="1"/>
  <c r="I30" i="19"/>
  <c r="G30" i="19"/>
  <c r="D1216" i="18" s="1"/>
  <c r="E30" i="19"/>
  <c r="Y29" i="19"/>
  <c r="W29" i="19"/>
  <c r="L1217" i="18" s="1"/>
  <c r="U29" i="19"/>
  <c r="K1217" i="18" s="1"/>
  <c r="S29" i="19"/>
  <c r="Q29" i="19"/>
  <c r="I1217" i="18" s="1"/>
  <c r="O29" i="19"/>
  <c r="H1217" i="18" s="1"/>
  <c r="M29" i="19"/>
  <c r="K29" i="19"/>
  <c r="I29" i="19"/>
  <c r="E1217" i="18" s="1"/>
  <c r="G29" i="19"/>
  <c r="D1217" i="18" s="1"/>
  <c r="E29" i="19"/>
  <c r="C1217" i="18" s="1"/>
  <c r="Y28" i="19"/>
  <c r="W28" i="19"/>
  <c r="L1218" i="18" s="1"/>
  <c r="U28" i="19"/>
  <c r="S28" i="19"/>
  <c r="Q28" i="19"/>
  <c r="O28" i="19"/>
  <c r="H1218" i="18" s="1"/>
  <c r="M28" i="19"/>
  <c r="K28" i="19"/>
  <c r="F1218" i="18" s="1"/>
  <c r="I28" i="19"/>
  <c r="G28" i="19"/>
  <c r="D1218" i="18" s="1"/>
  <c r="E28" i="19"/>
  <c r="Y27" i="19"/>
  <c r="W27" i="19"/>
  <c r="U27" i="19"/>
  <c r="K1219" i="18" s="1"/>
  <c r="S27" i="19"/>
  <c r="J1219" i="18" s="1"/>
  <c r="Q27" i="19"/>
  <c r="I1219" i="18" s="1"/>
  <c r="O27" i="19"/>
  <c r="M27" i="19"/>
  <c r="G1219" i="18" s="1"/>
  <c r="K27" i="19"/>
  <c r="I27" i="19"/>
  <c r="G27" i="19"/>
  <c r="E27" i="19"/>
  <c r="C1219" i="18" s="1"/>
  <c r="Y26" i="19"/>
  <c r="M1220" i="18" s="1"/>
  <c r="W26" i="19"/>
  <c r="L1220" i="18" s="1"/>
  <c r="U26" i="19"/>
  <c r="S26" i="19"/>
  <c r="J1220" i="18" s="1"/>
  <c r="Q26" i="19"/>
  <c r="O26" i="19"/>
  <c r="H1220" i="18" s="1"/>
  <c r="M26" i="19"/>
  <c r="K26" i="19"/>
  <c r="F1220" i="18" s="1"/>
  <c r="I26" i="19"/>
  <c r="G26" i="19"/>
  <c r="D1220" i="18" s="1"/>
  <c r="E26" i="19"/>
  <c r="Y25" i="19"/>
  <c r="M1221" i="18" s="1"/>
  <c r="W25" i="19"/>
  <c r="L1221" i="18" s="1"/>
  <c r="U25" i="19"/>
  <c r="S25" i="19"/>
  <c r="Q25" i="19"/>
  <c r="O25" i="19"/>
  <c r="H1221" i="18" s="1"/>
  <c r="M25" i="19"/>
  <c r="G1221" i="18" s="1"/>
  <c r="K25" i="19"/>
  <c r="I25" i="19"/>
  <c r="E1221" i="18" s="1"/>
  <c r="G25" i="19"/>
  <c r="D1221" i="18" s="1"/>
  <c r="E25" i="19"/>
  <c r="Y24" i="19"/>
  <c r="W24" i="19"/>
  <c r="L1222" i="18" s="1"/>
  <c r="U24" i="19"/>
  <c r="S24" i="19"/>
  <c r="J1222" i="18" s="1"/>
  <c r="Q24" i="19"/>
  <c r="O24" i="19"/>
  <c r="H1222" i="18" s="1"/>
  <c r="M24" i="19"/>
  <c r="K24" i="19"/>
  <c r="I24" i="19"/>
  <c r="G24" i="19"/>
  <c r="D1222" i="18" s="1"/>
  <c r="E24" i="19"/>
  <c r="C1222" i="18" s="1"/>
  <c r="Y23" i="19"/>
  <c r="M1223" i="18" s="1"/>
  <c r="W23" i="19"/>
  <c r="U23" i="19"/>
  <c r="K1223" i="18" s="1"/>
  <c r="S23" i="19"/>
  <c r="Q23" i="19"/>
  <c r="O23" i="19"/>
  <c r="M23" i="19"/>
  <c r="G1223" i="18" s="1"/>
  <c r="K23" i="19"/>
  <c r="F1223" i="18" s="1"/>
  <c r="I23" i="19"/>
  <c r="E1223" i="18" s="1"/>
  <c r="G23" i="19"/>
  <c r="E23" i="19"/>
  <c r="C1223" i="18" s="1"/>
  <c r="Y22" i="19"/>
  <c r="W22" i="19"/>
  <c r="L1224" i="18" s="1"/>
  <c r="U22" i="19"/>
  <c r="S22" i="19"/>
  <c r="J1224" i="18" s="1"/>
  <c r="Q22" i="19"/>
  <c r="I1224" i="18" s="1"/>
  <c r="O22" i="19"/>
  <c r="H1224" i="18" s="1"/>
  <c r="M22" i="19"/>
  <c r="K22" i="19"/>
  <c r="F1224" i="18" s="1"/>
  <c r="I22" i="19"/>
  <c r="G22" i="19"/>
  <c r="D1224" i="18" s="1"/>
  <c r="E22" i="19"/>
  <c r="Y21" i="19"/>
  <c r="W21" i="19"/>
  <c r="L1225" i="18" s="1"/>
  <c r="U21" i="19"/>
  <c r="S21" i="19"/>
  <c r="Q21" i="19"/>
  <c r="I1225" i="18" s="1"/>
  <c r="O21" i="19"/>
  <c r="H1225" i="18" s="1"/>
  <c r="M21" i="19"/>
  <c r="K21" i="19"/>
  <c r="I21" i="19"/>
  <c r="E1225" i="18" s="1"/>
  <c r="G21" i="19"/>
  <c r="D1225" i="18" s="1"/>
  <c r="E21" i="19"/>
  <c r="C1225" i="18" s="1"/>
  <c r="Y20" i="19"/>
  <c r="W20" i="19"/>
  <c r="L1226" i="18" s="1"/>
  <c r="U20" i="19"/>
  <c r="S20" i="19"/>
  <c r="Q20" i="19"/>
  <c r="O20" i="19"/>
  <c r="H1226" i="18" s="1"/>
  <c r="M20" i="19"/>
  <c r="G1226" i="18" s="1"/>
  <c r="K20" i="19"/>
  <c r="F1226" i="18" s="1"/>
  <c r="I20" i="19"/>
  <c r="G20" i="19"/>
  <c r="D1226" i="18" s="1"/>
  <c r="E20" i="19"/>
  <c r="Y19" i="19"/>
  <c r="W19" i="19"/>
  <c r="U19" i="19"/>
  <c r="K1227" i="18" s="1"/>
  <c r="S19" i="19"/>
  <c r="Q19" i="19"/>
  <c r="I1227" i="18" s="1"/>
  <c r="O19" i="19"/>
  <c r="M19" i="19"/>
  <c r="G1227" i="18" s="1"/>
  <c r="K19" i="19"/>
  <c r="I19" i="19"/>
  <c r="G19" i="19"/>
  <c r="E19" i="19"/>
  <c r="C1227" i="18" s="1"/>
  <c r="Y18" i="19"/>
  <c r="M1228" i="18" s="1"/>
  <c r="W18" i="19"/>
  <c r="L1228" i="18" s="1"/>
  <c r="U18" i="19"/>
  <c r="S18" i="19"/>
  <c r="J1228" i="18" s="1"/>
  <c r="Q18" i="19"/>
  <c r="O18" i="19"/>
  <c r="H1228" i="18" s="1"/>
  <c r="M18" i="19"/>
  <c r="K18" i="19"/>
  <c r="F1228" i="18" s="1"/>
  <c r="I18" i="19"/>
  <c r="E1228" i="18" s="1"/>
  <c r="G18" i="19"/>
  <c r="D1228" i="18" s="1"/>
  <c r="E18" i="19"/>
  <c r="Y17" i="19"/>
  <c r="M1229" i="18" s="1"/>
  <c r="W17" i="19"/>
  <c r="L1229" i="18" s="1"/>
  <c r="U17" i="19"/>
  <c r="S17" i="19"/>
  <c r="Q17" i="19"/>
  <c r="I1229" i="18" s="1"/>
  <c r="O17" i="19"/>
  <c r="H1229" i="18" s="1"/>
  <c r="M17" i="19"/>
  <c r="G1229" i="18" s="1"/>
  <c r="K17" i="19"/>
  <c r="I17" i="19"/>
  <c r="E1229" i="18" s="1"/>
  <c r="G17" i="19"/>
  <c r="D1229" i="18" s="1"/>
  <c r="E17" i="19"/>
  <c r="Y16" i="19"/>
  <c r="W16" i="19"/>
  <c r="L1230" i="18" s="1"/>
  <c r="U16" i="19"/>
  <c r="S16" i="19"/>
  <c r="J1230" i="18" s="1"/>
  <c r="Q16" i="19"/>
  <c r="O16" i="19"/>
  <c r="H1230" i="18" s="1"/>
  <c r="M16" i="19"/>
  <c r="K16" i="19"/>
  <c r="I16" i="19"/>
  <c r="G16" i="19"/>
  <c r="D1230" i="18" s="1"/>
  <c r="E16" i="19"/>
  <c r="Y15" i="19"/>
  <c r="M1231" i="18" s="1"/>
  <c r="W15" i="19"/>
  <c r="U15" i="19"/>
  <c r="K1231" i="18" s="1"/>
  <c r="S15" i="19"/>
  <c r="Q15" i="19"/>
  <c r="O15" i="19"/>
  <c r="M15" i="19"/>
  <c r="G1231" i="18" s="1"/>
  <c r="K15" i="19"/>
  <c r="F1231" i="18" s="1"/>
  <c r="I15" i="19"/>
  <c r="E1231" i="18" s="1"/>
  <c r="G15" i="19"/>
  <c r="E15" i="19"/>
  <c r="C1231" i="18" s="1"/>
  <c r="Y14" i="19"/>
  <c r="W14" i="19"/>
  <c r="L1232" i="18" s="1"/>
  <c r="U14" i="19"/>
  <c r="S14" i="19"/>
  <c r="J1232" i="18" s="1"/>
  <c r="Q14" i="19"/>
  <c r="I1232" i="18" s="1"/>
  <c r="O14" i="19"/>
  <c r="H1232" i="18" s="1"/>
  <c r="M14" i="19"/>
  <c r="K14" i="19"/>
  <c r="F1232" i="18" s="1"/>
  <c r="I14" i="19"/>
  <c r="G14" i="19"/>
  <c r="D1232" i="18" s="1"/>
  <c r="E14" i="19"/>
  <c r="Y13" i="19"/>
  <c r="M1233" i="18" s="1"/>
  <c r="W13" i="19"/>
  <c r="L1233" i="18" s="1"/>
  <c r="U13" i="19"/>
  <c r="K1233" i="18" s="1"/>
  <c r="S13" i="19"/>
  <c r="Q13" i="19"/>
  <c r="I1233" i="18" s="1"/>
  <c r="O13" i="19"/>
  <c r="H1233" i="18" s="1"/>
  <c r="M13" i="19"/>
  <c r="K13" i="19"/>
  <c r="I13" i="19"/>
  <c r="G13" i="19"/>
  <c r="D1233" i="18" s="1"/>
  <c r="E13" i="19"/>
  <c r="C1233" i="18" s="1"/>
  <c r="Y12" i="19"/>
  <c r="W12" i="19"/>
  <c r="L1234" i="18" s="1"/>
  <c r="U12" i="19"/>
  <c r="S12" i="19"/>
  <c r="Q12" i="19"/>
  <c r="O12" i="19"/>
  <c r="H1234" i="18" s="1"/>
  <c r="M12" i="19"/>
  <c r="G1234" i="18" s="1"/>
  <c r="K12" i="19"/>
  <c r="F1234" i="18" s="1"/>
  <c r="I12" i="19"/>
  <c r="G12" i="19"/>
  <c r="D1234" i="18" s="1"/>
  <c r="E12" i="19"/>
  <c r="Y11" i="19"/>
  <c r="W11" i="19"/>
  <c r="U11" i="19"/>
  <c r="K1235" i="18" s="1"/>
  <c r="S11" i="19"/>
  <c r="J1235" i="18" s="1"/>
  <c r="Q11" i="19"/>
  <c r="I1235" i="18" s="1"/>
  <c r="O11" i="19"/>
  <c r="M11" i="19"/>
  <c r="G1235" i="18" s="1"/>
  <c r="K11" i="19"/>
  <c r="I11" i="19"/>
  <c r="G11" i="19"/>
  <c r="E11" i="19"/>
  <c r="C1235" i="18" s="1"/>
  <c r="Y10" i="19"/>
  <c r="M1236" i="18" s="1"/>
  <c r="W10" i="19"/>
  <c r="L1236" i="18" s="1"/>
  <c r="U10" i="19"/>
  <c r="S10" i="19"/>
  <c r="J1236" i="18" s="1"/>
  <c r="Q10" i="19"/>
  <c r="O10" i="19"/>
  <c r="H1236" i="18" s="1"/>
  <c r="M10" i="19"/>
  <c r="K10" i="19"/>
  <c r="F1236" i="18" s="1"/>
  <c r="I10" i="19"/>
  <c r="E1236" i="18" s="1"/>
  <c r="G10" i="19"/>
  <c r="D1236" i="18" s="1"/>
  <c r="E10" i="19"/>
  <c r="Y9" i="19"/>
  <c r="M1237" i="18" s="1"/>
  <c r="W9" i="19"/>
  <c r="L1237" i="18" s="1"/>
  <c r="U9" i="19"/>
  <c r="S9" i="19"/>
  <c r="Q9" i="19"/>
  <c r="I1237" i="18" s="1"/>
  <c r="O9" i="19"/>
  <c r="H1237" i="18" s="1"/>
  <c r="M9" i="19"/>
  <c r="G1237" i="18" s="1"/>
  <c r="K9" i="19"/>
  <c r="I9" i="19"/>
  <c r="E1237" i="18" s="1"/>
  <c r="G9" i="19"/>
  <c r="D1237" i="18" s="1"/>
  <c r="E9" i="19"/>
  <c r="Y8" i="19"/>
  <c r="W8" i="19"/>
  <c r="L1238" i="18" s="1"/>
  <c r="U8" i="19"/>
  <c r="K1238" i="18" s="1"/>
  <c r="S8" i="19"/>
  <c r="J1238" i="18" s="1"/>
  <c r="Q8" i="19"/>
  <c r="O8" i="19"/>
  <c r="H1238" i="18" s="1"/>
  <c r="M8" i="19"/>
  <c r="K8" i="19"/>
  <c r="I8" i="19"/>
  <c r="G8" i="19"/>
  <c r="D1238" i="18" s="1"/>
  <c r="E8" i="19"/>
  <c r="C1238" i="18" s="1"/>
  <c r="Y7" i="19"/>
  <c r="M1239" i="18" s="1"/>
  <c r="W7" i="19"/>
  <c r="U7" i="19"/>
  <c r="K1239" i="18" s="1"/>
  <c r="S7" i="19"/>
  <c r="Q7" i="19"/>
  <c r="O7" i="19"/>
  <c r="M7" i="19"/>
  <c r="G1239" i="18" s="1"/>
  <c r="K7" i="19"/>
  <c r="F1239" i="18" s="1"/>
  <c r="I7" i="19"/>
  <c r="E1239" i="18" s="1"/>
  <c r="G7" i="19"/>
  <c r="E7" i="19"/>
  <c r="C1239" i="18" s="1"/>
  <c r="Y6" i="19"/>
  <c r="W6" i="19"/>
  <c r="L1240" i="18" s="1"/>
  <c r="U6" i="19"/>
  <c r="S6" i="19"/>
  <c r="J1240" i="18" s="1"/>
  <c r="Q6" i="19"/>
  <c r="I1240" i="18" s="1"/>
  <c r="O6" i="19"/>
  <c r="H1240" i="18" s="1"/>
  <c r="M6" i="19"/>
  <c r="K6" i="19"/>
  <c r="F1240" i="18" s="1"/>
  <c r="I6" i="19"/>
  <c r="G6" i="19"/>
  <c r="D1240" i="18" s="1"/>
  <c r="E6" i="19"/>
  <c r="Y5" i="19"/>
  <c r="M1241" i="18" s="1"/>
  <c r="W5" i="19"/>
  <c r="L1241" i="18" s="1"/>
  <c r="U5" i="19"/>
  <c r="K1241" i="18" s="1"/>
  <c r="S5" i="19"/>
  <c r="Q5" i="19"/>
  <c r="I1241" i="18" s="1"/>
  <c r="O5" i="19"/>
  <c r="H1241" i="18" s="1"/>
  <c r="M5" i="19"/>
  <c r="K5" i="19"/>
  <c r="I5" i="19"/>
  <c r="G5" i="19"/>
  <c r="D1241" i="18" s="1"/>
  <c r="E5" i="19"/>
  <c r="C1241" i="18" s="1"/>
  <c r="Y4" i="19"/>
  <c r="W4" i="19"/>
  <c r="U4" i="19"/>
  <c r="S4" i="19"/>
  <c r="Q4" i="19"/>
  <c r="O4" i="19"/>
  <c r="M4" i="19"/>
  <c r="K4" i="19"/>
  <c r="I4" i="19"/>
  <c r="G4" i="19"/>
  <c r="E4" i="19"/>
  <c r="M1242" i="18"/>
  <c r="K1242" i="18"/>
  <c r="J1242" i="18"/>
  <c r="I1242" i="18"/>
  <c r="G1242" i="18"/>
  <c r="E1242" i="18"/>
  <c r="C1242" i="18"/>
  <c r="B1242" i="18"/>
  <c r="J1241" i="18"/>
  <c r="G1241" i="18"/>
  <c r="F1241" i="18"/>
  <c r="E1241" i="18"/>
  <c r="B1241" i="18"/>
  <c r="M1240" i="18"/>
  <c r="K1240" i="18"/>
  <c r="G1240" i="18"/>
  <c r="E1240" i="18"/>
  <c r="C1240" i="18"/>
  <c r="B1240" i="18"/>
  <c r="L1239" i="18"/>
  <c r="J1239" i="18"/>
  <c r="I1239" i="18"/>
  <c r="H1239" i="18"/>
  <c r="D1239" i="18"/>
  <c r="B1239" i="18"/>
  <c r="M1238" i="18"/>
  <c r="I1238" i="18"/>
  <c r="G1238" i="18"/>
  <c r="F1238" i="18"/>
  <c r="E1238" i="18"/>
  <c r="B1238" i="18"/>
  <c r="K1237" i="18"/>
  <c r="J1237" i="18"/>
  <c r="F1237" i="18"/>
  <c r="C1237" i="18"/>
  <c r="B1237" i="18"/>
  <c r="K1236" i="18"/>
  <c r="I1236" i="18"/>
  <c r="G1236" i="18"/>
  <c r="C1236" i="18"/>
  <c r="B1236" i="18"/>
  <c r="M1235" i="18"/>
  <c r="L1235" i="18"/>
  <c r="H1235" i="18"/>
  <c r="F1235" i="18"/>
  <c r="E1235" i="18"/>
  <c r="D1235" i="18"/>
  <c r="B1235" i="18"/>
  <c r="M1234" i="18"/>
  <c r="K1234" i="18"/>
  <c r="J1234" i="18"/>
  <c r="I1234" i="18"/>
  <c r="E1234" i="18"/>
  <c r="C1234" i="18"/>
  <c r="B1234" i="18"/>
  <c r="J1233" i="18"/>
  <c r="G1233" i="18"/>
  <c r="F1233" i="18"/>
  <c r="E1233" i="18"/>
  <c r="B1233" i="18"/>
  <c r="M1232" i="18"/>
  <c r="K1232" i="18"/>
  <c r="G1232" i="18"/>
  <c r="E1232" i="18"/>
  <c r="C1232" i="18"/>
  <c r="B1232" i="18"/>
  <c r="L1231" i="18"/>
  <c r="J1231" i="18"/>
  <c r="I1231" i="18"/>
  <c r="H1231" i="18"/>
  <c r="D1231" i="18"/>
  <c r="B1231" i="18"/>
  <c r="M1230" i="18"/>
  <c r="K1230" i="18"/>
  <c r="I1230" i="18"/>
  <c r="G1230" i="18"/>
  <c r="F1230" i="18"/>
  <c r="E1230" i="18"/>
  <c r="C1230" i="18"/>
  <c r="B1230" i="18"/>
  <c r="K1229" i="18"/>
  <c r="J1229" i="18"/>
  <c r="F1229" i="18"/>
  <c r="C1229" i="18"/>
  <c r="B1229" i="18"/>
  <c r="K1228" i="18"/>
  <c r="I1228" i="18"/>
  <c r="G1228" i="18"/>
  <c r="C1228" i="18"/>
  <c r="B1228" i="18"/>
  <c r="M1227" i="18"/>
  <c r="L1227" i="18"/>
  <c r="J1227" i="18"/>
  <c r="H1227" i="18"/>
  <c r="F1227" i="18"/>
  <c r="E1227" i="18"/>
  <c r="D1227" i="18"/>
  <c r="B1227" i="18"/>
  <c r="M1226" i="18"/>
  <c r="K1226" i="18"/>
  <c r="J1226" i="18"/>
  <c r="I1226" i="18"/>
  <c r="E1226" i="18"/>
  <c r="C1226" i="18"/>
  <c r="B1226" i="18"/>
  <c r="M1225" i="18"/>
  <c r="K1225" i="18"/>
  <c r="J1225" i="18"/>
  <c r="G1225" i="18"/>
  <c r="F1225" i="18"/>
  <c r="B1225" i="18"/>
  <c r="M1224" i="18"/>
  <c r="K1224" i="18"/>
  <c r="G1224" i="18"/>
  <c r="E1224" i="18"/>
  <c r="C1224" i="18"/>
  <c r="B1224" i="18"/>
  <c r="L1223" i="18"/>
  <c r="J1223" i="18"/>
  <c r="I1223" i="18"/>
  <c r="H1223" i="18"/>
  <c r="D1223" i="18"/>
  <c r="B1223" i="18"/>
  <c r="M1222" i="18"/>
  <c r="K1222" i="18"/>
  <c r="I1222" i="18"/>
  <c r="G1222" i="18"/>
  <c r="F1222" i="18"/>
  <c r="E1222" i="18"/>
  <c r="B1222" i="18"/>
  <c r="K1221" i="18"/>
  <c r="J1221" i="18"/>
  <c r="I1221" i="18"/>
  <c r="F1221" i="18"/>
  <c r="C1221" i="18"/>
  <c r="B1221" i="18"/>
  <c r="K1220" i="18"/>
  <c r="I1220" i="18"/>
  <c r="G1220" i="18"/>
  <c r="E1220" i="18"/>
  <c r="C1220" i="18"/>
  <c r="B1220" i="18"/>
  <c r="M1219" i="18"/>
  <c r="L1219" i="18"/>
  <c r="H1219" i="18"/>
  <c r="F1219" i="18"/>
  <c r="E1219" i="18"/>
  <c r="D1219" i="18"/>
  <c r="B1219" i="18"/>
  <c r="M1218" i="18"/>
  <c r="K1218" i="18"/>
  <c r="J1218" i="18"/>
  <c r="I1218" i="18"/>
  <c r="G1218" i="18"/>
  <c r="E1218" i="18"/>
  <c r="C1218" i="18"/>
  <c r="B1218" i="18"/>
  <c r="M1217" i="18"/>
  <c r="J1217" i="18"/>
  <c r="G1217" i="18"/>
  <c r="F1217" i="18"/>
  <c r="B1217" i="18"/>
  <c r="M1216" i="18"/>
  <c r="K1216" i="18"/>
  <c r="I1216" i="18"/>
  <c r="G1216" i="18"/>
  <c r="E1216" i="18"/>
  <c r="C1216" i="18"/>
  <c r="B1216" i="18"/>
  <c r="L1215" i="18"/>
  <c r="J1215" i="18"/>
  <c r="I1215" i="18"/>
  <c r="H1215" i="18"/>
  <c r="D1215" i="18"/>
  <c r="B1215" i="18"/>
  <c r="M1214" i="18"/>
  <c r="I1214" i="18"/>
  <c r="G1214" i="18"/>
  <c r="F1214" i="18"/>
  <c r="E1214" i="18"/>
  <c r="B1214" i="18"/>
  <c r="K1213" i="18"/>
  <c r="J1213" i="18"/>
  <c r="F1213" i="18"/>
  <c r="C1213" i="18"/>
  <c r="B1213" i="18"/>
  <c r="M1212" i="18"/>
  <c r="K1212" i="18"/>
  <c r="I1212" i="18"/>
  <c r="G1212" i="18"/>
  <c r="C1212" i="18"/>
  <c r="B1212" i="18"/>
  <c r="M1211" i="18"/>
  <c r="L1211" i="18"/>
  <c r="J1211" i="18"/>
  <c r="H1211" i="18"/>
  <c r="F1211" i="18"/>
  <c r="E1211" i="18"/>
  <c r="D1211" i="18"/>
  <c r="C1211" i="18"/>
  <c r="B1211" i="18"/>
  <c r="M1210" i="18"/>
  <c r="K1210" i="18"/>
  <c r="J1210" i="18"/>
  <c r="I1210" i="18"/>
  <c r="E1210" i="18"/>
  <c r="C1210" i="18"/>
  <c r="B1210" i="18"/>
  <c r="M1209" i="18"/>
  <c r="J1209" i="18"/>
  <c r="G1209" i="18"/>
  <c r="F1209" i="18"/>
  <c r="B1209" i="18"/>
  <c r="M1208" i="18"/>
  <c r="L1208" i="18"/>
  <c r="K1208" i="18"/>
  <c r="J1208" i="18"/>
  <c r="G1208" i="18"/>
  <c r="E1208" i="18"/>
  <c r="D1208" i="18"/>
  <c r="C1208" i="18"/>
  <c r="B1208" i="18"/>
  <c r="L1207" i="18"/>
  <c r="J1207" i="18"/>
  <c r="I1207" i="18"/>
  <c r="H1207" i="18"/>
  <c r="D1207" i="18"/>
  <c r="B1207" i="18"/>
  <c r="M1206" i="18"/>
  <c r="I1206" i="18"/>
  <c r="G1206" i="18"/>
  <c r="F1206" i="18"/>
  <c r="E1206" i="18"/>
  <c r="B1206" i="18"/>
  <c r="L1205" i="18"/>
  <c r="K1205" i="18"/>
  <c r="J1205" i="18"/>
  <c r="F1205" i="18"/>
  <c r="D1205" i="18"/>
  <c r="C1205" i="18"/>
  <c r="B1205" i="18"/>
  <c r="K1204" i="18"/>
  <c r="I1204" i="18"/>
  <c r="H1204" i="18"/>
  <c r="G1204" i="18"/>
  <c r="F1204" i="18"/>
  <c r="C1204" i="18"/>
  <c r="B1204" i="18"/>
  <c r="M1203" i="18"/>
  <c r="L1203" i="18"/>
  <c r="H1203" i="18"/>
  <c r="F1203" i="18"/>
  <c r="E1203" i="18"/>
  <c r="D1203" i="18"/>
  <c r="B1203" i="18"/>
  <c r="M1202" i="18"/>
  <c r="K1202" i="18"/>
  <c r="J1202" i="18"/>
  <c r="I1202" i="18"/>
  <c r="E1202" i="18"/>
  <c r="C1202" i="18"/>
  <c r="B1202" i="18"/>
  <c r="J1201" i="18"/>
  <c r="H1201" i="18"/>
  <c r="G1201" i="18"/>
  <c r="F1201" i="18"/>
  <c r="B1201" i="18"/>
  <c r="M1200" i="18"/>
  <c r="L1200" i="18"/>
  <c r="K1200" i="18"/>
  <c r="J1200" i="18"/>
  <c r="G1200" i="18"/>
  <c r="E1200" i="18"/>
  <c r="D1200" i="18"/>
  <c r="C1200" i="18"/>
  <c r="B1200" i="18"/>
  <c r="L1199" i="18"/>
  <c r="J1199" i="18"/>
  <c r="I1199" i="18"/>
  <c r="H1199" i="18"/>
  <c r="D1199" i="18"/>
  <c r="B1199" i="18"/>
  <c r="M1198" i="18"/>
  <c r="I1198" i="18"/>
  <c r="G1198" i="18"/>
  <c r="F1198" i="18"/>
  <c r="E1198" i="18"/>
  <c r="B1198" i="18"/>
  <c r="L1197" i="18"/>
  <c r="K1197" i="18"/>
  <c r="J1197" i="18"/>
  <c r="F1197" i="18"/>
  <c r="D1197" i="18"/>
  <c r="C1197" i="18"/>
  <c r="B1197" i="18"/>
  <c r="K1196" i="18"/>
  <c r="I1196" i="18"/>
  <c r="H1196" i="18"/>
  <c r="G1196" i="18"/>
  <c r="C1196" i="18"/>
  <c r="B1196" i="18"/>
  <c r="M1195" i="18"/>
  <c r="L1195" i="18"/>
  <c r="H1195" i="18"/>
  <c r="G1195" i="18"/>
  <c r="F1195" i="18"/>
  <c r="E1195" i="18"/>
  <c r="D1195" i="18"/>
  <c r="C1195" i="18"/>
  <c r="B1195" i="18"/>
  <c r="M1194" i="18"/>
  <c r="K1194" i="18"/>
  <c r="J1194" i="18"/>
  <c r="I1194" i="18"/>
  <c r="G1194" i="18"/>
  <c r="E1194" i="18"/>
  <c r="C1194" i="18"/>
  <c r="B1194" i="18"/>
  <c r="J1193" i="18"/>
  <c r="H1193" i="18"/>
  <c r="G1193" i="18"/>
  <c r="F1193" i="18"/>
  <c r="B1193" i="18"/>
  <c r="M1192" i="18"/>
  <c r="L1192" i="18"/>
  <c r="K1192" i="18"/>
  <c r="J1192" i="18"/>
  <c r="G1192" i="18"/>
  <c r="E1192" i="18"/>
  <c r="D1192" i="18"/>
  <c r="C1192" i="18"/>
  <c r="B1192" i="18"/>
  <c r="L1191" i="18"/>
  <c r="J1191" i="18"/>
  <c r="I1191" i="18"/>
  <c r="H1191" i="18"/>
  <c r="F1191" i="18"/>
  <c r="D1191" i="18"/>
  <c r="B1191" i="18"/>
  <c r="M1190" i="18"/>
  <c r="I1190" i="18"/>
  <c r="G1190" i="18"/>
  <c r="F1190" i="18"/>
  <c r="E1190" i="18"/>
  <c r="B1190" i="18"/>
  <c r="L1189" i="18"/>
  <c r="K1189" i="18"/>
  <c r="J1189" i="18"/>
  <c r="F1189" i="18"/>
  <c r="D1189" i="18"/>
  <c r="C1189" i="18"/>
  <c r="B1189" i="18"/>
  <c r="K1188" i="18"/>
  <c r="I1188" i="18"/>
  <c r="H1188" i="18"/>
  <c r="G1188" i="18"/>
  <c r="C1188" i="18"/>
  <c r="B1188" i="18"/>
  <c r="M1187" i="18"/>
  <c r="L1187" i="18"/>
  <c r="H1187" i="18"/>
  <c r="F1187" i="18"/>
  <c r="E1187" i="18"/>
  <c r="D1187" i="18"/>
  <c r="C1187" i="18"/>
  <c r="B1187" i="18"/>
  <c r="M1186" i="18"/>
  <c r="K1186" i="18"/>
  <c r="J1186" i="18"/>
  <c r="I1186" i="18"/>
  <c r="E1186" i="18"/>
  <c r="C1186" i="18"/>
  <c r="B1186" i="18"/>
  <c r="K1185" i="18"/>
  <c r="J1185" i="18"/>
  <c r="H1185" i="18"/>
  <c r="G1185" i="18"/>
  <c r="F1185" i="18"/>
  <c r="E1185" i="18"/>
  <c r="B1185" i="18"/>
  <c r="M1184" i="18"/>
  <c r="L1184" i="18"/>
  <c r="K1184" i="18"/>
  <c r="G1184" i="18"/>
  <c r="E1184" i="18"/>
  <c r="D1184" i="18"/>
  <c r="C1184" i="18"/>
  <c r="B1184" i="18"/>
  <c r="L1183" i="18"/>
  <c r="J1183" i="18"/>
  <c r="I1183" i="18"/>
  <c r="H1183" i="18"/>
  <c r="D1183" i="18"/>
  <c r="B1183" i="18"/>
  <c r="M1182" i="18"/>
  <c r="I1182" i="18"/>
  <c r="G1182" i="18"/>
  <c r="F1182" i="18"/>
  <c r="E1182" i="18"/>
  <c r="B1182" i="18"/>
  <c r="L1181" i="18"/>
  <c r="K1181" i="18"/>
  <c r="J1181" i="18"/>
  <c r="F1181" i="18"/>
  <c r="D1181" i="18"/>
  <c r="C1181" i="18"/>
  <c r="B1181" i="18"/>
  <c r="K1180" i="18"/>
  <c r="I1180" i="18"/>
  <c r="H1180" i="18"/>
  <c r="G1180" i="18"/>
  <c r="C1180" i="18"/>
  <c r="B1180" i="18"/>
  <c r="M1179" i="18"/>
  <c r="L1179" i="18"/>
  <c r="K1179" i="18"/>
  <c r="H1179" i="18"/>
  <c r="F1179" i="18"/>
  <c r="E1179" i="18"/>
  <c r="D1179" i="18"/>
  <c r="C1179" i="18"/>
  <c r="B1179" i="18"/>
  <c r="M1178" i="18"/>
  <c r="K1178" i="18"/>
  <c r="J1178" i="18"/>
  <c r="I1178" i="18"/>
  <c r="E1178" i="18"/>
  <c r="C1178" i="18"/>
  <c r="B1178" i="18"/>
  <c r="J1177" i="18"/>
  <c r="H1177" i="18"/>
  <c r="G1177" i="18"/>
  <c r="F1177" i="18"/>
  <c r="E1177" i="18"/>
  <c r="B1177" i="18"/>
  <c r="M1176" i="18"/>
  <c r="L1176" i="18"/>
  <c r="K1176" i="18"/>
  <c r="I1176" i="18"/>
  <c r="G1176" i="18"/>
  <c r="E1176" i="18"/>
  <c r="D1176" i="18"/>
  <c r="C1176" i="18"/>
  <c r="B1176" i="18"/>
  <c r="L1175" i="18"/>
  <c r="J1175" i="18"/>
  <c r="I1175" i="18"/>
  <c r="H1175" i="18"/>
  <c r="F1175" i="18"/>
  <c r="D1175" i="18"/>
  <c r="B1175" i="18"/>
  <c r="M1174" i="18"/>
  <c r="I1174" i="18"/>
  <c r="G1174" i="18"/>
  <c r="F1174" i="18"/>
  <c r="E1174" i="18"/>
  <c r="B1174" i="18"/>
  <c r="L1173" i="18"/>
  <c r="K1173" i="18"/>
  <c r="J1173" i="18"/>
  <c r="F1173" i="18"/>
  <c r="D1173" i="18"/>
  <c r="C1173" i="18"/>
  <c r="B1173" i="18"/>
  <c r="K1172" i="18"/>
  <c r="I1172" i="18"/>
  <c r="H1172" i="18"/>
  <c r="G1172" i="18"/>
  <c r="E1172" i="18"/>
  <c r="C1172" i="18"/>
  <c r="B1172" i="18"/>
  <c r="M1171" i="18"/>
  <c r="L1171" i="18"/>
  <c r="H1171" i="18"/>
  <c r="F1171" i="18"/>
  <c r="E1171" i="18"/>
  <c r="D1171" i="18"/>
  <c r="B1171" i="18"/>
  <c r="M1170" i="18"/>
  <c r="K1170" i="18"/>
  <c r="J1170" i="18"/>
  <c r="I1170" i="18"/>
  <c r="E1170" i="18"/>
  <c r="C1170" i="18"/>
  <c r="B1170" i="18"/>
  <c r="M1169" i="18"/>
  <c r="J1169" i="18"/>
  <c r="H1169" i="18"/>
  <c r="G1169" i="18"/>
  <c r="F1169" i="18"/>
  <c r="B1169" i="18"/>
  <c r="M1168" i="18"/>
  <c r="L1168" i="18"/>
  <c r="K1168" i="18"/>
  <c r="G1168" i="18"/>
  <c r="E1168" i="18"/>
  <c r="D1168" i="18"/>
  <c r="C1168" i="18"/>
  <c r="B1168" i="18"/>
  <c r="L1167" i="18"/>
  <c r="J1167" i="18"/>
  <c r="I1167" i="18"/>
  <c r="H1167" i="18"/>
  <c r="G1167" i="18"/>
  <c r="D1167" i="18"/>
  <c r="B1167" i="18"/>
  <c r="M1166" i="18"/>
  <c r="I1166" i="18"/>
  <c r="G1166" i="18"/>
  <c r="F1166" i="18"/>
  <c r="E1166" i="18"/>
  <c r="B1166" i="18"/>
  <c r="L1165" i="18"/>
  <c r="K1165" i="18"/>
  <c r="J1165" i="18"/>
  <c r="G1165" i="18"/>
  <c r="F1165" i="18"/>
  <c r="D1165" i="18"/>
  <c r="C1165" i="18"/>
  <c r="B1165" i="18"/>
  <c r="K1164" i="18"/>
  <c r="I1164" i="18"/>
  <c r="H1164" i="18"/>
  <c r="G1164" i="18"/>
  <c r="C1164" i="18"/>
  <c r="B1164" i="18"/>
  <c r="M1163" i="18"/>
  <c r="L1163" i="18"/>
  <c r="J1163" i="18"/>
  <c r="H1163" i="18"/>
  <c r="F1163" i="18"/>
  <c r="E1163" i="18"/>
  <c r="D1163" i="18"/>
  <c r="B1163" i="18"/>
  <c r="M1162" i="18"/>
  <c r="K1162" i="18"/>
  <c r="J1162" i="18"/>
  <c r="I1162" i="18"/>
  <c r="E1162" i="18"/>
  <c r="C1162" i="18"/>
  <c r="B1162" i="18"/>
  <c r="M1161" i="18"/>
  <c r="J1161" i="18"/>
  <c r="H1161" i="18"/>
  <c r="G1161" i="18"/>
  <c r="F1161" i="18"/>
  <c r="E1161" i="18"/>
  <c r="B1161" i="18"/>
  <c r="M1160" i="18"/>
  <c r="L1160" i="18"/>
  <c r="K1160" i="18"/>
  <c r="G1160" i="18"/>
  <c r="E1160" i="18"/>
  <c r="D1160" i="18"/>
  <c r="C1160" i="18"/>
  <c r="B1160" i="18"/>
  <c r="L1159" i="18"/>
  <c r="J1159" i="18"/>
  <c r="I1159" i="18"/>
  <c r="H1159" i="18"/>
  <c r="D1159" i="18"/>
  <c r="B1159" i="18"/>
  <c r="M1158" i="18"/>
  <c r="L1158" i="18"/>
  <c r="K1158" i="18"/>
  <c r="I1158" i="18"/>
  <c r="G1158" i="18"/>
  <c r="F1158" i="18"/>
  <c r="E1158" i="18"/>
  <c r="D1158" i="18"/>
  <c r="C1158" i="18"/>
  <c r="B1158" i="18"/>
  <c r="L1157" i="18"/>
  <c r="K1157" i="18"/>
  <c r="J1157" i="18"/>
  <c r="H1157" i="18"/>
  <c r="F1157" i="18"/>
  <c r="D1157" i="18"/>
  <c r="C1157" i="18"/>
  <c r="B1157" i="18"/>
  <c r="K1156" i="18"/>
  <c r="I1156" i="18"/>
  <c r="H1156" i="18"/>
  <c r="G1156" i="18"/>
  <c r="F1156" i="18"/>
  <c r="C1156" i="18"/>
  <c r="B1156" i="18"/>
  <c r="M1155" i="18"/>
  <c r="L1155" i="18"/>
  <c r="H1155" i="18"/>
  <c r="F1155" i="18"/>
  <c r="E1155" i="18"/>
  <c r="D1155" i="18"/>
  <c r="B1155" i="18"/>
  <c r="M1154" i="18"/>
  <c r="K1154" i="18"/>
  <c r="J1154" i="18"/>
  <c r="I1154" i="18"/>
  <c r="H1154" i="18"/>
  <c r="E1154" i="18"/>
  <c r="C1154" i="18"/>
  <c r="B1154" i="18"/>
  <c r="J1153" i="18"/>
  <c r="H1153" i="18"/>
  <c r="G1153" i="18"/>
  <c r="F1153" i="18"/>
  <c r="B1153" i="18"/>
  <c r="M1152" i="18"/>
  <c r="L1152" i="18"/>
  <c r="K1152" i="18"/>
  <c r="J1152" i="18"/>
  <c r="G1152" i="18"/>
  <c r="E1152" i="18"/>
  <c r="D1152" i="18"/>
  <c r="C1152" i="18"/>
  <c r="B1152" i="18"/>
  <c r="L1151" i="18"/>
  <c r="J1151" i="18"/>
  <c r="I1151" i="18"/>
  <c r="H1151" i="18"/>
  <c r="G1151" i="18"/>
  <c r="D1151" i="18"/>
  <c r="B1151" i="18"/>
  <c r="M1150" i="18"/>
  <c r="L1150" i="18"/>
  <c r="I1150" i="18"/>
  <c r="G1150" i="18"/>
  <c r="F1150" i="18"/>
  <c r="E1150" i="18"/>
  <c r="B1150" i="18"/>
  <c r="L1149" i="18"/>
  <c r="K1149" i="18"/>
  <c r="J1149" i="18"/>
  <c r="F1149" i="18"/>
  <c r="D1149" i="18"/>
  <c r="C1149" i="18"/>
  <c r="B1149" i="18"/>
  <c r="K1148" i="18"/>
  <c r="I1148" i="18"/>
  <c r="H1148" i="18"/>
  <c r="G1148" i="18"/>
  <c r="C1148" i="18"/>
  <c r="B1148" i="18"/>
  <c r="M1147" i="18"/>
  <c r="L1147" i="18"/>
  <c r="H1147" i="18"/>
  <c r="F1147" i="18"/>
  <c r="E1147" i="18"/>
  <c r="D1147" i="18"/>
  <c r="B1147" i="18"/>
  <c r="M1146" i="18"/>
  <c r="K1146" i="18"/>
  <c r="J1146" i="18"/>
  <c r="I1146" i="18"/>
  <c r="E1146" i="18"/>
  <c r="C1146" i="18"/>
  <c r="B1146" i="18"/>
  <c r="L1145" i="18"/>
  <c r="J1145" i="18"/>
  <c r="H1145" i="18"/>
  <c r="G1145" i="18"/>
  <c r="F1145" i="18"/>
  <c r="D1145" i="18"/>
  <c r="B1145" i="18"/>
  <c r="M1144" i="18"/>
  <c r="L1144" i="18"/>
  <c r="K1144" i="18"/>
  <c r="G1144" i="18"/>
  <c r="E1144" i="18"/>
  <c r="D1144" i="18"/>
  <c r="C1144" i="18"/>
  <c r="B1144" i="18"/>
  <c r="L1143" i="18"/>
  <c r="J1143" i="18"/>
  <c r="I1143" i="18"/>
  <c r="H1143" i="18"/>
  <c r="D1143" i="18"/>
  <c r="B1143" i="18"/>
  <c r="M1142" i="18"/>
  <c r="J1142" i="18"/>
  <c r="I1142" i="18"/>
  <c r="G1142" i="18"/>
  <c r="F1142" i="18"/>
  <c r="E1142" i="18"/>
  <c r="D1142" i="18"/>
  <c r="B1142" i="18"/>
  <c r="L1141" i="18"/>
  <c r="K1141" i="18"/>
  <c r="J1141" i="18"/>
  <c r="H1141" i="18"/>
  <c r="F1141" i="18"/>
  <c r="D1141" i="18"/>
  <c r="C1141" i="18"/>
  <c r="B1141" i="18"/>
  <c r="K1140" i="18"/>
  <c r="I1140" i="18"/>
  <c r="H1140" i="18"/>
  <c r="G1140" i="18"/>
  <c r="C1140" i="18"/>
  <c r="B1140" i="18"/>
  <c r="M1139" i="18"/>
  <c r="L1139" i="18"/>
  <c r="J1139" i="18"/>
  <c r="H1139" i="18"/>
  <c r="F1139" i="18"/>
  <c r="E1139" i="18"/>
  <c r="D1139" i="18"/>
  <c r="B1139" i="18"/>
  <c r="M1138" i="18"/>
  <c r="K1138" i="18"/>
  <c r="J1138" i="18"/>
  <c r="I1138" i="18"/>
  <c r="E1138" i="18"/>
  <c r="D1138" i="18"/>
  <c r="C1138" i="18"/>
  <c r="B1138" i="18"/>
  <c r="M1137" i="18"/>
  <c r="J1137" i="18"/>
  <c r="H1137" i="18"/>
  <c r="G1137" i="18"/>
  <c r="F1137" i="18"/>
  <c r="E1137" i="18"/>
  <c r="B1137" i="18"/>
  <c r="M1136" i="18"/>
  <c r="L1136" i="18"/>
  <c r="K1136" i="18"/>
  <c r="I1136" i="18"/>
  <c r="G1136" i="18"/>
  <c r="E1136" i="18"/>
  <c r="D1136" i="18"/>
  <c r="C1136" i="18"/>
  <c r="B1136" i="18"/>
  <c r="L1135" i="18"/>
  <c r="J1135" i="18"/>
  <c r="I1135" i="18"/>
  <c r="H1135" i="18"/>
  <c r="G1135" i="18"/>
  <c r="D1135" i="18"/>
  <c r="B1135" i="18"/>
  <c r="M1134" i="18"/>
  <c r="L1134" i="18"/>
  <c r="I1134" i="18"/>
  <c r="G1134" i="18"/>
  <c r="F1134" i="18"/>
  <c r="E1134" i="18"/>
  <c r="B1134" i="18"/>
  <c r="L1133" i="18"/>
  <c r="K1133" i="18"/>
  <c r="J1133" i="18"/>
  <c r="F1133" i="18"/>
  <c r="D1133" i="18"/>
  <c r="C1133" i="18"/>
  <c r="B1133" i="18"/>
  <c r="K1132" i="18"/>
  <c r="I1132" i="18"/>
  <c r="H1132" i="18"/>
  <c r="G1132" i="18"/>
  <c r="C1132" i="18"/>
  <c r="B1132" i="18"/>
  <c r="M1131" i="18"/>
  <c r="L1131" i="18"/>
  <c r="K1131" i="18"/>
  <c r="H1131" i="18"/>
  <c r="F1131" i="18"/>
  <c r="E1131" i="18"/>
  <c r="D1131" i="18"/>
  <c r="C1131" i="18"/>
  <c r="B1131" i="18"/>
  <c r="M1130" i="18"/>
  <c r="K1130" i="18"/>
  <c r="J1130" i="18"/>
  <c r="I1130" i="18"/>
  <c r="H1130" i="18"/>
  <c r="F1130" i="18"/>
  <c r="E1130" i="18"/>
  <c r="C1130" i="18"/>
  <c r="B1130" i="18"/>
  <c r="L1129" i="18"/>
  <c r="J1129" i="18"/>
  <c r="H1129" i="18"/>
  <c r="G1129" i="18"/>
  <c r="F1129" i="18"/>
  <c r="E1129" i="18"/>
  <c r="B1129" i="18"/>
  <c r="M1128" i="18"/>
  <c r="L1128" i="18"/>
  <c r="K1128" i="18"/>
  <c r="G1128" i="18"/>
  <c r="E1128" i="18"/>
  <c r="D1128" i="18"/>
  <c r="C1128" i="18"/>
  <c r="B1128" i="18"/>
  <c r="L1127" i="18"/>
  <c r="J1127" i="18"/>
  <c r="I1127" i="18"/>
  <c r="H1127" i="18"/>
  <c r="G1127" i="18"/>
  <c r="D1127" i="18"/>
  <c r="B1127" i="18"/>
  <c r="M1126" i="18"/>
  <c r="K1126" i="18"/>
  <c r="I1126" i="18"/>
  <c r="G1126" i="18"/>
  <c r="F1126" i="18"/>
  <c r="E1126" i="18"/>
  <c r="C1126" i="18"/>
  <c r="B1126" i="18"/>
  <c r="L1125" i="18"/>
  <c r="K1125" i="18"/>
  <c r="J1125" i="18"/>
  <c r="H1125" i="18"/>
  <c r="F1125" i="18"/>
  <c r="D1125" i="18"/>
  <c r="C1125" i="18"/>
  <c r="B1125" i="18"/>
  <c r="K1124" i="18"/>
  <c r="I1124" i="18"/>
  <c r="H1124" i="18"/>
  <c r="G1124" i="18"/>
  <c r="C1124" i="18"/>
  <c r="B1124" i="18"/>
  <c r="M1123" i="18"/>
  <c r="L1123" i="18"/>
  <c r="H1123" i="18"/>
  <c r="F1123" i="18"/>
  <c r="E1123" i="18"/>
  <c r="D1123" i="18"/>
  <c r="C1123" i="18"/>
  <c r="B1123" i="18"/>
  <c r="M1122" i="18"/>
  <c r="K1122" i="18"/>
  <c r="J1122" i="18"/>
  <c r="I1122" i="18"/>
  <c r="H1122" i="18"/>
  <c r="E1122" i="18"/>
  <c r="C1122" i="18"/>
  <c r="B1122" i="18"/>
  <c r="M1121" i="18"/>
  <c r="J1121" i="18"/>
  <c r="H1121" i="18"/>
  <c r="G1121" i="18"/>
  <c r="F1121" i="18"/>
  <c r="D1121" i="18"/>
  <c r="B1121" i="18"/>
  <c r="M1120" i="18"/>
  <c r="L1120" i="18"/>
  <c r="K1120" i="18"/>
  <c r="J1120" i="18"/>
  <c r="G1120" i="18"/>
  <c r="E1120" i="18"/>
  <c r="D1120" i="18"/>
  <c r="C1120" i="18"/>
  <c r="B1120" i="18"/>
  <c r="L1119" i="18"/>
  <c r="J1119" i="18"/>
  <c r="I1119" i="18"/>
  <c r="H1119" i="18"/>
  <c r="F1119" i="18"/>
  <c r="D1119" i="18"/>
  <c r="B1119" i="18"/>
  <c r="M1118" i="18"/>
  <c r="L1118" i="18"/>
  <c r="J1118" i="18"/>
  <c r="I1118" i="18"/>
  <c r="G1118" i="18"/>
  <c r="F1118" i="18"/>
  <c r="E1118" i="18"/>
  <c r="B1118" i="18"/>
  <c r="L1117" i="18"/>
  <c r="K1117" i="18"/>
  <c r="J1117" i="18"/>
  <c r="F1117" i="18"/>
  <c r="D1117" i="18"/>
  <c r="C1117" i="18"/>
  <c r="B1117" i="18"/>
  <c r="K1116" i="18"/>
  <c r="I1116" i="18"/>
  <c r="H1116" i="18"/>
  <c r="G1116" i="18"/>
  <c r="F1116" i="18"/>
  <c r="C1116" i="18"/>
  <c r="B1116" i="18"/>
  <c r="M1115" i="18"/>
  <c r="L1115" i="18"/>
  <c r="J1115" i="18"/>
  <c r="H1115" i="18"/>
  <c r="F1115" i="18"/>
  <c r="E1115" i="18"/>
  <c r="D1115" i="18"/>
  <c r="B1115" i="18"/>
  <c r="M1114" i="18"/>
  <c r="K1114" i="18"/>
  <c r="J1114" i="18"/>
  <c r="I1114" i="18"/>
  <c r="E1114" i="18"/>
  <c r="C1114" i="18"/>
  <c r="B1114" i="18"/>
  <c r="L1113" i="18"/>
  <c r="J1113" i="18"/>
  <c r="H1113" i="18"/>
  <c r="G1113" i="18"/>
  <c r="F1113" i="18"/>
  <c r="E1113" i="18"/>
  <c r="B1113" i="18"/>
  <c r="M1112" i="18"/>
  <c r="L1112" i="18"/>
  <c r="K1112" i="18"/>
  <c r="J1112" i="18"/>
  <c r="G1112" i="18"/>
  <c r="E1112" i="18"/>
  <c r="D1112" i="18"/>
  <c r="C1112" i="18"/>
  <c r="B1112" i="18"/>
  <c r="L1111" i="18"/>
  <c r="J1111" i="18"/>
  <c r="I1111" i="18"/>
  <c r="H1111" i="18"/>
  <c r="G1111" i="18"/>
  <c r="D1111" i="18"/>
  <c r="B1111" i="18"/>
  <c r="M1110" i="18"/>
  <c r="L1110" i="18"/>
  <c r="K1110" i="18"/>
  <c r="I1110" i="18"/>
  <c r="G1110" i="18"/>
  <c r="F1110" i="18"/>
  <c r="E1110" i="18"/>
  <c r="D1110" i="18"/>
  <c r="C1110" i="18"/>
  <c r="B1110" i="18"/>
  <c r="L1109" i="18"/>
  <c r="K1109" i="18"/>
  <c r="J1109" i="18"/>
  <c r="H1109" i="18"/>
  <c r="F1109" i="18"/>
  <c r="D1109" i="18"/>
  <c r="C1109" i="18"/>
  <c r="B1109" i="18"/>
  <c r="K1108" i="18"/>
  <c r="J1108" i="18"/>
  <c r="I1108" i="18"/>
  <c r="H1108" i="18"/>
  <c r="G1108" i="18"/>
  <c r="C1108" i="18"/>
  <c r="B1108" i="18"/>
  <c r="M1107" i="18"/>
  <c r="L1107" i="18"/>
  <c r="K1107" i="18"/>
  <c r="J1107" i="18"/>
  <c r="H1107" i="18"/>
  <c r="F1107" i="18"/>
  <c r="E1107" i="18"/>
  <c r="D1107" i="18"/>
  <c r="C1107" i="18"/>
  <c r="B1107" i="18"/>
  <c r="M1106" i="18"/>
  <c r="K1106" i="18"/>
  <c r="J1106" i="18"/>
  <c r="I1106" i="18"/>
  <c r="E1106" i="18"/>
  <c r="C1106" i="18"/>
  <c r="B1106" i="18"/>
  <c r="M1105" i="18"/>
  <c r="J1105" i="18"/>
  <c r="H1105" i="18"/>
  <c r="G1105" i="18"/>
  <c r="F1105" i="18"/>
  <c r="D1105" i="18"/>
  <c r="B1105" i="18"/>
  <c r="M1104" i="18"/>
  <c r="L1104" i="18"/>
  <c r="K1104" i="18"/>
  <c r="J1104" i="18"/>
  <c r="G1104" i="18"/>
  <c r="E1104" i="18"/>
  <c r="D1104" i="18"/>
  <c r="C1104" i="18"/>
  <c r="B1104" i="18"/>
  <c r="L1103" i="18"/>
  <c r="J1103" i="18"/>
  <c r="I1103" i="18"/>
  <c r="H1103" i="18"/>
  <c r="D1103" i="18"/>
  <c r="B1103" i="18"/>
  <c r="M1102" i="18"/>
  <c r="L1102" i="18"/>
  <c r="I1102" i="18"/>
  <c r="G1102" i="18"/>
  <c r="F1102" i="18"/>
  <c r="E1102" i="18"/>
  <c r="D1102" i="18"/>
  <c r="B1102" i="18"/>
  <c r="L1101" i="18"/>
  <c r="K1101" i="18"/>
  <c r="J1101" i="18"/>
  <c r="G1101" i="18"/>
  <c r="F1101" i="18"/>
  <c r="D1101" i="18"/>
  <c r="C1101" i="18"/>
  <c r="B1101" i="18"/>
  <c r="K1100" i="18"/>
  <c r="I1100" i="18"/>
  <c r="H1100" i="18"/>
  <c r="G1100" i="18"/>
  <c r="F1100" i="18"/>
  <c r="C1100" i="18"/>
  <c r="B1100" i="18"/>
  <c r="M1099" i="18"/>
  <c r="L1099" i="18"/>
  <c r="H1099" i="18"/>
  <c r="F1099" i="18"/>
  <c r="E1099" i="18"/>
  <c r="D1099" i="18"/>
  <c r="B1099" i="18"/>
  <c r="M1098" i="18"/>
  <c r="K1098" i="18"/>
  <c r="J1098" i="18"/>
  <c r="I1098" i="18"/>
  <c r="H1098" i="18"/>
  <c r="E1098" i="18"/>
  <c r="C1098" i="18"/>
  <c r="B1098" i="18"/>
  <c r="M1097" i="18"/>
  <c r="J1097" i="18"/>
  <c r="H1097" i="18"/>
  <c r="G1097" i="18"/>
  <c r="F1097" i="18"/>
  <c r="E1097" i="18"/>
  <c r="D1097" i="18"/>
  <c r="B1097" i="18"/>
  <c r="M1096" i="18"/>
  <c r="L1096" i="18"/>
  <c r="K1096" i="18"/>
  <c r="J1096" i="18"/>
  <c r="I1096" i="18"/>
  <c r="G1096" i="18"/>
  <c r="E1096" i="18"/>
  <c r="D1096" i="18"/>
  <c r="C1096" i="18"/>
  <c r="B1096" i="18"/>
  <c r="L1095" i="18"/>
  <c r="J1095" i="18"/>
  <c r="I1095" i="18"/>
  <c r="H1095" i="18"/>
  <c r="F1095" i="18"/>
  <c r="D1095" i="18"/>
  <c r="B1095" i="18"/>
  <c r="M1094" i="18"/>
  <c r="K1094" i="18"/>
  <c r="I1094" i="18"/>
  <c r="G1094" i="18"/>
  <c r="F1094" i="18"/>
  <c r="E1094" i="18"/>
  <c r="B1094" i="18"/>
  <c r="L1093" i="18"/>
  <c r="K1093" i="18"/>
  <c r="J1093" i="18"/>
  <c r="H1093" i="18"/>
  <c r="F1093" i="18"/>
  <c r="D1093" i="18"/>
  <c r="C1093" i="18"/>
  <c r="B1093" i="18"/>
  <c r="K1092" i="18"/>
  <c r="I1092" i="18"/>
  <c r="H1092" i="18"/>
  <c r="G1092" i="18"/>
  <c r="C1092" i="18"/>
  <c r="B1092" i="18"/>
  <c r="M1091" i="18"/>
  <c r="L1091" i="18"/>
  <c r="K1091" i="18"/>
  <c r="J1091" i="18"/>
  <c r="H1091" i="18"/>
  <c r="F1091" i="18"/>
  <c r="E1091" i="18"/>
  <c r="D1091" i="18"/>
  <c r="C1091" i="18"/>
  <c r="B1091" i="18"/>
  <c r="M1090" i="18"/>
  <c r="K1090" i="18"/>
  <c r="J1090" i="18"/>
  <c r="I1090" i="18"/>
  <c r="G1090" i="18"/>
  <c r="E1090" i="18"/>
  <c r="C1090" i="18"/>
  <c r="B1090" i="18"/>
  <c r="K1089" i="18"/>
  <c r="J1089" i="18"/>
  <c r="H1089" i="18"/>
  <c r="G1089" i="18"/>
  <c r="F1089" i="18"/>
  <c r="B1089" i="18"/>
  <c r="M1088" i="18"/>
  <c r="L1088" i="18"/>
  <c r="K1088" i="18"/>
  <c r="J1088" i="18"/>
  <c r="G1088" i="18"/>
  <c r="E1088" i="18"/>
  <c r="D1088" i="18"/>
  <c r="C1088" i="18"/>
  <c r="B1088" i="18"/>
  <c r="L1087" i="18"/>
  <c r="J1087" i="18"/>
  <c r="I1087" i="18"/>
  <c r="H1087" i="18"/>
  <c r="G1087" i="18"/>
  <c r="D1087" i="18"/>
  <c r="B1087" i="18"/>
  <c r="M1086" i="18"/>
  <c r="L1086" i="18"/>
  <c r="K1086" i="18"/>
  <c r="I1086" i="18"/>
  <c r="G1086" i="18"/>
  <c r="F1086" i="18"/>
  <c r="E1086" i="18"/>
  <c r="D1086" i="18"/>
  <c r="C1086" i="18"/>
  <c r="B1086" i="18"/>
  <c r="L1085" i="18"/>
  <c r="K1085" i="18"/>
  <c r="J1085" i="18"/>
  <c r="H1085" i="18"/>
  <c r="F1085" i="18"/>
  <c r="D1085" i="18"/>
  <c r="C1085" i="18"/>
  <c r="B1085" i="18"/>
  <c r="K1084" i="18"/>
  <c r="I1084" i="18"/>
  <c r="H1084" i="18"/>
  <c r="G1084" i="18"/>
  <c r="F1084" i="18"/>
  <c r="C1084" i="18"/>
  <c r="B1084" i="18"/>
  <c r="M1083" i="18"/>
  <c r="L1083" i="18"/>
  <c r="K1083" i="18"/>
  <c r="H1083" i="18"/>
  <c r="F1083" i="18"/>
  <c r="E1083" i="18"/>
  <c r="D1083" i="18"/>
  <c r="C1083" i="18"/>
  <c r="B1083" i="18"/>
  <c r="M1082" i="18"/>
  <c r="K1082" i="18"/>
  <c r="J1082" i="18"/>
  <c r="I1082" i="18"/>
  <c r="H1082" i="18"/>
  <c r="G1082" i="18"/>
  <c r="F1082" i="18"/>
  <c r="E1082" i="18"/>
  <c r="C1082" i="18"/>
  <c r="B1082" i="18"/>
  <c r="M1081" i="18"/>
  <c r="J1081" i="18"/>
  <c r="H1081" i="18"/>
  <c r="G1081" i="18"/>
  <c r="F1081" i="18"/>
  <c r="E1081" i="18"/>
  <c r="B1081" i="18"/>
  <c r="M1080" i="18"/>
  <c r="L1080" i="18"/>
  <c r="K1080" i="18"/>
  <c r="I1080" i="18"/>
  <c r="G1080" i="18"/>
  <c r="E1080" i="18"/>
  <c r="D1080" i="18"/>
  <c r="C1080" i="18"/>
  <c r="B1080" i="18"/>
  <c r="L1079" i="18"/>
  <c r="J1079" i="18"/>
  <c r="I1079" i="18"/>
  <c r="H1079" i="18"/>
  <c r="G1079" i="18"/>
  <c r="D1079" i="18"/>
  <c r="B1079" i="18"/>
  <c r="M1078" i="18"/>
  <c r="K1078" i="18"/>
  <c r="I1078" i="18"/>
  <c r="G1078" i="18"/>
  <c r="F1078" i="18"/>
  <c r="E1078" i="18"/>
  <c r="C1078" i="18"/>
  <c r="B1078" i="18"/>
  <c r="L1077" i="18"/>
  <c r="K1077" i="18"/>
  <c r="J1077" i="18"/>
  <c r="I1077" i="18"/>
  <c r="G1077" i="18"/>
  <c r="F1077" i="18"/>
  <c r="D1077" i="18"/>
  <c r="C1077" i="18"/>
  <c r="B1077" i="18"/>
  <c r="K1076" i="18"/>
  <c r="I1076" i="18"/>
  <c r="H1076" i="18"/>
  <c r="G1076" i="18"/>
  <c r="E1076" i="18"/>
  <c r="C1076" i="18"/>
  <c r="B1076" i="18"/>
  <c r="M1075" i="18"/>
  <c r="L1075" i="18"/>
  <c r="K1075" i="18"/>
  <c r="J1075" i="18"/>
  <c r="H1075" i="18"/>
  <c r="F1075" i="18"/>
  <c r="E1075" i="18"/>
  <c r="D1075" i="18"/>
  <c r="C1075" i="18"/>
  <c r="B1075" i="18"/>
  <c r="M1074" i="18"/>
  <c r="K1074" i="18"/>
  <c r="J1074" i="18"/>
  <c r="I1074" i="18"/>
  <c r="H1074" i="18"/>
  <c r="G1074" i="18"/>
  <c r="E1074" i="18"/>
  <c r="C1074" i="18"/>
  <c r="B1074" i="18"/>
  <c r="L1073" i="18"/>
  <c r="J1073" i="18"/>
  <c r="H1073" i="18"/>
  <c r="G1073" i="18"/>
  <c r="F1073" i="18"/>
  <c r="D1073" i="18"/>
  <c r="B1073" i="18"/>
  <c r="M1072" i="18"/>
  <c r="L1072" i="18"/>
  <c r="K1072" i="18"/>
  <c r="J1072" i="18"/>
  <c r="G1072" i="18"/>
  <c r="E1072" i="18"/>
  <c r="D1072" i="18"/>
  <c r="C1072" i="18"/>
  <c r="B1072" i="18"/>
  <c r="L1071" i="18"/>
  <c r="J1071" i="18"/>
  <c r="I1071" i="18"/>
  <c r="H1071" i="18"/>
  <c r="F1071" i="18"/>
  <c r="D1071" i="18"/>
  <c r="B1071" i="18"/>
  <c r="M1070" i="18"/>
  <c r="K1070" i="18"/>
  <c r="I1070" i="18"/>
  <c r="G1070" i="18"/>
  <c r="F1070" i="18"/>
  <c r="E1070" i="18"/>
  <c r="C1070" i="18"/>
  <c r="B1070" i="18"/>
  <c r="L1069" i="18"/>
  <c r="K1069" i="18"/>
  <c r="J1069" i="18"/>
  <c r="I1069" i="18"/>
  <c r="F1069" i="18"/>
  <c r="D1069" i="18"/>
  <c r="C1069" i="18"/>
  <c r="B1069" i="18"/>
  <c r="M1068" i="18"/>
  <c r="K1068" i="18"/>
  <c r="I1068" i="18"/>
  <c r="H1068" i="18"/>
  <c r="G1068" i="18"/>
  <c r="F1068" i="18"/>
  <c r="C1068" i="18"/>
  <c r="B1068" i="18"/>
  <c r="M1067" i="18"/>
  <c r="L1067" i="18"/>
  <c r="K1067" i="18"/>
  <c r="H1067" i="18"/>
  <c r="F1067" i="18"/>
  <c r="E1067" i="18"/>
  <c r="D1067" i="18"/>
  <c r="C1067" i="18"/>
  <c r="B1067" i="18"/>
  <c r="M1066" i="18"/>
  <c r="K1066" i="18"/>
  <c r="J1066" i="18"/>
  <c r="I1066" i="18"/>
  <c r="H1066" i="18"/>
  <c r="G1066" i="18"/>
  <c r="E1066" i="18"/>
  <c r="C1066" i="18"/>
  <c r="B1066" i="18"/>
  <c r="M1065" i="18"/>
  <c r="L1065" i="18"/>
  <c r="J1065" i="18"/>
  <c r="H1065" i="18"/>
  <c r="G1065" i="18"/>
  <c r="F1065" i="18"/>
  <c r="E1065" i="18"/>
  <c r="D1065" i="18"/>
  <c r="B1065" i="18"/>
  <c r="M1064" i="18"/>
  <c r="L1064" i="18"/>
  <c r="K1064" i="18"/>
  <c r="I1064" i="18"/>
  <c r="G1064" i="18"/>
  <c r="E1064" i="18"/>
  <c r="D1064" i="18"/>
  <c r="C1064" i="18"/>
  <c r="B1064" i="18"/>
  <c r="L1063" i="18"/>
  <c r="J1063" i="18"/>
  <c r="I1063" i="18"/>
  <c r="H1063" i="18"/>
  <c r="G1063" i="18"/>
  <c r="E1063" i="18"/>
  <c r="D1063" i="18"/>
  <c r="B1063" i="18"/>
  <c r="M1062" i="18"/>
  <c r="I1062" i="18"/>
  <c r="G1062" i="18"/>
  <c r="F1062" i="18"/>
  <c r="E1062" i="18"/>
  <c r="C1062" i="18"/>
  <c r="B1062" i="18"/>
  <c r="L1061" i="18"/>
  <c r="K1061" i="18"/>
  <c r="J1061" i="18"/>
  <c r="I1061" i="18"/>
  <c r="F1061" i="18"/>
  <c r="D1061" i="18"/>
  <c r="C1061" i="18"/>
  <c r="B1061" i="18"/>
  <c r="M1060" i="18"/>
  <c r="K1060" i="18"/>
  <c r="I1060" i="18"/>
  <c r="H1060" i="18"/>
  <c r="G1060" i="18"/>
  <c r="E1060" i="18"/>
  <c r="C1060" i="18"/>
  <c r="B1060" i="18"/>
  <c r="M1059" i="18"/>
  <c r="L1059" i="18"/>
  <c r="J1059" i="18"/>
  <c r="H1059" i="18"/>
  <c r="F1059" i="18"/>
  <c r="E1059" i="18"/>
  <c r="D1059" i="18"/>
  <c r="B1059" i="18"/>
  <c r="M1058" i="18"/>
  <c r="K1058" i="18"/>
  <c r="J1058" i="18"/>
  <c r="I1058" i="18"/>
  <c r="H1058" i="18"/>
  <c r="G1058" i="18"/>
  <c r="E1058" i="18"/>
  <c r="C1058" i="18"/>
  <c r="B1058" i="18"/>
  <c r="M1057" i="18"/>
  <c r="L1057" i="18"/>
  <c r="J1057" i="18"/>
  <c r="H1057" i="18"/>
  <c r="G1057" i="18"/>
  <c r="F1057" i="18"/>
  <c r="E1057" i="18"/>
  <c r="D1057" i="18"/>
  <c r="B1057" i="18"/>
  <c r="M1056" i="18"/>
  <c r="L1056" i="18"/>
  <c r="K1056" i="18"/>
  <c r="J1056" i="18"/>
  <c r="I1056" i="18"/>
  <c r="G1056" i="18"/>
  <c r="E1056" i="18"/>
  <c r="D1056" i="18"/>
  <c r="C1056" i="18"/>
  <c r="B1056" i="18"/>
  <c r="L1055" i="18"/>
  <c r="J1055" i="18"/>
  <c r="I1055" i="18"/>
  <c r="H1055" i="18"/>
  <c r="F1055" i="18"/>
  <c r="D1055" i="18"/>
  <c r="B1055" i="18"/>
  <c r="M1054" i="18"/>
  <c r="K1054" i="18"/>
  <c r="I1054" i="18"/>
  <c r="G1054" i="18"/>
  <c r="F1054" i="18"/>
  <c r="E1054" i="18"/>
  <c r="B1054" i="18"/>
  <c r="L1053" i="18"/>
  <c r="K1053" i="18"/>
  <c r="J1053" i="18"/>
  <c r="I1053" i="18"/>
  <c r="F1053" i="18"/>
  <c r="D1053" i="18"/>
  <c r="C1053" i="18"/>
  <c r="B1053" i="18"/>
  <c r="M1052" i="18"/>
  <c r="K1052" i="18"/>
  <c r="I1052" i="18"/>
  <c r="H1052" i="18"/>
  <c r="G1052" i="18"/>
  <c r="F1052" i="18"/>
  <c r="E1052" i="18"/>
  <c r="C1052" i="18"/>
  <c r="B1052" i="18"/>
  <c r="M1051" i="18"/>
  <c r="L1051" i="18"/>
  <c r="K1051" i="18"/>
  <c r="H1051" i="18"/>
  <c r="F1051" i="18"/>
  <c r="E1051" i="18"/>
  <c r="D1051" i="18"/>
  <c r="C1051" i="18"/>
  <c r="B1051" i="18"/>
  <c r="M1050" i="18"/>
  <c r="K1050" i="18"/>
  <c r="J1050" i="18"/>
  <c r="I1050" i="18"/>
  <c r="H1050" i="18"/>
  <c r="G1050" i="18"/>
  <c r="E1050" i="18"/>
  <c r="C1050" i="18"/>
  <c r="B1050" i="18"/>
  <c r="M1049" i="18"/>
  <c r="L1049" i="18"/>
  <c r="J1049" i="18"/>
  <c r="H1049" i="18"/>
  <c r="G1049" i="18"/>
  <c r="F1049" i="18"/>
  <c r="E1049" i="18"/>
  <c r="D1049" i="18"/>
  <c r="B1049" i="18"/>
  <c r="M1048" i="18"/>
  <c r="L1048" i="18"/>
  <c r="K1048" i="18"/>
  <c r="J1048" i="18"/>
  <c r="I1048" i="18"/>
  <c r="G1048" i="18"/>
  <c r="E1048" i="18"/>
  <c r="D1048" i="18"/>
  <c r="C1048" i="18"/>
  <c r="B1048" i="18"/>
  <c r="L1047" i="18"/>
  <c r="K1047" i="18"/>
  <c r="J1047" i="18"/>
  <c r="I1047" i="18"/>
  <c r="H1047" i="18"/>
  <c r="G1047" i="18"/>
  <c r="F1047" i="18"/>
  <c r="D1047" i="18"/>
  <c r="B1047" i="18"/>
  <c r="M1046" i="18"/>
  <c r="I1046" i="18"/>
  <c r="G1046" i="18"/>
  <c r="F1046" i="18"/>
  <c r="E1046" i="18"/>
  <c r="C1046" i="18"/>
  <c r="B1046" i="18"/>
  <c r="L1045" i="18"/>
  <c r="K1045" i="18"/>
  <c r="J1045" i="18"/>
  <c r="I1045" i="18"/>
  <c r="F1045" i="18"/>
  <c r="D1045" i="18"/>
  <c r="C1045" i="18"/>
  <c r="B1045" i="18"/>
  <c r="M1044" i="18"/>
  <c r="K1044" i="18"/>
  <c r="I1044" i="18"/>
  <c r="H1044" i="18"/>
  <c r="G1044" i="18"/>
  <c r="F1044" i="18"/>
  <c r="E1044" i="18"/>
  <c r="C1044" i="18"/>
  <c r="B1044" i="18"/>
  <c r="M1043" i="18"/>
  <c r="L1043" i="18"/>
  <c r="J1043" i="18"/>
  <c r="H1043" i="18"/>
  <c r="F1043" i="18"/>
  <c r="E1043" i="18"/>
  <c r="D1043" i="18"/>
  <c r="B1043" i="18"/>
  <c r="M1042" i="18"/>
  <c r="K1042" i="18"/>
  <c r="J1042" i="18"/>
  <c r="I1042" i="18"/>
  <c r="H1042" i="18"/>
  <c r="G1042" i="18"/>
  <c r="E1042" i="18"/>
  <c r="C1042" i="18"/>
  <c r="B1042" i="18"/>
  <c r="M1041" i="18"/>
  <c r="L1041" i="18"/>
  <c r="J1041" i="18"/>
  <c r="H1041" i="18"/>
  <c r="G1041" i="18"/>
  <c r="F1041" i="18"/>
  <c r="E1041" i="18"/>
  <c r="D1041" i="18"/>
  <c r="B1041" i="18"/>
  <c r="M1040" i="18"/>
  <c r="L1040" i="18"/>
  <c r="K1040" i="18"/>
  <c r="J1040" i="18"/>
  <c r="I1040" i="18"/>
  <c r="G1040" i="18"/>
  <c r="E1040" i="18"/>
  <c r="D1040" i="18"/>
  <c r="C1040" i="18"/>
  <c r="B1040" i="18"/>
  <c r="L1039" i="18"/>
  <c r="J1039" i="18"/>
  <c r="I1039" i="18"/>
  <c r="H1039" i="18"/>
  <c r="G1039" i="18"/>
  <c r="F1039" i="18"/>
  <c r="D1039" i="18"/>
  <c r="B1039" i="18"/>
  <c r="M1038" i="18"/>
  <c r="K1038" i="18"/>
  <c r="I1038" i="18"/>
  <c r="G1038" i="18"/>
  <c r="F1038" i="18"/>
  <c r="E1038" i="18"/>
  <c r="B1038" i="18"/>
  <c r="L1037" i="18"/>
  <c r="K1037" i="18"/>
  <c r="J1037" i="18"/>
  <c r="I1037" i="18"/>
  <c r="F1037" i="18"/>
  <c r="D1037" i="18"/>
  <c r="C1037" i="18"/>
  <c r="B1037" i="18"/>
  <c r="M1036" i="18"/>
  <c r="K1036" i="18"/>
  <c r="I1036" i="18"/>
  <c r="H1036" i="18"/>
  <c r="G1036" i="18"/>
  <c r="F1036" i="18"/>
  <c r="E1036" i="18"/>
  <c r="C1036" i="18"/>
  <c r="B1036" i="18"/>
  <c r="M1035" i="18"/>
  <c r="L1035" i="18"/>
  <c r="K1035" i="18"/>
  <c r="J1035" i="18"/>
  <c r="H1035" i="18"/>
  <c r="F1035" i="18"/>
  <c r="E1035" i="18"/>
  <c r="D1035" i="18"/>
  <c r="C1035" i="18"/>
  <c r="B1035" i="18"/>
  <c r="M1034" i="18"/>
  <c r="K1034" i="18"/>
  <c r="J1034" i="18"/>
  <c r="I1034" i="18"/>
  <c r="H1034" i="18"/>
  <c r="E1034" i="18"/>
  <c r="C1034" i="18"/>
  <c r="B1034" i="18"/>
  <c r="M1033" i="18"/>
  <c r="L1033" i="18"/>
  <c r="J1033" i="18"/>
  <c r="H1033" i="18"/>
  <c r="G1033" i="18"/>
  <c r="F1033" i="18"/>
  <c r="E1033" i="18"/>
  <c r="D1033" i="18"/>
  <c r="B1033" i="18"/>
  <c r="M1032" i="18"/>
  <c r="L1032" i="18"/>
  <c r="K1032" i="18"/>
  <c r="J1032" i="18"/>
  <c r="I1032" i="18"/>
  <c r="G1032" i="18"/>
  <c r="E1032" i="18"/>
  <c r="D1032" i="18"/>
  <c r="C1032" i="18"/>
  <c r="B1032" i="18"/>
  <c r="L1031" i="18"/>
  <c r="J1031" i="18"/>
  <c r="I1031" i="18"/>
  <c r="H1031" i="18"/>
  <c r="G1031" i="18"/>
  <c r="F1031" i="18"/>
  <c r="D1031" i="18"/>
  <c r="B1031" i="18"/>
  <c r="M1030" i="18"/>
  <c r="K1030" i="18"/>
  <c r="I1030" i="18"/>
  <c r="G1030" i="18"/>
  <c r="F1030" i="18"/>
  <c r="E1030" i="18"/>
  <c r="C1030" i="18"/>
  <c r="B1030" i="18"/>
  <c r="L1029" i="18"/>
  <c r="K1029" i="18"/>
  <c r="J1029" i="18"/>
  <c r="I1029" i="18"/>
  <c r="F1029" i="18"/>
  <c r="D1029" i="18"/>
  <c r="C1029" i="18"/>
  <c r="B1029" i="18"/>
  <c r="M1028" i="18"/>
  <c r="K1028" i="18"/>
  <c r="I1028" i="18"/>
  <c r="H1028" i="18"/>
  <c r="G1028" i="18"/>
  <c r="F1028" i="18"/>
  <c r="E1028" i="18"/>
  <c r="C1028" i="18"/>
  <c r="B1028" i="18"/>
  <c r="M1027" i="18"/>
  <c r="L1027" i="18"/>
  <c r="K1027" i="18"/>
  <c r="J1027" i="18"/>
  <c r="H1027" i="18"/>
  <c r="F1027" i="18"/>
  <c r="E1027" i="18"/>
  <c r="D1027" i="18"/>
  <c r="C1027" i="18"/>
  <c r="B1027" i="18"/>
  <c r="M1026" i="18"/>
  <c r="K1026" i="18"/>
  <c r="J1026" i="18"/>
  <c r="I1026" i="18"/>
  <c r="G1026" i="18"/>
  <c r="E1026" i="18"/>
  <c r="C1026" i="18"/>
  <c r="B1026" i="18"/>
  <c r="M1025" i="18"/>
  <c r="L1025" i="18"/>
  <c r="J1025" i="18"/>
  <c r="H1025" i="18"/>
  <c r="G1025" i="18"/>
  <c r="F1025" i="18"/>
  <c r="E1025" i="18"/>
  <c r="D1025" i="18"/>
  <c r="B1025" i="18"/>
  <c r="M1024" i="18"/>
  <c r="L1024" i="18"/>
  <c r="K1024" i="18"/>
  <c r="J1024" i="18"/>
  <c r="I1024" i="18"/>
  <c r="G1024" i="18"/>
  <c r="E1024" i="18"/>
  <c r="D1024" i="18"/>
  <c r="C1024" i="18"/>
  <c r="B1024" i="18"/>
  <c r="L1023" i="18"/>
  <c r="J1023" i="18"/>
  <c r="I1023" i="18"/>
  <c r="H1023" i="18"/>
  <c r="G1023" i="18"/>
  <c r="F1023" i="18"/>
  <c r="D1023" i="18"/>
  <c r="B1023" i="18"/>
  <c r="M1022" i="18"/>
  <c r="K1022" i="18"/>
  <c r="I1022" i="18"/>
  <c r="G1022" i="18"/>
  <c r="F1022" i="18"/>
  <c r="E1022" i="18"/>
  <c r="C1022" i="18"/>
  <c r="B1022" i="18"/>
  <c r="L1021" i="18"/>
  <c r="K1021" i="18"/>
  <c r="J1021" i="18"/>
  <c r="I1021" i="18"/>
  <c r="F1021" i="18"/>
  <c r="D1021" i="18"/>
  <c r="C1021" i="18"/>
  <c r="B1021" i="18"/>
  <c r="M1020" i="18"/>
  <c r="K1020" i="18"/>
  <c r="I1020" i="18"/>
  <c r="H1020" i="18"/>
  <c r="G1020" i="18"/>
  <c r="F1020" i="18"/>
  <c r="E1020" i="18"/>
  <c r="C1020" i="18"/>
  <c r="B1020" i="18"/>
  <c r="M1019" i="18"/>
  <c r="L1019" i="18"/>
  <c r="K1019" i="18"/>
  <c r="J1019" i="18"/>
  <c r="H1019" i="18"/>
  <c r="F1019" i="18"/>
  <c r="E1019" i="18"/>
  <c r="D1019" i="18"/>
  <c r="C1019" i="18"/>
  <c r="B1019" i="18"/>
  <c r="M1018" i="18"/>
  <c r="K1018" i="18"/>
  <c r="J1018" i="18"/>
  <c r="I1018" i="18"/>
  <c r="H1018" i="18"/>
  <c r="G1018" i="18"/>
  <c r="E1018" i="18"/>
  <c r="C1018" i="18"/>
  <c r="B1018" i="18"/>
  <c r="M1017" i="18"/>
  <c r="L1017" i="18"/>
  <c r="J1017" i="18"/>
  <c r="H1017" i="18"/>
  <c r="G1017" i="18"/>
  <c r="F1017" i="18"/>
  <c r="E1017" i="18"/>
  <c r="D1017" i="18"/>
  <c r="B1017" i="18"/>
  <c r="M1016" i="18"/>
  <c r="L1016" i="18"/>
  <c r="K1016" i="18"/>
  <c r="J1016" i="18"/>
  <c r="I1016" i="18"/>
  <c r="G1016" i="18"/>
  <c r="E1016" i="18"/>
  <c r="D1016" i="18"/>
  <c r="C1016" i="18"/>
  <c r="B1016" i="18"/>
  <c r="L1015" i="18"/>
  <c r="J1015" i="18"/>
  <c r="I1015" i="18"/>
  <c r="H1015" i="18"/>
  <c r="G1015" i="18"/>
  <c r="F1015" i="18"/>
  <c r="D1015" i="18"/>
  <c r="B1015" i="18"/>
  <c r="M1014" i="18"/>
  <c r="K1014" i="18"/>
  <c r="I1014" i="18"/>
  <c r="G1014" i="18"/>
  <c r="F1014" i="18"/>
  <c r="E1014" i="18"/>
  <c r="C1014" i="18"/>
  <c r="B1014" i="18"/>
  <c r="L1013" i="18"/>
  <c r="K1013" i="18"/>
  <c r="J1013" i="18"/>
  <c r="I1013" i="18"/>
  <c r="F1013" i="18"/>
  <c r="D1013" i="18"/>
  <c r="C1013" i="18"/>
  <c r="B1013" i="18"/>
  <c r="M1012" i="18"/>
  <c r="K1012" i="18"/>
  <c r="I1012" i="18"/>
  <c r="H1012" i="18"/>
  <c r="G1012" i="18"/>
  <c r="F1012" i="18"/>
  <c r="E1012" i="18"/>
  <c r="C1012" i="18"/>
  <c r="B1012" i="18"/>
  <c r="M1011" i="18"/>
  <c r="L1011" i="18"/>
  <c r="K1011" i="18"/>
  <c r="J1011" i="18"/>
  <c r="H1011" i="18"/>
  <c r="F1011" i="18"/>
  <c r="E1011" i="18"/>
  <c r="D1011" i="18"/>
  <c r="C1011" i="18"/>
  <c r="B1011" i="18"/>
  <c r="M1010" i="18"/>
  <c r="K1010" i="18"/>
  <c r="J1010" i="18"/>
  <c r="I1010" i="18"/>
  <c r="H1010" i="18"/>
  <c r="G1010" i="18"/>
  <c r="E1010" i="18"/>
  <c r="C1010" i="18"/>
  <c r="B1010" i="18"/>
  <c r="M1009" i="18"/>
  <c r="L1009" i="18"/>
  <c r="J1009" i="18"/>
  <c r="H1009" i="18"/>
  <c r="G1009" i="18"/>
  <c r="F1009" i="18"/>
  <c r="E1009" i="18"/>
  <c r="D1009" i="18"/>
  <c r="B1009" i="18"/>
  <c r="M1008" i="18"/>
  <c r="L1008" i="18"/>
  <c r="K1008" i="18"/>
  <c r="J1008" i="18"/>
  <c r="I1008" i="18"/>
  <c r="G1008" i="18"/>
  <c r="E1008" i="18"/>
  <c r="D1008" i="18"/>
  <c r="C1008" i="18"/>
  <c r="B1008" i="18"/>
  <c r="L1007" i="18"/>
  <c r="J1007" i="18"/>
  <c r="I1007" i="18"/>
  <c r="H1007" i="18"/>
  <c r="G1007" i="18"/>
  <c r="F1007" i="18"/>
  <c r="D1007" i="18"/>
  <c r="B1007" i="18"/>
  <c r="M1006" i="18"/>
  <c r="K1006" i="18"/>
  <c r="I1006" i="18"/>
  <c r="G1006" i="18"/>
  <c r="F1006" i="18"/>
  <c r="E1006" i="18"/>
  <c r="C1006" i="18"/>
  <c r="B1006" i="18"/>
  <c r="L1005" i="18"/>
  <c r="K1005" i="18"/>
  <c r="J1005" i="18"/>
  <c r="I1005" i="18"/>
  <c r="F1005" i="18"/>
  <c r="D1005" i="18"/>
  <c r="C1005" i="18"/>
  <c r="B1005" i="18"/>
  <c r="M1004" i="18"/>
  <c r="K1004" i="18"/>
  <c r="I1004" i="18"/>
  <c r="H1004" i="18"/>
  <c r="G1004" i="18"/>
  <c r="F1004" i="18"/>
  <c r="E1004" i="18"/>
  <c r="C1004" i="18"/>
  <c r="B1004" i="18"/>
  <c r="M1003" i="18"/>
  <c r="L1003" i="18"/>
  <c r="K1003" i="18"/>
  <c r="J1003" i="18"/>
  <c r="H1003" i="18"/>
  <c r="F1003" i="18"/>
  <c r="E1003" i="18"/>
  <c r="D1003" i="18"/>
  <c r="C1003" i="18"/>
  <c r="B1003" i="18"/>
  <c r="M1002" i="18"/>
  <c r="K1002" i="18"/>
  <c r="J1002" i="18"/>
  <c r="I1002" i="18"/>
  <c r="H1002" i="18"/>
  <c r="G1002" i="18"/>
  <c r="E1002" i="18"/>
  <c r="C1002" i="18"/>
  <c r="B1002" i="18"/>
  <c r="M1001" i="18"/>
  <c r="L1001" i="18"/>
  <c r="J1001" i="18"/>
  <c r="H1001" i="18"/>
  <c r="G1001" i="18"/>
  <c r="F1001" i="18"/>
  <c r="E1001" i="18"/>
  <c r="D1001" i="18"/>
  <c r="B1001" i="18"/>
  <c r="M1000" i="18"/>
  <c r="L1000" i="18"/>
  <c r="K1000" i="18"/>
  <c r="J1000" i="18"/>
  <c r="I1000" i="18"/>
  <c r="G1000" i="18"/>
  <c r="E1000" i="18"/>
  <c r="D1000" i="18"/>
  <c r="C1000" i="18"/>
  <c r="B1000" i="18"/>
  <c r="L999" i="18"/>
  <c r="J999" i="18"/>
  <c r="I999" i="18"/>
  <c r="H999" i="18"/>
  <c r="G999" i="18"/>
  <c r="F999" i="18"/>
  <c r="D999" i="18"/>
  <c r="B999" i="18"/>
  <c r="M998" i="18"/>
  <c r="K998" i="18"/>
  <c r="I998" i="18"/>
  <c r="G998" i="18"/>
  <c r="F998" i="18"/>
  <c r="E998" i="18"/>
  <c r="C998" i="18"/>
  <c r="B998" i="18"/>
  <c r="L997" i="18"/>
  <c r="K997" i="18"/>
  <c r="J997" i="18"/>
  <c r="I997" i="18"/>
  <c r="F997" i="18"/>
  <c r="E997" i="18"/>
  <c r="D997" i="18"/>
  <c r="C997" i="18"/>
  <c r="B997" i="18"/>
  <c r="M996" i="18"/>
  <c r="K996" i="18"/>
  <c r="I996" i="18"/>
  <c r="H996" i="18"/>
  <c r="G996" i="18"/>
  <c r="F996" i="18"/>
  <c r="E996" i="18"/>
  <c r="C996" i="18"/>
  <c r="B996" i="18"/>
  <c r="M995" i="18"/>
  <c r="L995" i="18"/>
  <c r="K995" i="18"/>
  <c r="J995" i="18"/>
  <c r="H995" i="18"/>
  <c r="F995" i="18"/>
  <c r="E995" i="18"/>
  <c r="D995" i="18"/>
  <c r="C995" i="18"/>
  <c r="B995" i="18"/>
  <c r="M994" i="18"/>
  <c r="K994" i="18"/>
  <c r="J994" i="18"/>
  <c r="I994" i="18"/>
  <c r="H994" i="18"/>
  <c r="G994" i="18"/>
  <c r="E994" i="18"/>
  <c r="C994" i="18"/>
  <c r="B994" i="18"/>
  <c r="M993" i="18"/>
  <c r="L993" i="18"/>
  <c r="J993" i="18"/>
  <c r="H993" i="18"/>
  <c r="G993" i="18"/>
  <c r="F993" i="18"/>
  <c r="E993" i="18"/>
  <c r="D993" i="18"/>
  <c r="B993" i="18"/>
  <c r="M992" i="18"/>
  <c r="L992" i="18"/>
  <c r="K992" i="18"/>
  <c r="J992" i="18"/>
  <c r="I992" i="18"/>
  <c r="G992" i="18"/>
  <c r="E992" i="18"/>
  <c r="D992" i="18"/>
  <c r="C992" i="18"/>
  <c r="B992" i="18"/>
  <c r="L991" i="18"/>
  <c r="J991" i="18"/>
  <c r="I991" i="18"/>
  <c r="H991" i="18"/>
  <c r="G991" i="18"/>
  <c r="F991" i="18"/>
  <c r="D991" i="18"/>
  <c r="B991" i="18"/>
  <c r="M990" i="18"/>
  <c r="K990" i="18"/>
  <c r="I990" i="18"/>
  <c r="G990" i="18"/>
  <c r="F990" i="18"/>
  <c r="E990" i="18"/>
  <c r="C990" i="18"/>
  <c r="B990" i="18"/>
  <c r="L989" i="18"/>
  <c r="K989" i="18"/>
  <c r="J989" i="18"/>
  <c r="I989" i="18"/>
  <c r="F989" i="18"/>
  <c r="D989" i="18"/>
  <c r="C989" i="18"/>
  <c r="B989" i="18"/>
  <c r="M988" i="18"/>
  <c r="K988" i="18"/>
  <c r="I988" i="18"/>
  <c r="H988" i="18"/>
  <c r="G988" i="18"/>
  <c r="F988" i="18"/>
  <c r="E988" i="18"/>
  <c r="C988" i="18"/>
  <c r="B988" i="18"/>
  <c r="M987" i="18"/>
  <c r="L987" i="18"/>
  <c r="K987" i="18"/>
  <c r="J987" i="18"/>
  <c r="H987" i="18"/>
  <c r="F987" i="18"/>
  <c r="E987" i="18"/>
  <c r="D987" i="18"/>
  <c r="C987" i="18"/>
  <c r="B987" i="18"/>
  <c r="M986" i="18"/>
  <c r="K986" i="18"/>
  <c r="J986" i="18"/>
  <c r="I986" i="18"/>
  <c r="H986" i="18"/>
  <c r="G986" i="18"/>
  <c r="E986" i="18"/>
  <c r="C986" i="18"/>
  <c r="B986" i="18"/>
  <c r="M985" i="18"/>
  <c r="L985" i="18"/>
  <c r="J985" i="18"/>
  <c r="H985" i="18"/>
  <c r="G985" i="18"/>
  <c r="F985" i="18"/>
  <c r="E985" i="18"/>
  <c r="D985" i="18"/>
  <c r="B985" i="18"/>
  <c r="M984" i="18"/>
  <c r="L984" i="18"/>
  <c r="K984" i="18"/>
  <c r="J984" i="18"/>
  <c r="I984" i="18"/>
  <c r="G984" i="18"/>
  <c r="E984" i="18"/>
  <c r="D984" i="18"/>
  <c r="C984" i="18"/>
  <c r="B984" i="18"/>
  <c r="L983" i="18"/>
  <c r="K983" i="18"/>
  <c r="J983" i="18"/>
  <c r="I983" i="18"/>
  <c r="H983" i="18"/>
  <c r="G983" i="18"/>
  <c r="F983" i="18"/>
  <c r="D983" i="18"/>
  <c r="B983" i="18"/>
  <c r="M982" i="18"/>
  <c r="K982" i="18"/>
  <c r="I982" i="18"/>
  <c r="G982" i="18"/>
  <c r="F982" i="18"/>
  <c r="E982" i="18"/>
  <c r="C982" i="18"/>
  <c r="B982" i="18"/>
  <c r="L981" i="18"/>
  <c r="K981" i="18"/>
  <c r="J981" i="18"/>
  <c r="I981" i="18"/>
  <c r="F981" i="18"/>
  <c r="D981" i="18"/>
  <c r="C981" i="18"/>
  <c r="B981" i="18"/>
  <c r="M980" i="18"/>
  <c r="K980" i="18"/>
  <c r="I980" i="18"/>
  <c r="H980" i="18"/>
  <c r="G980" i="18"/>
  <c r="F980" i="18"/>
  <c r="E980" i="18"/>
  <c r="C980" i="18"/>
  <c r="B980" i="18"/>
  <c r="M979" i="18"/>
  <c r="L979" i="18"/>
  <c r="K979" i="18"/>
  <c r="J979" i="18"/>
  <c r="H979" i="18"/>
  <c r="F979" i="18"/>
  <c r="E979" i="18"/>
  <c r="D979" i="18"/>
  <c r="C979" i="18"/>
  <c r="B979" i="18"/>
  <c r="M978" i="18"/>
  <c r="K978" i="18"/>
  <c r="J978" i="18"/>
  <c r="I978" i="18"/>
  <c r="H978" i="18"/>
  <c r="G978" i="18"/>
  <c r="E978" i="18"/>
  <c r="C978" i="18"/>
  <c r="B978" i="18"/>
  <c r="M977" i="18"/>
  <c r="L977" i="18"/>
  <c r="J977" i="18"/>
  <c r="H977" i="18"/>
  <c r="G977" i="18"/>
  <c r="F977" i="18"/>
  <c r="E977" i="18"/>
  <c r="D977" i="18"/>
  <c r="B977" i="18"/>
  <c r="M976" i="18"/>
  <c r="L976" i="18"/>
  <c r="K976" i="18"/>
  <c r="J976" i="18"/>
  <c r="I976" i="18"/>
  <c r="G976" i="18"/>
  <c r="E976" i="18"/>
  <c r="D976" i="18"/>
  <c r="C976" i="18"/>
  <c r="B976" i="18"/>
  <c r="L975" i="18"/>
  <c r="J975" i="18"/>
  <c r="I975" i="18"/>
  <c r="H975" i="18"/>
  <c r="G975" i="18"/>
  <c r="F975" i="18"/>
  <c r="E975" i="18"/>
  <c r="D975" i="18"/>
  <c r="B975" i="18"/>
  <c r="M974" i="18"/>
  <c r="K974" i="18"/>
  <c r="I974" i="18"/>
  <c r="G974" i="18"/>
  <c r="F974" i="18"/>
  <c r="E974" i="18"/>
  <c r="C974" i="18"/>
  <c r="B974" i="18"/>
  <c r="L973" i="18"/>
  <c r="K973" i="18"/>
  <c r="J973" i="18"/>
  <c r="I973" i="18"/>
  <c r="F973" i="18"/>
  <c r="D973" i="18"/>
  <c r="C973" i="18"/>
  <c r="B973" i="18"/>
  <c r="M972" i="18"/>
  <c r="K972" i="18"/>
  <c r="I972" i="18"/>
  <c r="H972" i="18"/>
  <c r="G972" i="18"/>
  <c r="F972" i="18"/>
  <c r="E972" i="18"/>
  <c r="C972" i="18"/>
  <c r="B972" i="18"/>
  <c r="M971" i="18"/>
  <c r="L971" i="18"/>
  <c r="K971" i="18"/>
  <c r="J971" i="18"/>
  <c r="H971" i="18"/>
  <c r="F971" i="18"/>
  <c r="E971" i="18"/>
  <c r="D971" i="18"/>
  <c r="C971" i="18"/>
  <c r="B971" i="18"/>
  <c r="M970" i="18"/>
  <c r="K970" i="18"/>
  <c r="J970" i="18"/>
  <c r="I970" i="18"/>
  <c r="H970" i="18"/>
  <c r="G970" i="18"/>
  <c r="E970" i="18"/>
  <c r="C970" i="18"/>
  <c r="B970" i="18"/>
  <c r="M969" i="18"/>
  <c r="L969" i="18"/>
  <c r="J969" i="18"/>
  <c r="H969" i="18"/>
  <c r="G969" i="18"/>
  <c r="F969" i="18"/>
  <c r="E969" i="18"/>
  <c r="D969" i="18"/>
  <c r="B969" i="18"/>
  <c r="M968" i="18"/>
  <c r="L968" i="18"/>
  <c r="K968" i="18"/>
  <c r="J968" i="18"/>
  <c r="I968" i="18"/>
  <c r="G968" i="18"/>
  <c r="E968" i="18"/>
  <c r="D968" i="18"/>
  <c r="C968" i="18"/>
  <c r="B968" i="18"/>
  <c r="L967" i="18"/>
  <c r="J967" i="18"/>
  <c r="I967" i="18"/>
  <c r="H967" i="18"/>
  <c r="G967" i="18"/>
  <c r="F967" i="18"/>
  <c r="D967" i="18"/>
  <c r="B967" i="18"/>
  <c r="M966" i="18"/>
  <c r="L966" i="18"/>
  <c r="K966" i="18"/>
  <c r="I966" i="18"/>
  <c r="G966" i="18"/>
  <c r="F966" i="18"/>
  <c r="E966" i="18"/>
  <c r="D966" i="18"/>
  <c r="C966" i="18"/>
  <c r="B966" i="18"/>
  <c r="L965" i="18"/>
  <c r="K965" i="18"/>
  <c r="J965" i="18"/>
  <c r="I965" i="18"/>
  <c r="H965" i="18"/>
  <c r="F965" i="18"/>
  <c r="D965" i="18"/>
  <c r="C965" i="18"/>
  <c r="B965" i="18"/>
  <c r="M964" i="18"/>
  <c r="K964" i="18"/>
  <c r="J964" i="18"/>
  <c r="I964" i="18"/>
  <c r="H964" i="18"/>
  <c r="G964" i="18"/>
  <c r="F964" i="18"/>
  <c r="E964" i="18"/>
  <c r="C964" i="18"/>
  <c r="B964" i="18"/>
  <c r="M963" i="18"/>
  <c r="L963" i="18"/>
  <c r="K963" i="18"/>
  <c r="J963" i="18"/>
  <c r="H963" i="18"/>
  <c r="F963" i="18"/>
  <c r="E963" i="18"/>
  <c r="D963" i="18"/>
  <c r="C963" i="18"/>
  <c r="B963" i="18"/>
  <c r="M962" i="18"/>
  <c r="K962" i="18"/>
  <c r="J962" i="18"/>
  <c r="I962" i="18"/>
  <c r="H962" i="18"/>
  <c r="G962" i="18"/>
  <c r="E962" i="18"/>
  <c r="C962" i="18"/>
  <c r="B962" i="18"/>
  <c r="M961" i="18"/>
  <c r="L961" i="18"/>
  <c r="J961" i="18"/>
  <c r="H961" i="18"/>
  <c r="G961" i="18"/>
  <c r="F961" i="18"/>
  <c r="E961" i="18"/>
  <c r="D961" i="18"/>
  <c r="B961" i="18"/>
  <c r="M960" i="18"/>
  <c r="L960" i="18"/>
  <c r="K960" i="18"/>
  <c r="J960" i="18"/>
  <c r="I960" i="18"/>
  <c r="G960" i="18"/>
  <c r="E960" i="18"/>
  <c r="D960" i="18"/>
  <c r="C960" i="18"/>
  <c r="B960" i="18"/>
  <c r="L959" i="18"/>
  <c r="J959" i="18"/>
  <c r="I959" i="18"/>
  <c r="H959" i="18"/>
  <c r="G959" i="18"/>
  <c r="F959" i="18"/>
  <c r="D959" i="18"/>
  <c r="B959" i="18"/>
  <c r="M958" i="18"/>
  <c r="L958" i="18"/>
  <c r="K958" i="18"/>
  <c r="I958" i="18"/>
  <c r="G958" i="18"/>
  <c r="F958" i="18"/>
  <c r="E958" i="18"/>
  <c r="D958" i="18"/>
  <c r="C958" i="18"/>
  <c r="B958" i="18"/>
  <c r="L957" i="18"/>
  <c r="K957" i="18"/>
  <c r="J957" i="18"/>
  <c r="I957" i="18"/>
  <c r="H957" i="18"/>
  <c r="F957" i="18"/>
  <c r="E957" i="18"/>
  <c r="D957" i="18"/>
  <c r="C957" i="18"/>
  <c r="B957" i="18"/>
  <c r="M956" i="18"/>
  <c r="K956" i="18"/>
  <c r="I956" i="18"/>
  <c r="H956" i="18"/>
  <c r="G956" i="18"/>
  <c r="F956" i="18"/>
  <c r="E956" i="18"/>
  <c r="C956" i="18"/>
  <c r="B956" i="18"/>
  <c r="M955" i="18"/>
  <c r="L955" i="18"/>
  <c r="K955" i="18"/>
  <c r="J955" i="18"/>
  <c r="H955" i="18"/>
  <c r="F955" i="18"/>
  <c r="E955" i="18"/>
  <c r="D955" i="18"/>
  <c r="C955" i="18"/>
  <c r="B955" i="18"/>
  <c r="M954" i="18"/>
  <c r="K954" i="18"/>
  <c r="J954" i="18"/>
  <c r="I954" i="18"/>
  <c r="H954" i="18"/>
  <c r="G954" i="18"/>
  <c r="E954" i="18"/>
  <c r="C954" i="18"/>
  <c r="B954" i="18"/>
  <c r="M953" i="18"/>
  <c r="L953" i="18"/>
  <c r="J953" i="18"/>
  <c r="H953" i="18"/>
  <c r="G953" i="18"/>
  <c r="F953" i="18"/>
  <c r="E953" i="18"/>
  <c r="D953" i="18"/>
  <c r="B953" i="18"/>
  <c r="M952" i="18"/>
  <c r="L952" i="18"/>
  <c r="K952" i="18"/>
  <c r="J952" i="18"/>
  <c r="I952" i="18"/>
  <c r="G952" i="18"/>
  <c r="E952" i="18"/>
  <c r="D952" i="18"/>
  <c r="C952" i="18"/>
  <c r="B952" i="18"/>
  <c r="L951" i="18"/>
  <c r="J951" i="18"/>
  <c r="I951" i="18"/>
  <c r="H951" i="18"/>
  <c r="G951" i="18"/>
  <c r="F951" i="18"/>
  <c r="D951" i="18"/>
  <c r="B951" i="18"/>
  <c r="M950" i="18"/>
  <c r="L950" i="18"/>
  <c r="K950" i="18"/>
  <c r="I950" i="18"/>
  <c r="G950" i="18"/>
  <c r="F950" i="18"/>
  <c r="E950" i="18"/>
  <c r="D950" i="18"/>
  <c r="C950" i="18"/>
  <c r="B950" i="18"/>
  <c r="L949" i="18"/>
  <c r="K949" i="18"/>
  <c r="J949" i="18"/>
  <c r="I949" i="18"/>
  <c r="H949" i="18"/>
  <c r="F949" i="18"/>
  <c r="D949" i="18"/>
  <c r="C949" i="18"/>
  <c r="B949" i="18"/>
  <c r="M948" i="18"/>
  <c r="K948" i="18"/>
  <c r="I948" i="18"/>
  <c r="H948" i="18"/>
  <c r="G948" i="18"/>
  <c r="F948" i="18"/>
  <c r="E948" i="18"/>
  <c r="C948" i="18"/>
  <c r="B948" i="18"/>
  <c r="M947" i="18"/>
  <c r="L947" i="18"/>
  <c r="K947" i="18"/>
  <c r="J947" i="18"/>
  <c r="H947" i="18"/>
  <c r="F947" i="18"/>
  <c r="E947" i="18"/>
  <c r="D947" i="18"/>
  <c r="C947" i="18"/>
  <c r="B947" i="18"/>
  <c r="M946" i="18"/>
  <c r="K946" i="18"/>
  <c r="J946" i="18"/>
  <c r="I946" i="18"/>
  <c r="H946" i="18"/>
  <c r="G946" i="18"/>
  <c r="E946" i="18"/>
  <c r="C946" i="18"/>
  <c r="B946" i="18"/>
  <c r="M945" i="18"/>
  <c r="L945" i="18"/>
  <c r="J945" i="18"/>
  <c r="H945" i="18"/>
  <c r="G945" i="18"/>
  <c r="F945" i="18"/>
  <c r="E945" i="18"/>
  <c r="D945" i="18"/>
  <c r="B945" i="18"/>
  <c r="M944" i="18"/>
  <c r="L944" i="18"/>
  <c r="K944" i="18"/>
  <c r="J944" i="18"/>
  <c r="I944" i="18"/>
  <c r="G944" i="18"/>
  <c r="E944" i="18"/>
  <c r="D944" i="18"/>
  <c r="C944" i="18"/>
  <c r="B944" i="18"/>
  <c r="L943" i="18"/>
  <c r="J943" i="18"/>
  <c r="I943" i="18"/>
  <c r="H943" i="18"/>
  <c r="G943" i="18"/>
  <c r="F943" i="18"/>
  <c r="D943" i="18"/>
  <c r="B943" i="18"/>
  <c r="M942" i="18"/>
  <c r="L942" i="18"/>
  <c r="K942" i="18"/>
  <c r="I942" i="18"/>
  <c r="G942" i="18"/>
  <c r="F942" i="18"/>
  <c r="E942" i="18"/>
  <c r="D942" i="18"/>
  <c r="C942" i="18"/>
  <c r="B942" i="18"/>
  <c r="L941" i="18"/>
  <c r="K941" i="18"/>
  <c r="J941" i="18"/>
  <c r="I941" i="18"/>
  <c r="H941" i="18"/>
  <c r="F941" i="18"/>
  <c r="D941" i="18"/>
  <c r="C941" i="18"/>
  <c r="B941" i="18"/>
  <c r="M940" i="18"/>
  <c r="K940" i="18"/>
  <c r="I940" i="18"/>
  <c r="H940" i="18"/>
  <c r="G940" i="18"/>
  <c r="F940" i="18"/>
  <c r="E940" i="18"/>
  <c r="C940" i="18"/>
  <c r="B940" i="18"/>
  <c r="M939" i="18"/>
  <c r="L939" i="18"/>
  <c r="K939" i="18"/>
  <c r="J939" i="18"/>
  <c r="I939" i="18"/>
  <c r="H939" i="18"/>
  <c r="F939" i="18"/>
  <c r="E939" i="18"/>
  <c r="D939" i="18"/>
  <c r="C939" i="18"/>
  <c r="B939" i="18"/>
  <c r="M938" i="18"/>
  <c r="L938" i="18"/>
  <c r="K938" i="18"/>
  <c r="J938" i="18"/>
  <c r="I938" i="18"/>
  <c r="H938" i="18"/>
  <c r="G938" i="18"/>
  <c r="F938" i="18"/>
  <c r="E938" i="18"/>
  <c r="D938" i="18"/>
  <c r="C938" i="18"/>
  <c r="B938" i="18"/>
  <c r="M937" i="18"/>
  <c r="L937" i="18"/>
  <c r="J937" i="18"/>
  <c r="I937" i="18"/>
  <c r="H937" i="18"/>
  <c r="G937" i="18"/>
  <c r="F937" i="18"/>
  <c r="E937" i="18"/>
  <c r="D937" i="18"/>
  <c r="B937" i="18"/>
  <c r="M936" i="18"/>
  <c r="L936" i="18"/>
  <c r="K936" i="18"/>
  <c r="J936" i="18"/>
  <c r="I936" i="18"/>
  <c r="G936" i="18"/>
  <c r="E936" i="18"/>
  <c r="D936" i="18"/>
  <c r="C936" i="18"/>
  <c r="B936" i="18"/>
  <c r="L935" i="18"/>
  <c r="J935" i="18"/>
  <c r="I935" i="18"/>
  <c r="H935" i="18"/>
  <c r="G935" i="18"/>
  <c r="F935" i="18"/>
  <c r="D935" i="18"/>
  <c r="B935" i="18"/>
  <c r="M934" i="18"/>
  <c r="L934" i="18"/>
  <c r="K934" i="18"/>
  <c r="I934" i="18"/>
  <c r="G934" i="18"/>
  <c r="F934" i="18"/>
  <c r="E934" i="18"/>
  <c r="D934" i="18"/>
  <c r="C934" i="18"/>
  <c r="B934" i="18"/>
  <c r="L933" i="18"/>
  <c r="K933" i="18"/>
  <c r="J933" i="18"/>
  <c r="I933" i="18"/>
  <c r="H933" i="18"/>
  <c r="F933" i="18"/>
  <c r="D933" i="18"/>
  <c r="C933" i="18"/>
  <c r="B933" i="18"/>
  <c r="M932" i="18"/>
  <c r="K932" i="18"/>
  <c r="I932" i="18"/>
  <c r="H932" i="18"/>
  <c r="G932" i="18"/>
  <c r="F932" i="18"/>
  <c r="E932" i="18"/>
  <c r="C932" i="18"/>
  <c r="B932" i="18"/>
  <c r="M931" i="18"/>
  <c r="L931" i="18"/>
  <c r="K931" i="18"/>
  <c r="J931" i="18"/>
  <c r="H931" i="18"/>
  <c r="F931" i="18"/>
  <c r="E931" i="18"/>
  <c r="D931" i="18"/>
  <c r="C931" i="18"/>
  <c r="B931" i="18"/>
  <c r="M930" i="18"/>
  <c r="K930" i="18"/>
  <c r="J930" i="18"/>
  <c r="I930" i="18"/>
  <c r="H930" i="18"/>
  <c r="G930" i="18"/>
  <c r="E930" i="18"/>
  <c r="C930" i="18"/>
  <c r="B930" i="18"/>
  <c r="M929" i="18"/>
  <c r="L929" i="18"/>
  <c r="J929" i="18"/>
  <c r="H929" i="18"/>
  <c r="G929" i="18"/>
  <c r="F929" i="18"/>
  <c r="E929" i="18"/>
  <c r="D929" i="18"/>
  <c r="B929" i="18"/>
  <c r="M928" i="18"/>
  <c r="L928" i="18"/>
  <c r="K928" i="18"/>
  <c r="J928" i="18"/>
  <c r="I928" i="18"/>
  <c r="G928" i="18"/>
  <c r="F928" i="18"/>
  <c r="E928" i="18"/>
  <c r="D928" i="18"/>
  <c r="C928" i="18"/>
  <c r="B928" i="18"/>
  <c r="L927" i="18"/>
  <c r="J927" i="18"/>
  <c r="I927" i="18"/>
  <c r="H927" i="18"/>
  <c r="G927" i="18"/>
  <c r="F927" i="18"/>
  <c r="D927" i="18"/>
  <c r="B927" i="18"/>
  <c r="M926" i="18"/>
  <c r="L926" i="18"/>
  <c r="K926" i="18"/>
  <c r="J926" i="18"/>
  <c r="I926" i="18"/>
  <c r="G926" i="18"/>
  <c r="F926" i="18"/>
  <c r="E926" i="18"/>
  <c r="D926" i="18"/>
  <c r="C926" i="18"/>
  <c r="B926" i="18"/>
  <c r="L925" i="18"/>
  <c r="K925" i="18"/>
  <c r="J925" i="18"/>
  <c r="I925" i="18"/>
  <c r="H925" i="18"/>
  <c r="F925" i="18"/>
  <c r="D925" i="18"/>
  <c r="C925" i="18"/>
  <c r="B925" i="18"/>
  <c r="M924" i="18"/>
  <c r="K924" i="18"/>
  <c r="I924" i="18"/>
  <c r="H924" i="18"/>
  <c r="G924" i="18"/>
  <c r="F924" i="18"/>
  <c r="E924" i="18"/>
  <c r="C924" i="18"/>
  <c r="B924" i="18"/>
  <c r="M923" i="18"/>
  <c r="L923" i="18"/>
  <c r="K923" i="18"/>
  <c r="J923" i="18"/>
  <c r="H923" i="18"/>
  <c r="F923" i="18"/>
  <c r="E923" i="18"/>
  <c r="D923" i="18"/>
  <c r="C923" i="18"/>
  <c r="B923" i="18"/>
  <c r="M922" i="18"/>
  <c r="K922" i="18"/>
  <c r="J922" i="18"/>
  <c r="I922" i="18"/>
  <c r="H922" i="18"/>
  <c r="G922" i="18"/>
  <c r="E922" i="18"/>
  <c r="C922" i="18"/>
  <c r="B922" i="18"/>
  <c r="M921" i="18"/>
  <c r="L921" i="18"/>
  <c r="J921" i="18"/>
  <c r="H921" i="18"/>
  <c r="G921" i="18"/>
  <c r="F921" i="18"/>
  <c r="E921" i="18"/>
  <c r="D921" i="18"/>
  <c r="B921" i="18"/>
  <c r="M920" i="18"/>
  <c r="L920" i="18"/>
  <c r="K920" i="18"/>
  <c r="J920" i="18"/>
  <c r="I920" i="18"/>
  <c r="G920" i="18"/>
  <c r="E920" i="18"/>
  <c r="D920" i="18"/>
  <c r="C920" i="18"/>
  <c r="B920" i="18"/>
  <c r="L919" i="18"/>
  <c r="J919" i="18"/>
  <c r="I919" i="18"/>
  <c r="H919" i="18"/>
  <c r="G919" i="18"/>
  <c r="F919" i="18"/>
  <c r="D919" i="18"/>
  <c r="B919" i="18"/>
  <c r="M918" i="18"/>
  <c r="L918" i="18"/>
  <c r="K918" i="18"/>
  <c r="I918" i="18"/>
  <c r="G918" i="18"/>
  <c r="F918" i="18"/>
  <c r="E918" i="18"/>
  <c r="D918" i="18"/>
  <c r="C918" i="18"/>
  <c r="B918" i="18"/>
  <c r="L917" i="18"/>
  <c r="K917" i="18"/>
  <c r="J917" i="18"/>
  <c r="I917" i="18"/>
  <c r="H917" i="18"/>
  <c r="F917" i="18"/>
  <c r="D917" i="18"/>
  <c r="C917" i="18"/>
  <c r="B917" i="18"/>
  <c r="M916" i="18"/>
  <c r="K916" i="18"/>
  <c r="I916" i="18"/>
  <c r="H916" i="18"/>
  <c r="G916" i="18"/>
  <c r="F916" i="18"/>
  <c r="E916" i="18"/>
  <c r="C916" i="18"/>
  <c r="B916" i="18"/>
  <c r="M915" i="18"/>
  <c r="L915" i="18"/>
  <c r="K915" i="18"/>
  <c r="J915" i="18"/>
  <c r="H915" i="18"/>
  <c r="F915" i="18"/>
  <c r="E915" i="18"/>
  <c r="D915" i="18"/>
  <c r="C915" i="18"/>
  <c r="B915" i="18"/>
  <c r="M914" i="18"/>
  <c r="K914" i="18"/>
  <c r="J914" i="18"/>
  <c r="I914" i="18"/>
  <c r="H914" i="18"/>
  <c r="G914" i="18"/>
  <c r="E914" i="18"/>
  <c r="C914" i="18"/>
  <c r="B914" i="18"/>
  <c r="M913" i="18"/>
  <c r="L913" i="18"/>
  <c r="J913" i="18"/>
  <c r="H913" i="18"/>
  <c r="G913" i="18"/>
  <c r="F913" i="18"/>
  <c r="E913" i="18"/>
  <c r="D913" i="18"/>
  <c r="B913" i="18"/>
  <c r="M912" i="18"/>
  <c r="L912" i="18"/>
  <c r="K912" i="18"/>
  <c r="J912" i="18"/>
  <c r="I912" i="18"/>
  <c r="G912" i="18"/>
  <c r="E912" i="18"/>
  <c r="D912" i="18"/>
  <c r="C912" i="18"/>
  <c r="B912" i="18"/>
  <c r="L911" i="18"/>
  <c r="J911" i="18"/>
  <c r="I911" i="18"/>
  <c r="H911" i="18"/>
  <c r="G911" i="18"/>
  <c r="F911" i="18"/>
  <c r="D911" i="18"/>
  <c r="B911" i="18"/>
  <c r="M910" i="18"/>
  <c r="L910" i="18"/>
  <c r="K910" i="18"/>
  <c r="I910" i="18"/>
  <c r="G910" i="18"/>
  <c r="F910" i="18"/>
  <c r="E910" i="18"/>
  <c r="D910" i="18"/>
  <c r="C910" i="18"/>
  <c r="B910" i="18"/>
  <c r="L909" i="18"/>
  <c r="K909" i="18"/>
  <c r="J909" i="18"/>
  <c r="I909" i="18"/>
  <c r="H909" i="18"/>
  <c r="F909" i="18"/>
  <c r="D909" i="18"/>
  <c r="C909" i="18"/>
  <c r="B909" i="18"/>
  <c r="M908" i="18"/>
  <c r="K908" i="18"/>
  <c r="I908" i="18"/>
  <c r="H908" i="18"/>
  <c r="G908" i="18"/>
  <c r="F908" i="18"/>
  <c r="E908" i="18"/>
  <c r="C908" i="18"/>
  <c r="B908" i="18"/>
  <c r="M907" i="18"/>
  <c r="L907" i="18"/>
  <c r="K907" i="18"/>
  <c r="J907" i="18"/>
  <c r="I907" i="18"/>
  <c r="H907" i="18"/>
  <c r="F907" i="18"/>
  <c r="E907" i="18"/>
  <c r="D907" i="18"/>
  <c r="C907" i="18"/>
  <c r="B907" i="18"/>
  <c r="M906" i="18"/>
  <c r="L906" i="18"/>
  <c r="K906" i="18"/>
  <c r="J906" i="18"/>
  <c r="I906" i="18"/>
  <c r="H906" i="18"/>
  <c r="G906" i="18"/>
  <c r="E906" i="18"/>
  <c r="D906" i="18"/>
  <c r="C906" i="18"/>
  <c r="B906" i="18"/>
  <c r="M905" i="18"/>
  <c r="L905" i="18"/>
  <c r="J905" i="18"/>
  <c r="H905" i="18"/>
  <c r="G905" i="18"/>
  <c r="F905" i="18"/>
  <c r="E905" i="18"/>
  <c r="D905" i="18"/>
  <c r="B905" i="18"/>
  <c r="M904" i="18"/>
  <c r="L904" i="18"/>
  <c r="K904" i="18"/>
  <c r="J904" i="18"/>
  <c r="I904" i="18"/>
  <c r="G904" i="18"/>
  <c r="E904" i="18"/>
  <c r="D904" i="18"/>
  <c r="C904" i="18"/>
  <c r="B904" i="18"/>
  <c r="L903" i="18"/>
  <c r="J903" i="18"/>
  <c r="I903" i="18"/>
  <c r="H903" i="18"/>
  <c r="G903" i="18"/>
  <c r="F903" i="18"/>
  <c r="D903" i="18"/>
  <c r="B903" i="18"/>
  <c r="M902" i="18"/>
  <c r="L902" i="18"/>
  <c r="K902" i="18"/>
  <c r="I902" i="18"/>
  <c r="G902" i="18"/>
  <c r="F902" i="18"/>
  <c r="E902" i="18"/>
  <c r="D902" i="18"/>
  <c r="C902" i="18"/>
  <c r="B902" i="18"/>
  <c r="L901" i="18"/>
  <c r="K901" i="18"/>
  <c r="J901" i="18"/>
  <c r="I901" i="18"/>
  <c r="H901" i="18"/>
  <c r="F901" i="18"/>
  <c r="D901" i="18"/>
  <c r="C901" i="18"/>
  <c r="B901" i="18"/>
  <c r="M900" i="18"/>
  <c r="K900" i="18"/>
  <c r="I900" i="18"/>
  <c r="H900" i="18"/>
  <c r="G900" i="18"/>
  <c r="F900" i="18"/>
  <c r="E900" i="18"/>
  <c r="C900" i="18"/>
  <c r="B900" i="18"/>
  <c r="M899" i="18"/>
  <c r="L899" i="18"/>
  <c r="K899" i="18"/>
  <c r="J899" i="18"/>
  <c r="H899" i="18"/>
  <c r="F899" i="18"/>
  <c r="E899" i="18"/>
  <c r="D899" i="18"/>
  <c r="C899" i="18"/>
  <c r="B899" i="18"/>
  <c r="M898" i="18"/>
  <c r="K898" i="18"/>
  <c r="J898" i="18"/>
  <c r="I898" i="18"/>
  <c r="H898" i="18"/>
  <c r="G898" i="18"/>
  <c r="E898" i="18"/>
  <c r="C898" i="18"/>
  <c r="B898" i="18"/>
  <c r="M897" i="18"/>
  <c r="L897" i="18"/>
  <c r="J897" i="18"/>
  <c r="H897" i="18"/>
  <c r="G897" i="18"/>
  <c r="F897" i="18"/>
  <c r="E897" i="18"/>
  <c r="D897" i="18"/>
  <c r="B897" i="18"/>
  <c r="M896" i="18"/>
  <c r="L896" i="18"/>
  <c r="K896" i="18"/>
  <c r="J896" i="18"/>
  <c r="I896" i="18"/>
  <c r="G896" i="18"/>
  <c r="F896" i="18"/>
  <c r="E896" i="18"/>
  <c r="D896" i="18"/>
  <c r="C896" i="18"/>
  <c r="B896" i="18"/>
  <c r="L895" i="18"/>
  <c r="J895" i="18"/>
  <c r="I895" i="18"/>
  <c r="H895" i="18"/>
  <c r="G895" i="18"/>
  <c r="F895" i="18"/>
  <c r="D895" i="18"/>
  <c r="B895" i="18"/>
  <c r="M894" i="18"/>
  <c r="L894" i="18"/>
  <c r="K894" i="18"/>
  <c r="J894" i="18"/>
  <c r="I894" i="18"/>
  <c r="G894" i="18"/>
  <c r="F894" i="18"/>
  <c r="E894" i="18"/>
  <c r="D894" i="18"/>
  <c r="C894" i="18"/>
  <c r="B894" i="18"/>
  <c r="L893" i="18"/>
  <c r="K893" i="18"/>
  <c r="J893" i="18"/>
  <c r="I893" i="18"/>
  <c r="H893" i="18"/>
  <c r="F893" i="18"/>
  <c r="D893" i="18"/>
  <c r="C893" i="18"/>
  <c r="B893" i="18"/>
  <c r="M892" i="18"/>
  <c r="L892" i="18"/>
  <c r="K892" i="18"/>
  <c r="I892" i="18"/>
  <c r="H892" i="18"/>
  <c r="G892" i="18"/>
  <c r="F892" i="18"/>
  <c r="E892" i="18"/>
  <c r="C892" i="18"/>
  <c r="B892" i="18"/>
  <c r="M891" i="18"/>
  <c r="L891" i="18"/>
  <c r="K891" i="18"/>
  <c r="J891" i="18"/>
  <c r="H891" i="18"/>
  <c r="F891" i="18"/>
  <c r="E891" i="18"/>
  <c r="D891" i="18"/>
  <c r="C891" i="18"/>
  <c r="B891" i="18"/>
  <c r="M890" i="18"/>
  <c r="K890" i="18"/>
  <c r="J890" i="18"/>
  <c r="I890" i="18"/>
  <c r="H890" i="18"/>
  <c r="G890" i="18"/>
  <c r="E890" i="18"/>
  <c r="C890" i="18"/>
  <c r="B890" i="18"/>
  <c r="M889" i="18"/>
  <c r="L889" i="18"/>
  <c r="J889" i="18"/>
  <c r="H889" i="18"/>
  <c r="G889" i="18"/>
  <c r="F889" i="18"/>
  <c r="E889" i="18"/>
  <c r="D889" i="18"/>
  <c r="B889" i="18"/>
  <c r="M888" i="18"/>
  <c r="L888" i="18"/>
  <c r="K888" i="18"/>
  <c r="J888" i="18"/>
  <c r="I888" i="18"/>
  <c r="G888" i="18"/>
  <c r="E888" i="18"/>
  <c r="D888" i="18"/>
  <c r="C888" i="18"/>
  <c r="B888" i="18"/>
  <c r="L887" i="18"/>
  <c r="J887" i="18"/>
  <c r="I887" i="18"/>
  <c r="H887" i="18"/>
  <c r="G887" i="18"/>
  <c r="F887" i="18"/>
  <c r="D887" i="18"/>
  <c r="B887" i="18"/>
  <c r="M886" i="18"/>
  <c r="L886" i="18"/>
  <c r="K886" i="18"/>
  <c r="I886" i="18"/>
  <c r="G886" i="18"/>
  <c r="F886" i="18"/>
  <c r="E886" i="18"/>
  <c r="D886" i="18"/>
  <c r="C886" i="18"/>
  <c r="B886" i="18"/>
  <c r="L885" i="18"/>
  <c r="K885" i="18"/>
  <c r="J885" i="18"/>
  <c r="I885" i="18"/>
  <c r="H885" i="18"/>
  <c r="F885" i="18"/>
  <c r="D885" i="18"/>
  <c r="C885" i="18"/>
  <c r="B885" i="18"/>
  <c r="M884" i="18"/>
  <c r="L884" i="18"/>
  <c r="K884" i="18"/>
  <c r="I884" i="18"/>
  <c r="H884" i="18"/>
  <c r="G884" i="18"/>
  <c r="F884" i="18"/>
  <c r="E884" i="18"/>
  <c r="C884" i="18"/>
  <c r="B884" i="18"/>
  <c r="M883" i="18"/>
  <c r="L883" i="18"/>
  <c r="K883" i="18"/>
  <c r="J883" i="18"/>
  <c r="H883" i="18"/>
  <c r="F883" i="18"/>
  <c r="E883" i="18"/>
  <c r="D883" i="18"/>
  <c r="C883" i="18"/>
  <c r="B883" i="18"/>
  <c r="M882" i="18"/>
  <c r="K882" i="18"/>
  <c r="J882" i="18"/>
  <c r="I882" i="18"/>
  <c r="H882" i="18"/>
  <c r="G882" i="18"/>
  <c r="E882" i="18"/>
  <c r="C882" i="18"/>
  <c r="B882" i="18"/>
  <c r="M881" i="18"/>
  <c r="L881" i="18"/>
  <c r="J881" i="18"/>
  <c r="I881" i="18"/>
  <c r="H881" i="18"/>
  <c r="G881" i="18"/>
  <c r="F881" i="18"/>
  <c r="E881" i="18"/>
  <c r="D881" i="18"/>
  <c r="B881" i="18"/>
  <c r="M880" i="18"/>
  <c r="L880" i="18"/>
  <c r="K880" i="18"/>
  <c r="J880" i="18"/>
  <c r="I880" i="18"/>
  <c r="G880" i="18"/>
  <c r="E880" i="18"/>
  <c r="D880" i="18"/>
  <c r="C880" i="18"/>
  <c r="B880" i="18"/>
  <c r="L879" i="18"/>
  <c r="J879" i="18"/>
  <c r="I879" i="18"/>
  <c r="H879" i="18"/>
  <c r="G879" i="18"/>
  <c r="F879" i="18"/>
  <c r="D879" i="18"/>
  <c r="B879" i="18"/>
  <c r="M878" i="18"/>
  <c r="L878" i="18"/>
  <c r="K878" i="18"/>
  <c r="I878" i="18"/>
  <c r="G878" i="18"/>
  <c r="F878" i="18"/>
  <c r="E878" i="18"/>
  <c r="D878" i="18"/>
  <c r="C878" i="18"/>
  <c r="B878" i="18"/>
  <c r="L877" i="18"/>
  <c r="K877" i="18"/>
  <c r="J877" i="18"/>
  <c r="I877" i="18"/>
  <c r="H877" i="18"/>
  <c r="F877" i="18"/>
  <c r="D877" i="18"/>
  <c r="C877" i="18"/>
  <c r="B877" i="18"/>
  <c r="M876" i="18"/>
  <c r="K876" i="18"/>
  <c r="I876" i="18"/>
  <c r="H876" i="18"/>
  <c r="G876" i="18"/>
  <c r="F876" i="18"/>
  <c r="E876" i="18"/>
  <c r="C876" i="18"/>
  <c r="B876" i="18"/>
  <c r="M875" i="18"/>
  <c r="L875" i="18"/>
  <c r="K875" i="18"/>
  <c r="J875" i="18"/>
  <c r="H875" i="18"/>
  <c r="F875" i="18"/>
  <c r="E875" i="18"/>
  <c r="D875" i="18"/>
  <c r="C875" i="18"/>
  <c r="B875" i="18"/>
  <c r="M874" i="18"/>
  <c r="K874" i="18"/>
  <c r="J874" i="18"/>
  <c r="I874" i="18"/>
  <c r="H874" i="18"/>
  <c r="G874" i="18"/>
  <c r="E874" i="18"/>
  <c r="C874" i="18"/>
  <c r="B874" i="18"/>
  <c r="M873" i="18"/>
  <c r="L873" i="18"/>
  <c r="J873" i="18"/>
  <c r="H873" i="18"/>
  <c r="G873" i="18"/>
  <c r="F873" i="18"/>
  <c r="E873" i="18"/>
  <c r="D873" i="18"/>
  <c r="B873" i="18"/>
  <c r="M872" i="18"/>
  <c r="L872" i="18"/>
  <c r="K872" i="18"/>
  <c r="J872" i="18"/>
  <c r="I872" i="18"/>
  <c r="G872" i="18"/>
  <c r="E872" i="18"/>
  <c r="D872" i="18"/>
  <c r="C872" i="18"/>
  <c r="B872" i="18"/>
  <c r="L871" i="18"/>
  <c r="J871" i="18"/>
  <c r="I871" i="18"/>
  <c r="H871" i="18"/>
  <c r="G871" i="18"/>
  <c r="F871" i="18"/>
  <c r="D871" i="18"/>
  <c r="B871" i="18"/>
  <c r="M870" i="18"/>
  <c r="L870" i="18"/>
  <c r="K870" i="18"/>
  <c r="I870" i="18"/>
  <c r="G870" i="18"/>
  <c r="F870" i="18"/>
  <c r="E870" i="18"/>
  <c r="D870" i="18"/>
  <c r="C870" i="18"/>
  <c r="B870" i="18"/>
  <c r="L869" i="18"/>
  <c r="K869" i="18"/>
  <c r="J869" i="18"/>
  <c r="I869" i="18"/>
  <c r="H869" i="18"/>
  <c r="F869" i="18"/>
  <c r="D869" i="18"/>
  <c r="C869" i="18"/>
  <c r="B869" i="18"/>
  <c r="M868" i="18"/>
  <c r="K868" i="18"/>
  <c r="I868" i="18"/>
  <c r="H868" i="18"/>
  <c r="G868" i="18"/>
  <c r="F868" i="18"/>
  <c r="E868" i="18"/>
  <c r="C868" i="18"/>
  <c r="B868" i="18"/>
  <c r="M867" i="18"/>
  <c r="L867" i="18"/>
  <c r="K867" i="18"/>
  <c r="J867" i="18"/>
  <c r="H867" i="18"/>
  <c r="F867" i="18"/>
  <c r="E867" i="18"/>
  <c r="D867" i="18"/>
  <c r="C867" i="18"/>
  <c r="B867" i="18"/>
  <c r="M866" i="18"/>
  <c r="K866" i="18"/>
  <c r="J866" i="18"/>
  <c r="I866" i="18"/>
  <c r="H866" i="18"/>
  <c r="G866" i="18"/>
  <c r="F866" i="18"/>
  <c r="E866" i="18"/>
  <c r="C866" i="18"/>
  <c r="B866" i="18"/>
  <c r="M865" i="18"/>
  <c r="L865" i="18"/>
  <c r="J865" i="18"/>
  <c r="H865" i="18"/>
  <c r="G865" i="18"/>
  <c r="F865" i="18"/>
  <c r="E865" i="18"/>
  <c r="D865" i="18"/>
  <c r="B865" i="18"/>
  <c r="M864" i="18"/>
  <c r="L864" i="18"/>
  <c r="K864" i="18"/>
  <c r="J864" i="18"/>
  <c r="I864" i="18"/>
  <c r="G864" i="18"/>
  <c r="E864" i="18"/>
  <c r="D864" i="18"/>
  <c r="C864" i="18"/>
  <c r="B864" i="18"/>
  <c r="L863" i="18"/>
  <c r="J863" i="18"/>
  <c r="I863" i="18"/>
  <c r="H863" i="18"/>
  <c r="G863" i="18"/>
  <c r="F863" i="18"/>
  <c r="D863" i="18"/>
  <c r="B863" i="18"/>
  <c r="M862" i="18"/>
  <c r="L862" i="18"/>
  <c r="K862" i="18"/>
  <c r="I862" i="18"/>
  <c r="G862" i="18"/>
  <c r="F862" i="18"/>
  <c r="E862" i="18"/>
  <c r="D862" i="18"/>
  <c r="C862" i="18"/>
  <c r="B862" i="18"/>
  <c r="L861" i="18"/>
  <c r="K861" i="18"/>
  <c r="J861" i="18"/>
  <c r="I861" i="18"/>
  <c r="H861" i="18"/>
  <c r="F861" i="18"/>
  <c r="D861" i="18"/>
  <c r="C861" i="18"/>
  <c r="B861" i="18"/>
  <c r="M860" i="18"/>
  <c r="K860" i="18"/>
  <c r="I860" i="18"/>
  <c r="H860" i="18"/>
  <c r="G860" i="18"/>
  <c r="F860" i="18"/>
  <c r="E860" i="18"/>
  <c r="C860" i="18"/>
  <c r="B860" i="18"/>
  <c r="M859" i="18"/>
  <c r="L859" i="18"/>
  <c r="K859" i="18"/>
  <c r="J859" i="18"/>
  <c r="H859" i="18"/>
  <c r="F859" i="18"/>
  <c r="E859" i="18"/>
  <c r="D859" i="18"/>
  <c r="C859" i="18"/>
  <c r="B859" i="18"/>
  <c r="M858" i="18"/>
  <c r="K858" i="18"/>
  <c r="J858" i="18"/>
  <c r="I858" i="18"/>
  <c r="H858" i="18"/>
  <c r="G858" i="18"/>
  <c r="F858" i="18"/>
  <c r="E858" i="18"/>
  <c r="C858" i="18"/>
  <c r="B858" i="18"/>
  <c r="M857" i="18"/>
  <c r="L857" i="18"/>
  <c r="J857" i="18"/>
  <c r="I857" i="18"/>
  <c r="H857" i="18"/>
  <c r="G857" i="18"/>
  <c r="F857" i="18"/>
  <c r="E857" i="18"/>
  <c r="D857" i="18"/>
  <c r="B857" i="18"/>
  <c r="M856" i="18"/>
  <c r="L856" i="18"/>
  <c r="K856" i="18"/>
  <c r="J856" i="18"/>
  <c r="I856" i="18"/>
  <c r="G856" i="18"/>
  <c r="E856" i="18"/>
  <c r="D856" i="18"/>
  <c r="C856" i="18"/>
  <c r="B856" i="18"/>
  <c r="L855" i="18"/>
  <c r="J855" i="18"/>
  <c r="I855" i="18"/>
  <c r="H855" i="18"/>
  <c r="G855" i="18"/>
  <c r="F855" i="18"/>
  <c r="D855" i="18"/>
  <c r="B855" i="18"/>
  <c r="M854" i="18"/>
  <c r="L854" i="18"/>
  <c r="K854" i="18"/>
  <c r="I854" i="18"/>
  <c r="G854" i="18"/>
  <c r="F854" i="18"/>
  <c r="E854" i="18"/>
  <c r="D854" i="18"/>
  <c r="C854" i="18"/>
  <c r="B854" i="18"/>
  <c r="L853" i="18"/>
  <c r="K853" i="18"/>
  <c r="J853" i="18"/>
  <c r="I853" i="18"/>
  <c r="H853" i="18"/>
  <c r="F853" i="18"/>
  <c r="D853" i="18"/>
  <c r="C853" i="18"/>
  <c r="B853" i="18"/>
  <c r="M852" i="18"/>
  <c r="L852" i="18"/>
  <c r="K852" i="18"/>
  <c r="I852" i="18"/>
  <c r="H852" i="18"/>
  <c r="G852" i="18"/>
  <c r="F852" i="18"/>
  <c r="E852" i="18"/>
  <c r="C852" i="18"/>
  <c r="B852" i="18"/>
  <c r="M851" i="18"/>
  <c r="L851" i="18"/>
  <c r="K851" i="18"/>
  <c r="J851" i="18"/>
  <c r="H851" i="18"/>
  <c r="F851" i="18"/>
  <c r="E851" i="18"/>
  <c r="D851" i="18"/>
  <c r="C851" i="18"/>
  <c r="B851" i="18"/>
  <c r="M850" i="18"/>
  <c r="K850" i="18"/>
  <c r="J850" i="18"/>
  <c r="I850" i="18"/>
  <c r="H850" i="18"/>
  <c r="G850" i="18"/>
  <c r="E850" i="18"/>
  <c r="C850" i="18"/>
  <c r="B850" i="18"/>
  <c r="M849" i="18"/>
  <c r="L849" i="18"/>
  <c r="J849" i="18"/>
  <c r="H849" i="18"/>
  <c r="G849" i="18"/>
  <c r="F849" i="18"/>
  <c r="E849" i="18"/>
  <c r="D849" i="18"/>
  <c r="B849" i="18"/>
  <c r="M848" i="18"/>
  <c r="L848" i="18"/>
  <c r="K848" i="18"/>
  <c r="J848" i="18"/>
  <c r="I848" i="18"/>
  <c r="G848" i="18"/>
  <c r="E848" i="18"/>
  <c r="D848" i="18"/>
  <c r="C848" i="18"/>
  <c r="B848" i="18"/>
  <c r="L847" i="18"/>
  <c r="J847" i="18"/>
  <c r="I847" i="18"/>
  <c r="H847" i="18"/>
  <c r="G847" i="18"/>
  <c r="F847" i="18"/>
  <c r="D847" i="18"/>
  <c r="B847" i="18"/>
  <c r="M846" i="18"/>
  <c r="L846" i="18"/>
  <c r="K846" i="18"/>
  <c r="I846" i="18"/>
  <c r="H846" i="18"/>
  <c r="G846" i="18"/>
  <c r="F846" i="18"/>
  <c r="E846" i="18"/>
  <c r="D846" i="18"/>
  <c r="C846" i="18"/>
  <c r="B846" i="18"/>
  <c r="L845" i="18"/>
  <c r="K845" i="18"/>
  <c r="J845" i="18"/>
  <c r="I845" i="18"/>
  <c r="H845" i="18"/>
  <c r="F845" i="18"/>
  <c r="D845" i="18"/>
  <c r="C845" i="18"/>
  <c r="B845" i="18"/>
  <c r="M844" i="18"/>
  <c r="K844" i="18"/>
  <c r="I844" i="18"/>
  <c r="H844" i="18"/>
  <c r="G844" i="18"/>
  <c r="F844" i="18"/>
  <c r="E844" i="18"/>
  <c r="C844" i="18"/>
  <c r="B844" i="18"/>
  <c r="M843" i="18"/>
  <c r="L843" i="18"/>
  <c r="K843" i="18"/>
  <c r="J843" i="18"/>
  <c r="H843" i="18"/>
  <c r="F843" i="18"/>
  <c r="E843" i="18"/>
  <c r="D843" i="18"/>
  <c r="C843" i="18"/>
  <c r="B843" i="18"/>
  <c r="M842" i="18"/>
  <c r="K842" i="18"/>
  <c r="J842" i="18"/>
  <c r="I842" i="18"/>
  <c r="H842" i="18"/>
  <c r="G842" i="18"/>
  <c r="E842" i="18"/>
  <c r="C842" i="18"/>
  <c r="B842" i="18"/>
  <c r="M841" i="18"/>
  <c r="L841" i="18"/>
  <c r="J841" i="18"/>
  <c r="H841" i="18"/>
  <c r="G841" i="18"/>
  <c r="F841" i="18"/>
  <c r="E841" i="18"/>
  <c r="D841" i="18"/>
  <c r="B841" i="18"/>
  <c r="M840" i="18"/>
  <c r="L840" i="18"/>
  <c r="K840" i="18"/>
  <c r="J840" i="18"/>
  <c r="I840" i="18"/>
  <c r="G840" i="18"/>
  <c r="E840" i="18"/>
  <c r="D840" i="18"/>
  <c r="C840" i="18"/>
  <c r="B840" i="18"/>
  <c r="L839" i="18"/>
  <c r="J839" i="18"/>
  <c r="I839" i="18"/>
  <c r="H839" i="18"/>
  <c r="G839" i="18"/>
  <c r="F839" i="18"/>
  <c r="D839" i="18"/>
  <c r="B839" i="18"/>
  <c r="M838" i="18"/>
  <c r="L838" i="18"/>
  <c r="K838" i="18"/>
  <c r="I838" i="18"/>
  <c r="G838" i="18"/>
  <c r="F838" i="18"/>
  <c r="E838" i="18"/>
  <c r="D838" i="18"/>
  <c r="C838" i="18"/>
  <c r="B838" i="18"/>
  <c r="L837" i="18"/>
  <c r="K837" i="18"/>
  <c r="J837" i="18"/>
  <c r="I837" i="18"/>
  <c r="H837" i="18"/>
  <c r="F837" i="18"/>
  <c r="D837" i="18"/>
  <c r="C837" i="18"/>
  <c r="B837" i="18"/>
  <c r="M836" i="18"/>
  <c r="K836" i="18"/>
  <c r="I836" i="18"/>
  <c r="H836" i="18"/>
  <c r="G836" i="18"/>
  <c r="F836" i="18"/>
  <c r="E836" i="18"/>
  <c r="C836" i="18"/>
  <c r="B836" i="18"/>
  <c r="M835" i="18"/>
  <c r="L835" i="18"/>
  <c r="K835" i="18"/>
  <c r="J835" i="18"/>
  <c r="I835" i="18"/>
  <c r="H835" i="18"/>
  <c r="F835" i="18"/>
  <c r="E835" i="18"/>
  <c r="D835" i="18"/>
  <c r="C835" i="18"/>
  <c r="B835" i="18"/>
  <c r="M834" i="18"/>
  <c r="L834" i="18"/>
  <c r="K834" i="18"/>
  <c r="J834" i="18"/>
  <c r="I834" i="18"/>
  <c r="H834" i="18"/>
  <c r="G834" i="18"/>
  <c r="E834" i="18"/>
  <c r="C834" i="18"/>
  <c r="B834" i="18"/>
  <c r="M833" i="18"/>
  <c r="L833" i="18"/>
  <c r="J833" i="18"/>
  <c r="H833" i="18"/>
  <c r="G833" i="18"/>
  <c r="F833" i="18"/>
  <c r="E833" i="18"/>
  <c r="D833" i="18"/>
  <c r="B833" i="18"/>
  <c r="M832" i="18"/>
  <c r="L832" i="18"/>
  <c r="K832" i="18"/>
  <c r="J832" i="18"/>
  <c r="I832" i="18"/>
  <c r="G832" i="18"/>
  <c r="E832" i="18"/>
  <c r="D832" i="18"/>
  <c r="C832" i="18"/>
  <c r="B832" i="18"/>
  <c r="L831" i="18"/>
  <c r="J831" i="18"/>
  <c r="I831" i="18"/>
  <c r="H831" i="18"/>
  <c r="G831" i="18"/>
  <c r="F831" i="18"/>
  <c r="D831" i="18"/>
  <c r="B831" i="18"/>
  <c r="M830" i="18"/>
  <c r="L830" i="18"/>
  <c r="K830" i="18"/>
  <c r="I830" i="18"/>
  <c r="G830" i="18"/>
  <c r="F830" i="18"/>
  <c r="E830" i="18"/>
  <c r="D830" i="18"/>
  <c r="C830" i="18"/>
  <c r="B830" i="18"/>
  <c r="L829" i="18"/>
  <c r="K829" i="18"/>
  <c r="J829" i="18"/>
  <c r="I829" i="18"/>
  <c r="H829" i="18"/>
  <c r="F829" i="18"/>
  <c r="D829" i="18"/>
  <c r="C829" i="18"/>
  <c r="B829" i="18"/>
  <c r="M828" i="18"/>
  <c r="K828" i="18"/>
  <c r="I828" i="18"/>
  <c r="H828" i="18"/>
  <c r="G828" i="18"/>
  <c r="F828" i="18"/>
  <c r="E828" i="18"/>
  <c r="D828" i="18"/>
  <c r="C828" i="18"/>
  <c r="B828" i="18"/>
  <c r="M827" i="18"/>
  <c r="L827" i="18"/>
  <c r="K827" i="18"/>
  <c r="J827" i="18"/>
  <c r="H827" i="18"/>
  <c r="F827" i="18"/>
  <c r="E827" i="18"/>
  <c r="D827" i="18"/>
  <c r="C827" i="18"/>
  <c r="B827" i="18"/>
  <c r="M826" i="18"/>
  <c r="K826" i="18"/>
  <c r="J826" i="18"/>
  <c r="I826" i="18"/>
  <c r="H826" i="18"/>
  <c r="G826" i="18"/>
  <c r="E826" i="18"/>
  <c r="D826" i="18"/>
  <c r="C826" i="18"/>
  <c r="B826" i="18"/>
  <c r="M825" i="18"/>
  <c r="L825" i="18"/>
  <c r="J825" i="18"/>
  <c r="H825" i="18"/>
  <c r="G825" i="18"/>
  <c r="F825" i="18"/>
  <c r="E825" i="18"/>
  <c r="D825" i="18"/>
  <c r="B825" i="18"/>
  <c r="M824" i="18"/>
  <c r="L824" i="18"/>
  <c r="K824" i="18"/>
  <c r="J824" i="18"/>
  <c r="I824" i="18"/>
  <c r="G824" i="18"/>
  <c r="E824" i="18"/>
  <c r="D824" i="18"/>
  <c r="C824" i="18"/>
  <c r="B824" i="18"/>
  <c r="L823" i="18"/>
  <c r="J823" i="18"/>
  <c r="I823" i="18"/>
  <c r="H823" i="18"/>
  <c r="G823" i="18"/>
  <c r="F823" i="18"/>
  <c r="D823" i="18"/>
  <c r="B823" i="18"/>
  <c r="M822" i="18"/>
  <c r="L822" i="18"/>
  <c r="K822" i="18"/>
  <c r="I822" i="18"/>
  <c r="G822" i="18"/>
  <c r="F822" i="18"/>
  <c r="E822" i="18"/>
  <c r="D822" i="18"/>
  <c r="C822" i="18"/>
  <c r="B822" i="18"/>
  <c r="L821" i="18"/>
  <c r="K821" i="18"/>
  <c r="J821" i="18"/>
  <c r="I821" i="18"/>
  <c r="H821" i="18"/>
  <c r="G821" i="18"/>
  <c r="F821" i="18"/>
  <c r="D821" i="18"/>
  <c r="C821" i="18"/>
  <c r="B821" i="18"/>
  <c r="M820" i="18"/>
  <c r="K820" i="18"/>
  <c r="J820" i="18"/>
  <c r="I820" i="18"/>
  <c r="H820" i="18"/>
  <c r="G820" i="18"/>
  <c r="F820" i="18"/>
  <c r="E820" i="18"/>
  <c r="C820" i="18"/>
  <c r="B820" i="18"/>
  <c r="M819" i="18"/>
  <c r="L819" i="18"/>
  <c r="K819" i="18"/>
  <c r="J819" i="18"/>
  <c r="H819" i="18"/>
  <c r="F819" i="18"/>
  <c r="E819" i="18"/>
  <c r="D819" i="18"/>
  <c r="C819" i="18"/>
  <c r="B819" i="18"/>
  <c r="M818" i="18"/>
  <c r="K818" i="18"/>
  <c r="J818" i="18"/>
  <c r="I818" i="18"/>
  <c r="H818" i="18"/>
  <c r="G818" i="18"/>
  <c r="E818" i="18"/>
  <c r="C818" i="18"/>
  <c r="B818" i="18"/>
  <c r="M817" i="18"/>
  <c r="L817" i="18"/>
  <c r="J817" i="18"/>
  <c r="H817" i="18"/>
  <c r="G817" i="18"/>
  <c r="F817" i="18"/>
  <c r="E817" i="18"/>
  <c r="D817" i="18"/>
  <c r="B817" i="18"/>
  <c r="M816" i="18"/>
  <c r="L816" i="18"/>
  <c r="K816" i="18"/>
  <c r="J816" i="18"/>
  <c r="I816" i="18"/>
  <c r="H816" i="18"/>
  <c r="G816" i="18"/>
  <c r="E816" i="18"/>
  <c r="D816" i="18"/>
  <c r="C816" i="18"/>
  <c r="B816" i="18"/>
  <c r="L815" i="18"/>
  <c r="J815" i="18"/>
  <c r="I815" i="18"/>
  <c r="H815" i="18"/>
  <c r="G815" i="18"/>
  <c r="F815" i="18"/>
  <c r="D815" i="18"/>
  <c r="B815" i="18"/>
  <c r="M814" i="18"/>
  <c r="L814" i="18"/>
  <c r="K814" i="18"/>
  <c r="I814" i="18"/>
  <c r="G814" i="18"/>
  <c r="F814" i="18"/>
  <c r="E814" i="18"/>
  <c r="D814" i="18"/>
  <c r="C814" i="18"/>
  <c r="B814" i="18"/>
  <c r="L813" i="18"/>
  <c r="K813" i="18"/>
  <c r="J813" i="18"/>
  <c r="I813" i="18"/>
  <c r="H813" i="18"/>
  <c r="F813" i="18"/>
  <c r="D813" i="18"/>
  <c r="C813" i="18"/>
  <c r="B813" i="18"/>
  <c r="M812" i="18"/>
  <c r="K812" i="18"/>
  <c r="I812" i="18"/>
  <c r="H812" i="18"/>
  <c r="G812" i="18"/>
  <c r="F812" i="18"/>
  <c r="E812" i="18"/>
  <c r="C812" i="18"/>
  <c r="B812" i="18"/>
  <c r="M811" i="18"/>
  <c r="L811" i="18"/>
  <c r="K811" i="18"/>
  <c r="J811" i="18"/>
  <c r="H811" i="18"/>
  <c r="F811" i="18"/>
  <c r="E811" i="18"/>
  <c r="D811" i="18"/>
  <c r="C811" i="18"/>
  <c r="B811" i="18"/>
  <c r="M810" i="18"/>
  <c r="K810" i="18"/>
  <c r="J810" i="18"/>
  <c r="I810" i="18"/>
  <c r="H810" i="18"/>
  <c r="G810" i="18"/>
  <c r="E810" i="18"/>
  <c r="C810" i="18"/>
  <c r="B810" i="18"/>
  <c r="M809" i="18"/>
  <c r="L809" i="18"/>
  <c r="J809" i="18"/>
  <c r="H809" i="18"/>
  <c r="G809" i="18"/>
  <c r="F809" i="18"/>
  <c r="E809" i="18"/>
  <c r="D809" i="18"/>
  <c r="B809" i="18"/>
  <c r="M808" i="18"/>
  <c r="L808" i="18"/>
  <c r="K808" i="18"/>
  <c r="J808" i="18"/>
  <c r="I808" i="18"/>
  <c r="G808" i="18"/>
  <c r="E808" i="18"/>
  <c r="D808" i="18"/>
  <c r="C808" i="18"/>
  <c r="B808" i="18"/>
  <c r="L807" i="18"/>
  <c r="J807" i="18"/>
  <c r="I807" i="18"/>
  <c r="H807" i="18"/>
  <c r="G807" i="18"/>
  <c r="F807" i="18"/>
  <c r="D807" i="18"/>
  <c r="B807" i="18"/>
  <c r="M806" i="18"/>
  <c r="L806" i="18"/>
  <c r="K806" i="18"/>
  <c r="I806" i="18"/>
  <c r="G806" i="18"/>
  <c r="F806" i="18"/>
  <c r="E806" i="18"/>
  <c r="D806" i="18"/>
  <c r="C806" i="18"/>
  <c r="B806" i="18"/>
  <c r="L805" i="18"/>
  <c r="K805" i="18"/>
  <c r="J805" i="18"/>
  <c r="I805" i="18"/>
  <c r="H805" i="18"/>
  <c r="F805" i="18"/>
  <c r="D805" i="18"/>
  <c r="C805" i="18"/>
  <c r="B805" i="18"/>
  <c r="M804" i="18"/>
  <c r="K804" i="18"/>
  <c r="J804" i="18"/>
  <c r="I804" i="18"/>
  <c r="H804" i="18"/>
  <c r="G804" i="18"/>
  <c r="F804" i="18"/>
  <c r="E804" i="18"/>
  <c r="C804" i="18"/>
  <c r="B804" i="18"/>
  <c r="M803" i="18"/>
  <c r="L803" i="18"/>
  <c r="K803" i="18"/>
  <c r="J803" i="18"/>
  <c r="H803" i="18"/>
  <c r="F803" i="18"/>
  <c r="E803" i="18"/>
  <c r="D803" i="18"/>
  <c r="C803" i="18"/>
  <c r="B803" i="18"/>
  <c r="M802" i="18"/>
  <c r="K802" i="18"/>
  <c r="J802" i="18"/>
  <c r="I802" i="18"/>
  <c r="H802" i="18"/>
  <c r="G802" i="18"/>
  <c r="E802" i="18"/>
  <c r="C802" i="18"/>
  <c r="B802" i="18"/>
  <c r="M801" i="18"/>
  <c r="L801" i="18"/>
  <c r="J801" i="18"/>
  <c r="H801" i="18"/>
  <c r="G801" i="18"/>
  <c r="F801" i="18"/>
  <c r="E801" i="18"/>
  <c r="D801" i="18"/>
  <c r="B801" i="18"/>
  <c r="M800" i="18"/>
  <c r="L800" i="18"/>
  <c r="K800" i="18"/>
  <c r="J800" i="18"/>
  <c r="I800" i="18"/>
  <c r="G800" i="18"/>
  <c r="F800" i="18"/>
  <c r="E800" i="18"/>
  <c r="D800" i="18"/>
  <c r="C800" i="18"/>
  <c r="B800" i="18"/>
  <c r="L799" i="18"/>
  <c r="J799" i="18"/>
  <c r="I799" i="18"/>
  <c r="H799" i="18"/>
  <c r="G799" i="18"/>
  <c r="F799" i="18"/>
  <c r="D799" i="18"/>
  <c r="B799" i="18"/>
  <c r="M798" i="18"/>
  <c r="L798" i="18"/>
  <c r="K798" i="18"/>
  <c r="J798" i="18"/>
  <c r="I798" i="18"/>
  <c r="G798" i="18"/>
  <c r="F798" i="18"/>
  <c r="E798" i="18"/>
  <c r="D798" i="18"/>
  <c r="C798" i="18"/>
  <c r="B798" i="18"/>
  <c r="L797" i="18"/>
  <c r="K797" i="18"/>
  <c r="J797" i="18"/>
  <c r="I797" i="18"/>
  <c r="H797" i="18"/>
  <c r="F797" i="18"/>
  <c r="D797" i="18"/>
  <c r="C797" i="18"/>
  <c r="B797" i="18"/>
  <c r="M796" i="18"/>
  <c r="K796" i="18"/>
  <c r="I796" i="18"/>
  <c r="H796" i="18"/>
  <c r="G796" i="18"/>
  <c r="F796" i="18"/>
  <c r="E796" i="18"/>
  <c r="C796" i="18"/>
  <c r="B796" i="18"/>
  <c r="M795" i="18"/>
  <c r="L795" i="18"/>
  <c r="K795" i="18"/>
  <c r="J795" i="18"/>
  <c r="I795" i="18"/>
  <c r="H795" i="18"/>
  <c r="F795" i="18"/>
  <c r="E795" i="18"/>
  <c r="D795" i="18"/>
  <c r="C795" i="18"/>
  <c r="B795" i="18"/>
  <c r="M794" i="18"/>
  <c r="L794" i="18"/>
  <c r="K794" i="18"/>
  <c r="J794" i="18"/>
  <c r="I794" i="18"/>
  <c r="H794" i="18"/>
  <c r="G794" i="18"/>
  <c r="E794" i="18"/>
  <c r="D794" i="18"/>
  <c r="C794" i="18"/>
  <c r="B794" i="18"/>
  <c r="M793" i="18"/>
  <c r="L793" i="18"/>
  <c r="J793" i="18"/>
  <c r="H793" i="18"/>
  <c r="G793" i="18"/>
  <c r="F793" i="18"/>
  <c r="E793" i="18"/>
  <c r="D793" i="18"/>
  <c r="B793" i="18"/>
  <c r="M792" i="18"/>
  <c r="L792" i="18"/>
  <c r="K792" i="18"/>
  <c r="J792" i="18"/>
  <c r="I792" i="18"/>
  <c r="G792" i="18"/>
  <c r="E792" i="18"/>
  <c r="D792" i="18"/>
  <c r="C792" i="18"/>
  <c r="B792" i="18"/>
  <c r="L791" i="18"/>
  <c r="J791" i="18"/>
  <c r="I791" i="18"/>
  <c r="H791" i="18"/>
  <c r="G791" i="18"/>
  <c r="F791" i="18"/>
  <c r="D791" i="18"/>
  <c r="B791" i="18"/>
  <c r="M790" i="18"/>
  <c r="L790" i="18"/>
  <c r="K790" i="18"/>
  <c r="I790" i="18"/>
  <c r="G790" i="18"/>
  <c r="F790" i="18"/>
  <c r="E790" i="18"/>
  <c r="D790" i="18"/>
  <c r="C790" i="18"/>
  <c r="B790" i="18"/>
  <c r="L789" i="18"/>
  <c r="K789" i="18"/>
  <c r="J789" i="18"/>
  <c r="I789" i="18"/>
  <c r="H789" i="18"/>
  <c r="F789" i="18"/>
  <c r="D789" i="18"/>
  <c r="C789" i="18"/>
  <c r="B789" i="18"/>
  <c r="M788" i="18"/>
  <c r="K788" i="18"/>
  <c r="I788" i="18"/>
  <c r="H788" i="18"/>
  <c r="G788" i="18"/>
  <c r="F788" i="18"/>
  <c r="E788" i="18"/>
  <c r="C788" i="18"/>
  <c r="B788" i="18"/>
  <c r="M787" i="18"/>
  <c r="L787" i="18"/>
  <c r="K787" i="18"/>
  <c r="J787" i="18"/>
  <c r="H787" i="18"/>
  <c r="F787" i="18"/>
  <c r="E787" i="18"/>
  <c r="D787" i="18"/>
  <c r="C787" i="18"/>
  <c r="B787" i="18"/>
  <c r="M786" i="18"/>
  <c r="K786" i="18"/>
  <c r="J786" i="18"/>
  <c r="I786" i="18"/>
  <c r="H786" i="18"/>
  <c r="G786" i="18"/>
  <c r="F786" i="18"/>
  <c r="E786" i="18"/>
  <c r="C786" i="18"/>
  <c r="B786" i="18"/>
  <c r="M785" i="18"/>
  <c r="L785" i="18"/>
  <c r="J785" i="18"/>
  <c r="H785" i="18"/>
  <c r="G785" i="18"/>
  <c r="F785" i="18"/>
  <c r="E785" i="18"/>
  <c r="D785" i="18"/>
  <c r="B785" i="18"/>
  <c r="M784" i="18"/>
  <c r="L784" i="18"/>
  <c r="K784" i="18"/>
  <c r="J784" i="18"/>
  <c r="I784" i="18"/>
  <c r="G784" i="18"/>
  <c r="E784" i="18"/>
  <c r="D784" i="18"/>
  <c r="C784" i="18"/>
  <c r="B784" i="18"/>
  <c r="L783" i="18"/>
  <c r="J783" i="18"/>
  <c r="I783" i="18"/>
  <c r="H783" i="18"/>
  <c r="G783" i="18"/>
  <c r="F783" i="18"/>
  <c r="D783" i="18"/>
  <c r="B783" i="18"/>
  <c r="M782" i="18"/>
  <c r="L782" i="18"/>
  <c r="K782" i="18"/>
  <c r="I782" i="18"/>
  <c r="G782" i="18"/>
  <c r="F782" i="18"/>
  <c r="E782" i="18"/>
  <c r="D782" i="18"/>
  <c r="C782" i="18"/>
  <c r="B782" i="18"/>
  <c r="L781" i="18"/>
  <c r="K781" i="18"/>
  <c r="J781" i="18"/>
  <c r="I781" i="18"/>
  <c r="H781" i="18"/>
  <c r="F781" i="18"/>
  <c r="D781" i="18"/>
  <c r="C781" i="18"/>
  <c r="B781" i="18"/>
  <c r="M780" i="18"/>
  <c r="K780" i="18"/>
  <c r="I780" i="18"/>
  <c r="H780" i="18"/>
  <c r="G780" i="18"/>
  <c r="F780" i="18"/>
  <c r="E780" i="18"/>
  <c r="C780" i="18"/>
  <c r="B780" i="18"/>
  <c r="M779" i="18"/>
  <c r="L779" i="18"/>
  <c r="K779" i="18"/>
  <c r="J779" i="18"/>
  <c r="I779" i="18"/>
  <c r="H779" i="18"/>
  <c r="F779" i="18"/>
  <c r="E779" i="18"/>
  <c r="D779" i="18"/>
  <c r="C779" i="18"/>
  <c r="B779" i="18"/>
  <c r="M778" i="18"/>
  <c r="K778" i="18"/>
  <c r="J778" i="18"/>
  <c r="I778" i="18"/>
  <c r="H778" i="18"/>
  <c r="G778" i="18"/>
  <c r="E778" i="18"/>
  <c r="C778" i="18"/>
  <c r="B778" i="18"/>
  <c r="M777" i="18"/>
  <c r="L777" i="18"/>
  <c r="J777" i="18"/>
  <c r="H777" i="18"/>
  <c r="G777" i="18"/>
  <c r="F777" i="18"/>
  <c r="E777" i="18"/>
  <c r="D777" i="18"/>
  <c r="B777" i="18"/>
  <c r="M776" i="18"/>
  <c r="L776" i="18"/>
  <c r="K776" i="18"/>
  <c r="J776" i="18"/>
  <c r="I776" i="18"/>
  <c r="G776" i="18"/>
  <c r="E776" i="18"/>
  <c r="D776" i="18"/>
  <c r="C776" i="18"/>
  <c r="B776" i="18"/>
  <c r="L775" i="18"/>
  <c r="J775" i="18"/>
  <c r="I775" i="18"/>
  <c r="H775" i="18"/>
  <c r="G775" i="18"/>
  <c r="F775" i="18"/>
  <c r="D775" i="18"/>
  <c r="B775" i="18"/>
  <c r="M774" i="18"/>
  <c r="L774" i="18"/>
  <c r="K774" i="18"/>
  <c r="I774" i="18"/>
  <c r="G774" i="18"/>
  <c r="F774" i="18"/>
  <c r="E774" i="18"/>
  <c r="D774" i="18"/>
  <c r="C774" i="18"/>
  <c r="B774" i="18"/>
  <c r="L773" i="18"/>
  <c r="K773" i="18"/>
  <c r="J773" i="18"/>
  <c r="I773" i="18"/>
  <c r="H773" i="18"/>
  <c r="G773" i="18"/>
  <c r="F773" i="18"/>
  <c r="D773" i="18"/>
  <c r="C773" i="18"/>
  <c r="B773" i="18"/>
  <c r="M772" i="18"/>
  <c r="K772" i="18"/>
  <c r="I772" i="18"/>
  <c r="H772" i="18"/>
  <c r="G772" i="18"/>
  <c r="F772" i="18"/>
  <c r="E772" i="18"/>
  <c r="C772" i="18"/>
  <c r="B772" i="18"/>
  <c r="M771" i="18"/>
  <c r="L771" i="18"/>
  <c r="K771" i="18"/>
  <c r="J771" i="18"/>
  <c r="H771" i="18"/>
  <c r="F771" i="18"/>
  <c r="E771" i="18"/>
  <c r="D771" i="18"/>
  <c r="C771" i="18"/>
  <c r="B771" i="18"/>
  <c r="M770" i="18"/>
  <c r="K770" i="18"/>
  <c r="J770" i="18"/>
  <c r="I770" i="18"/>
  <c r="H770" i="18"/>
  <c r="G770" i="18"/>
  <c r="E770" i="18"/>
  <c r="C770" i="18"/>
  <c r="B770" i="18"/>
  <c r="M769" i="18"/>
  <c r="L769" i="18"/>
  <c r="J769" i="18"/>
  <c r="H769" i="18"/>
  <c r="G769" i="18"/>
  <c r="F769" i="18"/>
  <c r="E769" i="18"/>
  <c r="D769" i="18"/>
  <c r="B769" i="18"/>
  <c r="M768" i="18"/>
  <c r="L768" i="18"/>
  <c r="K768" i="18"/>
  <c r="J768" i="18"/>
  <c r="I768" i="18"/>
  <c r="G768" i="18"/>
  <c r="E768" i="18"/>
  <c r="D768" i="18"/>
  <c r="C768" i="18"/>
  <c r="B768" i="18"/>
  <c r="L767" i="18"/>
  <c r="J767" i="18"/>
  <c r="I767" i="18"/>
  <c r="H767" i="18"/>
  <c r="G767" i="18"/>
  <c r="F767" i="18"/>
  <c r="D767" i="18"/>
  <c r="B767" i="18"/>
  <c r="M766" i="18"/>
  <c r="L766" i="18"/>
  <c r="K766" i="18"/>
  <c r="I766" i="18"/>
  <c r="G766" i="18"/>
  <c r="F766" i="18"/>
  <c r="E766" i="18"/>
  <c r="D766" i="18"/>
  <c r="C766" i="18"/>
  <c r="B766" i="18"/>
  <c r="L765" i="18"/>
  <c r="K765" i="18"/>
  <c r="J765" i="18"/>
  <c r="I765" i="18"/>
  <c r="H765" i="18"/>
  <c r="F765" i="18"/>
  <c r="D765" i="18"/>
  <c r="C765" i="18"/>
  <c r="B765" i="18"/>
  <c r="M764" i="18"/>
  <c r="K764" i="18"/>
  <c r="I764" i="18"/>
  <c r="H764" i="18"/>
  <c r="G764" i="18"/>
  <c r="F764" i="18"/>
  <c r="E764" i="18"/>
  <c r="C764" i="18"/>
  <c r="B764" i="18"/>
  <c r="M763" i="18"/>
  <c r="L763" i="18"/>
  <c r="K763" i="18"/>
  <c r="J763" i="18"/>
  <c r="H763" i="18"/>
  <c r="F763" i="18"/>
  <c r="E763" i="18"/>
  <c r="D763" i="18"/>
  <c r="C763" i="18"/>
  <c r="B763" i="18"/>
  <c r="M762" i="18"/>
  <c r="K762" i="18"/>
  <c r="J762" i="18"/>
  <c r="I762" i="18"/>
  <c r="H762" i="18"/>
  <c r="G762" i="18"/>
  <c r="E762" i="18"/>
  <c r="C762" i="18"/>
  <c r="B762" i="18"/>
  <c r="M761" i="18"/>
  <c r="L761" i="18"/>
  <c r="J761" i="18"/>
  <c r="H761" i="18"/>
  <c r="G761" i="18"/>
  <c r="F761" i="18"/>
  <c r="E761" i="18"/>
  <c r="D761" i="18"/>
  <c r="B761" i="18"/>
  <c r="M760" i="18"/>
  <c r="L760" i="18"/>
  <c r="K760" i="18"/>
  <c r="J760" i="18"/>
  <c r="I760" i="18"/>
  <c r="G760" i="18"/>
  <c r="E760" i="18"/>
  <c r="D760" i="18"/>
  <c r="C760" i="18"/>
  <c r="B760" i="18"/>
  <c r="L759" i="18"/>
  <c r="J759" i="18"/>
  <c r="I759" i="18"/>
  <c r="H759" i="18"/>
  <c r="G759" i="18"/>
  <c r="F759" i="18"/>
  <c r="D759" i="18"/>
  <c r="B759" i="18"/>
  <c r="M758" i="18"/>
  <c r="L758" i="18"/>
  <c r="K758" i="18"/>
  <c r="J758" i="18"/>
  <c r="I758" i="18"/>
  <c r="G758" i="18"/>
  <c r="F758" i="18"/>
  <c r="E758" i="18"/>
  <c r="D758" i="18"/>
  <c r="C758" i="18"/>
  <c r="B758" i="18"/>
  <c r="L757" i="18"/>
  <c r="K757" i="18"/>
  <c r="J757" i="18"/>
  <c r="I757" i="18"/>
  <c r="H757" i="18"/>
  <c r="G757" i="18"/>
  <c r="F757" i="18"/>
  <c r="D757" i="18"/>
  <c r="C757" i="18"/>
  <c r="B757" i="18"/>
  <c r="M756" i="18"/>
  <c r="L756" i="18"/>
  <c r="K756" i="18"/>
  <c r="I756" i="18"/>
  <c r="H756" i="18"/>
  <c r="G756" i="18"/>
  <c r="F756" i="18"/>
  <c r="E756" i="18"/>
  <c r="D756" i="18"/>
  <c r="C756" i="18"/>
  <c r="B756" i="18"/>
  <c r="M755" i="18"/>
  <c r="L755" i="18"/>
  <c r="K755" i="18"/>
  <c r="J755" i="18"/>
  <c r="H755" i="18"/>
  <c r="F755" i="18"/>
  <c r="E755" i="18"/>
  <c r="D755" i="18"/>
  <c r="C755" i="18"/>
  <c r="B755" i="18"/>
  <c r="M754" i="18"/>
  <c r="K754" i="18"/>
  <c r="J754" i="18"/>
  <c r="I754" i="18"/>
  <c r="H754" i="18"/>
  <c r="G754" i="18"/>
  <c r="E754" i="18"/>
  <c r="C754" i="18"/>
  <c r="B754" i="18"/>
  <c r="M753" i="18"/>
  <c r="L753" i="18"/>
  <c r="J753" i="18"/>
  <c r="H753" i="18"/>
  <c r="G753" i="18"/>
  <c r="F753" i="18"/>
  <c r="E753" i="18"/>
  <c r="D753" i="18"/>
  <c r="B753" i="18"/>
  <c r="M752" i="18"/>
  <c r="L752" i="18"/>
  <c r="K752" i="18"/>
  <c r="J752" i="18"/>
  <c r="I752" i="18"/>
  <c r="H752" i="18"/>
  <c r="G752" i="18"/>
  <c r="E752" i="18"/>
  <c r="D752" i="18"/>
  <c r="C752" i="18"/>
  <c r="B752" i="18"/>
  <c r="L751" i="18"/>
  <c r="J751" i="18"/>
  <c r="I751" i="18"/>
  <c r="H751" i="18"/>
  <c r="G751" i="18"/>
  <c r="F751" i="18"/>
  <c r="D751" i="18"/>
  <c r="B751" i="18"/>
  <c r="M750" i="18"/>
  <c r="L750" i="18"/>
  <c r="K750" i="18"/>
  <c r="I750" i="18"/>
  <c r="G750" i="18"/>
  <c r="F750" i="18"/>
  <c r="E750" i="18"/>
  <c r="D750" i="18"/>
  <c r="C750" i="18"/>
  <c r="B750" i="18"/>
  <c r="L749" i="18"/>
  <c r="K749" i="18"/>
  <c r="J749" i="18"/>
  <c r="I749" i="18"/>
  <c r="H749" i="18"/>
  <c r="G749" i="18"/>
  <c r="F749" i="18"/>
  <c r="D749" i="18"/>
  <c r="C749" i="18"/>
  <c r="B749" i="18"/>
  <c r="M748" i="18"/>
  <c r="K748" i="18"/>
  <c r="J748" i="18"/>
  <c r="I748" i="18"/>
  <c r="H748" i="18"/>
  <c r="G748" i="18"/>
  <c r="F748" i="18"/>
  <c r="E748" i="18"/>
  <c r="C748" i="18"/>
  <c r="B748" i="18"/>
  <c r="M747" i="18"/>
  <c r="L747" i="18"/>
  <c r="K747" i="18"/>
  <c r="J747" i="18"/>
  <c r="I747" i="18"/>
  <c r="H747" i="18"/>
  <c r="F747" i="18"/>
  <c r="E747" i="18"/>
  <c r="D747" i="18"/>
  <c r="C747" i="18"/>
  <c r="B747" i="18"/>
  <c r="M746" i="18"/>
  <c r="K746" i="18"/>
  <c r="J746" i="18"/>
  <c r="I746" i="18"/>
  <c r="H746" i="18"/>
  <c r="G746" i="18"/>
  <c r="F746" i="18"/>
  <c r="E746" i="18"/>
  <c r="C746" i="18"/>
  <c r="B746" i="18"/>
  <c r="M745" i="18"/>
  <c r="L745" i="18"/>
  <c r="J745" i="18"/>
  <c r="I745" i="18"/>
  <c r="H745" i="18"/>
  <c r="G745" i="18"/>
  <c r="F745" i="18"/>
  <c r="E745" i="18"/>
  <c r="D745" i="18"/>
  <c r="B745" i="18"/>
  <c r="M744" i="18"/>
  <c r="L744" i="18"/>
  <c r="K744" i="18"/>
  <c r="J744" i="18"/>
  <c r="I744" i="18"/>
  <c r="H744" i="18"/>
  <c r="G744" i="18"/>
  <c r="F744" i="18"/>
  <c r="E744" i="18"/>
  <c r="D744" i="18"/>
  <c r="C744" i="18"/>
  <c r="B744" i="18"/>
  <c r="L743" i="18"/>
  <c r="J743" i="18"/>
  <c r="I743" i="18"/>
  <c r="H743" i="18"/>
  <c r="G743" i="18"/>
  <c r="F743" i="18"/>
  <c r="D743" i="18"/>
  <c r="B743" i="18"/>
  <c r="M742" i="18"/>
  <c r="L742" i="18"/>
  <c r="K742" i="18"/>
  <c r="J742" i="18"/>
  <c r="I742" i="18"/>
  <c r="H742" i="18"/>
  <c r="G742" i="18"/>
  <c r="F742" i="18"/>
  <c r="E742" i="18"/>
  <c r="D742" i="18"/>
  <c r="C742" i="18"/>
  <c r="B742" i="18"/>
  <c r="L741" i="18"/>
  <c r="K741" i="18"/>
  <c r="J741" i="18"/>
  <c r="I741" i="18"/>
  <c r="H741" i="18"/>
  <c r="G741" i="18"/>
  <c r="F741" i="18"/>
  <c r="E741" i="18"/>
  <c r="D741" i="18"/>
  <c r="C741" i="18"/>
  <c r="B741" i="18"/>
  <c r="M740" i="18"/>
  <c r="K740" i="18"/>
  <c r="I740" i="18"/>
  <c r="H740" i="18"/>
  <c r="G740" i="18"/>
  <c r="F740" i="18"/>
  <c r="E740" i="18"/>
  <c r="C740" i="18"/>
  <c r="B740" i="18"/>
  <c r="M739" i="18"/>
  <c r="L739" i="18"/>
  <c r="K739" i="18"/>
  <c r="J739" i="18"/>
  <c r="I739" i="18"/>
  <c r="H739" i="18"/>
  <c r="F739" i="18"/>
  <c r="E739" i="18"/>
  <c r="D739" i="18"/>
  <c r="C739" i="18"/>
  <c r="B739" i="18"/>
  <c r="M738" i="18"/>
  <c r="K738" i="18"/>
  <c r="J738" i="18"/>
  <c r="I738" i="18"/>
  <c r="H738" i="18"/>
  <c r="G738" i="18"/>
  <c r="F738" i="18"/>
  <c r="E738" i="18"/>
  <c r="C738" i="18"/>
  <c r="B738" i="18"/>
  <c r="M737" i="18"/>
  <c r="L737" i="18"/>
  <c r="J737" i="18"/>
  <c r="H737" i="18"/>
  <c r="G737" i="18"/>
  <c r="F737" i="18"/>
  <c r="E737" i="18"/>
  <c r="D737" i="18"/>
  <c r="B737" i="18"/>
  <c r="M736" i="18"/>
  <c r="L736" i="18"/>
  <c r="K736" i="18"/>
  <c r="J736" i="18"/>
  <c r="I736" i="18"/>
  <c r="G736" i="18"/>
  <c r="E736" i="18"/>
  <c r="D736" i="18"/>
  <c r="C736" i="18"/>
  <c r="B736" i="18"/>
  <c r="M735" i="18"/>
  <c r="L735" i="18"/>
  <c r="J735" i="18"/>
  <c r="I735" i="18"/>
  <c r="H735" i="18"/>
  <c r="G735" i="18"/>
  <c r="F735" i="18"/>
  <c r="D735" i="18"/>
  <c r="B735" i="18"/>
  <c r="M734" i="18"/>
  <c r="L734" i="18"/>
  <c r="K734" i="18"/>
  <c r="J734" i="18"/>
  <c r="I734" i="18"/>
  <c r="G734" i="18"/>
  <c r="F734" i="18"/>
  <c r="E734" i="18"/>
  <c r="D734" i="18"/>
  <c r="C734" i="18"/>
  <c r="B734" i="18"/>
  <c r="L733" i="18"/>
  <c r="K733" i="18"/>
  <c r="J733" i="18"/>
  <c r="I733" i="18"/>
  <c r="H733" i="18"/>
  <c r="G733" i="18"/>
  <c r="F733" i="18"/>
  <c r="D733" i="18"/>
  <c r="C733" i="18"/>
  <c r="B733" i="18"/>
  <c r="M732" i="18"/>
  <c r="K732" i="18"/>
  <c r="I732" i="18"/>
  <c r="H732" i="18"/>
  <c r="G732" i="18"/>
  <c r="F732" i="18"/>
  <c r="E732" i="18"/>
  <c r="C732" i="18"/>
  <c r="B732" i="18"/>
  <c r="M731" i="18"/>
  <c r="L731" i="18"/>
  <c r="K731" i="18"/>
  <c r="J731" i="18"/>
  <c r="I731" i="18"/>
  <c r="H731" i="18"/>
  <c r="F731" i="18"/>
  <c r="E731" i="18"/>
  <c r="D731" i="18"/>
  <c r="C731" i="18"/>
  <c r="B731" i="18"/>
  <c r="M730" i="18"/>
  <c r="K730" i="18"/>
  <c r="J730" i="18"/>
  <c r="I730" i="18"/>
  <c r="H730" i="18"/>
  <c r="G730" i="18"/>
  <c r="E730" i="18"/>
  <c r="C730" i="18"/>
  <c r="B730" i="18"/>
  <c r="M729" i="18"/>
  <c r="L729" i="18"/>
  <c r="J729" i="18"/>
  <c r="H729" i="18"/>
  <c r="G729" i="18"/>
  <c r="F729" i="18"/>
  <c r="E729" i="18"/>
  <c r="D729" i="18"/>
  <c r="B729" i="18"/>
  <c r="M728" i="18"/>
  <c r="L728" i="18"/>
  <c r="K728" i="18"/>
  <c r="J728" i="18"/>
  <c r="I728" i="18"/>
  <c r="H728" i="18"/>
  <c r="G728" i="18"/>
  <c r="E728" i="18"/>
  <c r="D728" i="18"/>
  <c r="C728" i="18"/>
  <c r="B728" i="18"/>
  <c r="M727" i="18"/>
  <c r="L727" i="18"/>
  <c r="J727" i="18"/>
  <c r="I727" i="18"/>
  <c r="H727" i="18"/>
  <c r="G727" i="18"/>
  <c r="F727" i="18"/>
  <c r="E727" i="18"/>
  <c r="D727" i="18"/>
  <c r="B727" i="18"/>
  <c r="M726" i="18"/>
  <c r="L726" i="18"/>
  <c r="K726" i="18"/>
  <c r="I726" i="18"/>
  <c r="G726" i="18"/>
  <c r="F726" i="18"/>
  <c r="E726" i="18"/>
  <c r="D726" i="18"/>
  <c r="C726" i="18"/>
  <c r="B726" i="18"/>
  <c r="M725" i="18"/>
  <c r="L725" i="18"/>
  <c r="K725" i="18"/>
  <c r="J725" i="18"/>
  <c r="I725" i="18"/>
  <c r="H725" i="18"/>
  <c r="G725" i="18"/>
  <c r="F725" i="18"/>
  <c r="E725" i="18"/>
  <c r="D725" i="18"/>
  <c r="C725" i="18"/>
  <c r="B725" i="18"/>
  <c r="M724" i="18"/>
  <c r="K724" i="18"/>
  <c r="I724" i="18"/>
  <c r="H724" i="18"/>
  <c r="G724" i="18"/>
  <c r="F724" i="18"/>
  <c r="E724" i="18"/>
  <c r="C724" i="18"/>
  <c r="B724" i="18"/>
  <c r="M723" i="18"/>
  <c r="L723" i="18"/>
  <c r="K723" i="18"/>
  <c r="J723" i="18"/>
  <c r="I723" i="18"/>
  <c r="H723" i="18"/>
  <c r="F723" i="18"/>
  <c r="E723" i="18"/>
  <c r="D723" i="18"/>
  <c r="C723" i="18"/>
  <c r="B723" i="18"/>
  <c r="M722" i="18"/>
  <c r="K722" i="18"/>
  <c r="J722" i="18"/>
  <c r="I722" i="18"/>
  <c r="H722" i="18"/>
  <c r="G722" i="18"/>
  <c r="F722" i="18"/>
  <c r="E722" i="18"/>
  <c r="C722" i="18"/>
  <c r="B722" i="18"/>
  <c r="M721" i="18"/>
  <c r="L721" i="18"/>
  <c r="K721" i="18"/>
  <c r="J721" i="18"/>
  <c r="H721" i="18"/>
  <c r="G721" i="18"/>
  <c r="F721" i="18"/>
  <c r="E721" i="18"/>
  <c r="D721" i="18"/>
  <c r="C721" i="18"/>
  <c r="B721" i="18"/>
  <c r="M720" i="18"/>
  <c r="L720" i="18"/>
  <c r="K720" i="18"/>
  <c r="J720" i="18"/>
  <c r="I720" i="18"/>
  <c r="H720" i="18"/>
  <c r="G720" i="18"/>
  <c r="E720" i="18"/>
  <c r="D720" i="18"/>
  <c r="C720" i="18"/>
  <c r="B720" i="18"/>
  <c r="M719" i="18"/>
  <c r="L719" i="18"/>
  <c r="J719" i="18"/>
  <c r="I719" i="18"/>
  <c r="H719" i="18"/>
  <c r="G719" i="18"/>
  <c r="F719" i="18"/>
  <c r="E719" i="18"/>
  <c r="D719" i="18"/>
  <c r="B719" i="18"/>
  <c r="M718" i="18"/>
  <c r="L718" i="18"/>
  <c r="K718" i="18"/>
  <c r="I718" i="18"/>
  <c r="G718" i="18"/>
  <c r="F718" i="18"/>
  <c r="E718" i="18"/>
  <c r="D718" i="18"/>
  <c r="C718" i="18"/>
  <c r="B718" i="18"/>
  <c r="L717" i="18"/>
  <c r="K717" i="18"/>
  <c r="J717" i="18"/>
  <c r="I717" i="18"/>
  <c r="H717" i="18"/>
  <c r="G717" i="18"/>
  <c r="F717" i="18"/>
  <c r="D717" i="18"/>
  <c r="C717" i="18"/>
  <c r="B717" i="18"/>
  <c r="M716" i="18"/>
  <c r="K716" i="18"/>
  <c r="I716" i="18"/>
  <c r="H716" i="18"/>
  <c r="G716" i="18"/>
  <c r="F716" i="18"/>
  <c r="E716" i="18"/>
  <c r="C716" i="18"/>
  <c r="B716" i="18"/>
  <c r="M715" i="18"/>
  <c r="L715" i="18"/>
  <c r="K715" i="18"/>
  <c r="J715" i="18"/>
  <c r="I715" i="18"/>
  <c r="H715" i="18"/>
  <c r="F715" i="18"/>
  <c r="E715" i="18"/>
  <c r="D715" i="18"/>
  <c r="C715" i="18"/>
  <c r="B715" i="18"/>
  <c r="M714" i="18"/>
  <c r="K714" i="18"/>
  <c r="J714" i="18"/>
  <c r="I714" i="18"/>
  <c r="H714" i="18"/>
  <c r="G714" i="18"/>
  <c r="F714" i="18"/>
  <c r="E714" i="18"/>
  <c r="C714" i="18"/>
  <c r="B714" i="18"/>
  <c r="M713" i="18"/>
  <c r="L713" i="18"/>
  <c r="K713" i="18"/>
  <c r="J713" i="18"/>
  <c r="H713" i="18"/>
  <c r="G713" i="18"/>
  <c r="F713" i="18"/>
  <c r="E713" i="18"/>
  <c r="D713" i="18"/>
  <c r="C713" i="18"/>
  <c r="B713" i="18"/>
  <c r="M712" i="18"/>
  <c r="L712" i="18"/>
  <c r="K712" i="18"/>
  <c r="J712" i="18"/>
  <c r="I712" i="18"/>
  <c r="H712" i="18"/>
  <c r="G712" i="18"/>
  <c r="E712" i="18"/>
  <c r="D712" i="18"/>
  <c r="C712" i="18"/>
  <c r="B712" i="18"/>
  <c r="M711" i="18"/>
  <c r="L711" i="18"/>
  <c r="J711" i="18"/>
  <c r="I711" i="18"/>
  <c r="H711" i="18"/>
  <c r="G711" i="18"/>
  <c r="F711" i="18"/>
  <c r="E711" i="18"/>
  <c r="D711" i="18"/>
  <c r="B711" i="18"/>
  <c r="M710" i="18"/>
  <c r="L710" i="18"/>
  <c r="K710" i="18"/>
  <c r="I710" i="18"/>
  <c r="G710" i="18"/>
  <c r="F710" i="18"/>
  <c r="E710" i="18"/>
  <c r="D710" i="18"/>
  <c r="C710" i="18"/>
  <c r="B710" i="18"/>
  <c r="L709" i="18"/>
  <c r="K709" i="18"/>
  <c r="J709" i="18"/>
  <c r="I709" i="18"/>
  <c r="H709" i="18"/>
  <c r="G709" i="18"/>
  <c r="F709" i="18"/>
  <c r="D709" i="18"/>
  <c r="C709" i="18"/>
  <c r="B709" i="18"/>
  <c r="M708" i="18"/>
  <c r="K708" i="18"/>
  <c r="I708" i="18"/>
  <c r="H708" i="18"/>
  <c r="G708" i="18"/>
  <c r="F708" i="18"/>
  <c r="E708" i="18"/>
  <c r="C708" i="18"/>
  <c r="B708" i="18"/>
  <c r="M707" i="18"/>
  <c r="L707" i="18"/>
  <c r="K707" i="18"/>
  <c r="J707" i="18"/>
  <c r="I707" i="18"/>
  <c r="H707" i="18"/>
  <c r="F707" i="18"/>
  <c r="E707" i="18"/>
  <c r="D707" i="18"/>
  <c r="C707" i="18"/>
  <c r="B707" i="18"/>
  <c r="M706" i="18"/>
  <c r="K706" i="18"/>
  <c r="J706" i="18"/>
  <c r="I706" i="18"/>
  <c r="H706" i="18"/>
  <c r="G706" i="18"/>
  <c r="F706" i="18"/>
  <c r="E706" i="18"/>
  <c r="C706" i="18"/>
  <c r="B706" i="18"/>
  <c r="M705" i="18"/>
  <c r="L705" i="18"/>
  <c r="K705" i="18"/>
  <c r="J705" i="18"/>
  <c r="I705" i="18"/>
  <c r="H705" i="18"/>
  <c r="G705" i="18"/>
  <c r="F705" i="18"/>
  <c r="E705" i="18"/>
  <c r="D705" i="18"/>
  <c r="C705" i="18"/>
  <c r="B705" i="18"/>
  <c r="M704" i="18"/>
  <c r="L704" i="18"/>
  <c r="K704" i="18"/>
  <c r="J704" i="18"/>
  <c r="I704" i="18"/>
  <c r="H704" i="18"/>
  <c r="G704" i="18"/>
  <c r="E704" i="18"/>
  <c r="D704" i="18"/>
  <c r="C704" i="18"/>
  <c r="B704" i="18"/>
  <c r="M703" i="18"/>
  <c r="L703" i="18"/>
  <c r="J703" i="18"/>
  <c r="I703" i="18"/>
  <c r="H703" i="18"/>
  <c r="G703" i="18"/>
  <c r="F703" i="18"/>
  <c r="E703" i="18"/>
  <c r="D703" i="18"/>
  <c r="B703" i="18"/>
  <c r="M702" i="18"/>
  <c r="L702" i="18"/>
  <c r="K702" i="18"/>
  <c r="I702" i="18"/>
  <c r="G702" i="18"/>
  <c r="F702" i="18"/>
  <c r="E702" i="18"/>
  <c r="D702" i="18"/>
  <c r="C702" i="18"/>
  <c r="B702" i="18"/>
  <c r="L701" i="18"/>
  <c r="K701" i="18"/>
  <c r="J701" i="18"/>
  <c r="I701" i="18"/>
  <c r="H701" i="18"/>
  <c r="G701" i="18"/>
  <c r="F701" i="18"/>
  <c r="D701" i="18"/>
  <c r="C701" i="18"/>
  <c r="B701" i="18"/>
  <c r="M700" i="18"/>
  <c r="K700" i="18"/>
  <c r="I700" i="18"/>
  <c r="H700" i="18"/>
  <c r="G700" i="18"/>
  <c r="F700" i="18"/>
  <c r="E700" i="18"/>
  <c r="C700" i="18"/>
  <c r="B700" i="18"/>
  <c r="M699" i="18"/>
  <c r="L699" i="18"/>
  <c r="K699" i="18"/>
  <c r="J699" i="18"/>
  <c r="I699" i="18"/>
  <c r="H699" i="18"/>
  <c r="F699" i="18"/>
  <c r="E699" i="18"/>
  <c r="D699" i="18"/>
  <c r="C699" i="18"/>
  <c r="B699" i="18"/>
  <c r="M698" i="18"/>
  <c r="K698" i="18"/>
  <c r="J698" i="18"/>
  <c r="I698" i="18"/>
  <c r="H698" i="18"/>
  <c r="G698" i="18"/>
  <c r="F698" i="18"/>
  <c r="E698" i="18"/>
  <c r="C698" i="18"/>
  <c r="B698" i="18"/>
  <c r="M697" i="18"/>
  <c r="L697" i="18"/>
  <c r="K697" i="18"/>
  <c r="J697" i="18"/>
  <c r="H697" i="18"/>
  <c r="G697" i="18"/>
  <c r="F697" i="18"/>
  <c r="E697" i="18"/>
  <c r="D697" i="18"/>
  <c r="C697" i="18"/>
  <c r="B697" i="18"/>
  <c r="M696" i="18"/>
  <c r="L696" i="18"/>
  <c r="K696" i="18"/>
  <c r="J696" i="18"/>
  <c r="I696" i="18"/>
  <c r="H696" i="18"/>
  <c r="G696" i="18"/>
  <c r="E696" i="18"/>
  <c r="D696" i="18"/>
  <c r="C696" i="18"/>
  <c r="B696" i="18"/>
  <c r="M695" i="18"/>
  <c r="L695" i="18"/>
  <c r="J695" i="18"/>
  <c r="I695" i="18"/>
  <c r="H695" i="18"/>
  <c r="G695" i="18"/>
  <c r="F695" i="18"/>
  <c r="E695" i="18"/>
  <c r="D695" i="18"/>
  <c r="B695" i="18"/>
  <c r="M694" i="18"/>
  <c r="L694" i="18"/>
  <c r="K694" i="18"/>
  <c r="I694" i="18"/>
  <c r="G694" i="18"/>
  <c r="F694" i="18"/>
  <c r="E694" i="18"/>
  <c r="D694" i="18"/>
  <c r="C694" i="18"/>
  <c r="B694" i="18"/>
  <c r="M693" i="18"/>
  <c r="L693" i="18"/>
  <c r="K693" i="18"/>
  <c r="J693" i="18"/>
  <c r="I693" i="18"/>
  <c r="H693" i="18"/>
  <c r="G693" i="18"/>
  <c r="F693" i="18"/>
  <c r="E693" i="18"/>
  <c r="D693" i="18"/>
  <c r="C693" i="18"/>
  <c r="B693" i="18"/>
  <c r="M692" i="18"/>
  <c r="K692" i="18"/>
  <c r="I692" i="18"/>
  <c r="H692" i="18"/>
  <c r="G692" i="18"/>
  <c r="F692" i="18"/>
  <c r="E692" i="18"/>
  <c r="C692" i="18"/>
  <c r="B692" i="18"/>
  <c r="M691" i="18"/>
  <c r="L691" i="18"/>
  <c r="K691" i="18"/>
  <c r="J691" i="18"/>
  <c r="I691" i="18"/>
  <c r="H691" i="18"/>
  <c r="F691" i="18"/>
  <c r="E691" i="18"/>
  <c r="D691" i="18"/>
  <c r="C691" i="18"/>
  <c r="B691" i="18"/>
  <c r="M690" i="18"/>
  <c r="K690" i="18"/>
  <c r="J690" i="18"/>
  <c r="I690" i="18"/>
  <c r="H690" i="18"/>
  <c r="G690" i="18"/>
  <c r="F690" i="18"/>
  <c r="E690" i="18"/>
  <c r="C690" i="18"/>
  <c r="B690" i="18"/>
  <c r="M689" i="18"/>
  <c r="L689" i="18"/>
  <c r="K689" i="18"/>
  <c r="J689" i="18"/>
  <c r="H689" i="18"/>
  <c r="G689" i="18"/>
  <c r="F689" i="18"/>
  <c r="E689" i="18"/>
  <c r="D689" i="18"/>
  <c r="C689" i="18"/>
  <c r="B689" i="18"/>
  <c r="M688" i="18"/>
  <c r="L688" i="18"/>
  <c r="K688" i="18"/>
  <c r="J688" i="18"/>
  <c r="I688" i="18"/>
  <c r="H688" i="18"/>
  <c r="G688" i="18"/>
  <c r="E688" i="18"/>
  <c r="D688" i="18"/>
  <c r="C688" i="18"/>
  <c r="B688" i="18"/>
  <c r="M687" i="18"/>
  <c r="L687" i="18"/>
  <c r="J687" i="18"/>
  <c r="I687" i="18"/>
  <c r="H687" i="18"/>
  <c r="G687" i="18"/>
  <c r="F687" i="18"/>
  <c r="E687" i="18"/>
  <c r="D687" i="18"/>
  <c r="B687" i="18"/>
  <c r="M686" i="18"/>
  <c r="L686" i="18"/>
  <c r="K686" i="18"/>
  <c r="I686" i="18"/>
  <c r="G686" i="18"/>
  <c r="F686" i="18"/>
  <c r="E686" i="18"/>
  <c r="D686" i="18"/>
  <c r="C686" i="18"/>
  <c r="B686" i="18"/>
  <c r="L685" i="18"/>
  <c r="K685" i="18"/>
  <c r="J685" i="18"/>
  <c r="I685" i="18"/>
  <c r="H685" i="18"/>
  <c r="G685" i="18"/>
  <c r="F685" i="18"/>
  <c r="D685" i="18"/>
  <c r="C685" i="18"/>
  <c r="B685" i="18"/>
  <c r="M684" i="18"/>
  <c r="L684" i="18"/>
  <c r="K684" i="18"/>
  <c r="I684" i="18"/>
  <c r="H684" i="18"/>
  <c r="G684" i="18"/>
  <c r="F684" i="18"/>
  <c r="E684" i="18"/>
  <c r="D684" i="18"/>
  <c r="C684" i="18"/>
  <c r="B684" i="18"/>
  <c r="M683" i="18"/>
  <c r="L683" i="18"/>
  <c r="K683" i="18"/>
  <c r="J683" i="18"/>
  <c r="I683" i="18"/>
  <c r="H683" i="18"/>
  <c r="G683" i="18"/>
  <c r="F683" i="18"/>
  <c r="E683" i="18"/>
  <c r="D683" i="18"/>
  <c r="C683" i="18"/>
  <c r="B683" i="18"/>
  <c r="M682" i="18"/>
  <c r="K682" i="18"/>
  <c r="J682" i="18"/>
  <c r="I682" i="18"/>
  <c r="H682" i="18"/>
  <c r="G682" i="18"/>
  <c r="F682" i="18"/>
  <c r="E682" i="18"/>
  <c r="C682" i="18"/>
  <c r="B682" i="18"/>
  <c r="M681" i="18"/>
  <c r="L681" i="18"/>
  <c r="K681" i="18"/>
  <c r="J681" i="18"/>
  <c r="H681" i="18"/>
  <c r="G681" i="18"/>
  <c r="F681" i="18"/>
  <c r="E681" i="18"/>
  <c r="D681" i="18"/>
  <c r="C681" i="18"/>
  <c r="B681" i="18"/>
  <c r="M680" i="18"/>
  <c r="L680" i="18"/>
  <c r="K680" i="18"/>
  <c r="J680" i="18"/>
  <c r="I680" i="18"/>
  <c r="H680" i="18"/>
  <c r="G680" i="18"/>
  <c r="E680" i="18"/>
  <c r="D680" i="18"/>
  <c r="C680" i="18"/>
  <c r="B680" i="18"/>
  <c r="M679" i="18"/>
  <c r="L679" i="18"/>
  <c r="K679" i="18"/>
  <c r="J679" i="18"/>
  <c r="I679" i="18"/>
  <c r="H679" i="18"/>
  <c r="G679" i="18"/>
  <c r="F679" i="18"/>
  <c r="E679" i="18"/>
  <c r="D679" i="18"/>
  <c r="C679" i="18"/>
  <c r="B679" i="18"/>
  <c r="M678" i="18"/>
  <c r="L678" i="18"/>
  <c r="K678" i="18"/>
  <c r="I678" i="18"/>
  <c r="G678" i="18"/>
  <c r="F678" i="18"/>
  <c r="E678" i="18"/>
  <c r="D678" i="18"/>
  <c r="C678" i="18"/>
  <c r="B678" i="18"/>
  <c r="L677" i="18"/>
  <c r="K677" i="18"/>
  <c r="J677" i="18"/>
  <c r="I677" i="18"/>
  <c r="H677" i="18"/>
  <c r="G677" i="18"/>
  <c r="F677" i="18"/>
  <c r="D677" i="18"/>
  <c r="C677" i="18"/>
  <c r="B677" i="18"/>
  <c r="M676" i="18"/>
  <c r="L676" i="18"/>
  <c r="K676" i="18"/>
  <c r="I676" i="18"/>
  <c r="H676" i="18"/>
  <c r="G676" i="18"/>
  <c r="F676" i="18"/>
  <c r="E676" i="18"/>
  <c r="D676" i="18"/>
  <c r="C676" i="18"/>
  <c r="B676" i="18"/>
  <c r="M675" i="18"/>
  <c r="L675" i="18"/>
  <c r="K675" i="18"/>
  <c r="J675" i="18"/>
  <c r="I675" i="18"/>
  <c r="H675" i="18"/>
  <c r="F675" i="18"/>
  <c r="E675" i="18"/>
  <c r="D675" i="18"/>
  <c r="C675" i="18"/>
  <c r="B675" i="18"/>
  <c r="M674" i="18"/>
  <c r="K674" i="18"/>
  <c r="J674" i="18"/>
  <c r="I674" i="18"/>
  <c r="H674" i="18"/>
  <c r="G674" i="18"/>
  <c r="F674" i="18"/>
  <c r="E674" i="18"/>
  <c r="C674" i="18"/>
  <c r="B674" i="18"/>
  <c r="M673" i="18"/>
  <c r="L673" i="18"/>
  <c r="K673" i="18"/>
  <c r="J673" i="18"/>
  <c r="H673" i="18"/>
  <c r="G673" i="18"/>
  <c r="F673" i="18"/>
  <c r="E673" i="18"/>
  <c r="D673" i="18"/>
  <c r="C673" i="18"/>
  <c r="B673" i="18"/>
  <c r="M672" i="18"/>
  <c r="L672" i="18"/>
  <c r="K672" i="18"/>
  <c r="J672" i="18"/>
  <c r="I672" i="18"/>
  <c r="H672" i="18"/>
  <c r="G672" i="18"/>
  <c r="E672" i="18"/>
  <c r="D672" i="18"/>
  <c r="C672" i="18"/>
  <c r="B672" i="18"/>
  <c r="M671" i="18"/>
  <c r="L671" i="18"/>
  <c r="J671" i="18"/>
  <c r="I671" i="18"/>
  <c r="H671" i="18"/>
  <c r="G671" i="18"/>
  <c r="F671" i="18"/>
  <c r="E671" i="18"/>
  <c r="D671" i="18"/>
  <c r="B671" i="18"/>
  <c r="M670" i="18"/>
  <c r="L670" i="18"/>
  <c r="K670" i="18"/>
  <c r="I670" i="18"/>
  <c r="G670" i="18"/>
  <c r="F670" i="18"/>
  <c r="E670" i="18"/>
  <c r="D670" i="18"/>
  <c r="C670" i="18"/>
  <c r="B670" i="18"/>
  <c r="L669" i="18"/>
  <c r="K669" i="18"/>
  <c r="J669" i="18"/>
  <c r="I669" i="18"/>
  <c r="H669" i="18"/>
  <c r="G669" i="18"/>
  <c r="F669" i="18"/>
  <c r="D669" i="18"/>
  <c r="C669" i="18"/>
  <c r="B669" i="18"/>
  <c r="M668" i="18"/>
  <c r="L668" i="18"/>
  <c r="K668" i="18"/>
  <c r="I668" i="18"/>
  <c r="H668" i="18"/>
  <c r="G668" i="18"/>
  <c r="F668" i="18"/>
  <c r="E668" i="18"/>
  <c r="D668" i="18"/>
  <c r="C668" i="18"/>
  <c r="B668" i="18"/>
  <c r="M667" i="18"/>
  <c r="L667" i="18"/>
  <c r="K667" i="18"/>
  <c r="J667" i="18"/>
  <c r="I667" i="18"/>
  <c r="H667" i="18"/>
  <c r="F667" i="18"/>
  <c r="E667" i="18"/>
  <c r="D667" i="18"/>
  <c r="C667" i="18"/>
  <c r="B667" i="18"/>
  <c r="M666" i="18"/>
  <c r="K666" i="18"/>
  <c r="J666" i="18"/>
  <c r="I666" i="18"/>
  <c r="H666" i="18"/>
  <c r="G666" i="18"/>
  <c r="F666" i="18"/>
  <c r="E666" i="18"/>
  <c r="C666" i="18"/>
  <c r="B666" i="18"/>
  <c r="M665" i="18"/>
  <c r="L665" i="18"/>
  <c r="K665" i="18"/>
  <c r="J665" i="18"/>
  <c r="H665" i="18"/>
  <c r="G665" i="18"/>
  <c r="F665" i="18"/>
  <c r="E665" i="18"/>
  <c r="D665" i="18"/>
  <c r="C665" i="18"/>
  <c r="B665" i="18"/>
  <c r="M664" i="18"/>
  <c r="L664" i="18"/>
  <c r="K664" i="18"/>
  <c r="J664" i="18"/>
  <c r="I664" i="18"/>
  <c r="H664" i="18"/>
  <c r="G664" i="18"/>
  <c r="E664" i="18"/>
  <c r="D664" i="18"/>
  <c r="C664" i="18"/>
  <c r="B664" i="18"/>
  <c r="M663" i="18"/>
  <c r="L663" i="18"/>
  <c r="J663" i="18"/>
  <c r="I663" i="18"/>
  <c r="H663" i="18"/>
  <c r="G663" i="18"/>
  <c r="F663" i="18"/>
  <c r="E663" i="18"/>
  <c r="D663" i="18"/>
  <c r="B663" i="18"/>
  <c r="M662" i="18"/>
  <c r="L662" i="18"/>
  <c r="K662" i="18"/>
  <c r="J662" i="18"/>
  <c r="I662" i="18"/>
  <c r="G662" i="18"/>
  <c r="F662" i="18"/>
  <c r="E662" i="18"/>
  <c r="D662" i="18"/>
  <c r="C662" i="18"/>
  <c r="B662" i="18"/>
  <c r="M661" i="18"/>
  <c r="L661" i="18"/>
  <c r="K661" i="18"/>
  <c r="J661" i="18"/>
  <c r="I661" i="18"/>
  <c r="H661" i="18"/>
  <c r="G661" i="18"/>
  <c r="F661" i="18"/>
  <c r="E661" i="18"/>
  <c r="D661" i="18"/>
  <c r="C661" i="18"/>
  <c r="B661" i="18"/>
  <c r="M660" i="18"/>
  <c r="L660" i="18"/>
  <c r="K660" i="18"/>
  <c r="I660" i="18"/>
  <c r="H660" i="18"/>
  <c r="G660" i="18"/>
  <c r="F660" i="18"/>
  <c r="E660" i="18"/>
  <c r="D660" i="18"/>
  <c r="C660" i="18"/>
  <c r="B660" i="18"/>
  <c r="M659" i="18"/>
  <c r="L659" i="18"/>
  <c r="K659" i="18"/>
  <c r="J659" i="18"/>
  <c r="I659" i="18"/>
  <c r="H659" i="18"/>
  <c r="F659" i="18"/>
  <c r="E659" i="18"/>
  <c r="D659" i="18"/>
  <c r="C659" i="18"/>
  <c r="B659" i="18"/>
  <c r="M658" i="18"/>
  <c r="K658" i="18"/>
  <c r="J658" i="18"/>
  <c r="I658" i="18"/>
  <c r="H658" i="18"/>
  <c r="G658" i="18"/>
  <c r="F658" i="18"/>
  <c r="E658" i="18"/>
  <c r="C658" i="18"/>
  <c r="B658" i="18"/>
  <c r="M657" i="18"/>
  <c r="L657" i="18"/>
  <c r="K657" i="18"/>
  <c r="J657" i="18"/>
  <c r="I657" i="18"/>
  <c r="H657" i="18"/>
  <c r="G657" i="18"/>
  <c r="F657" i="18"/>
  <c r="E657" i="18"/>
  <c r="D657" i="18"/>
  <c r="C657" i="18"/>
  <c r="B657" i="18"/>
  <c r="M656" i="18"/>
  <c r="L656" i="18"/>
  <c r="K656" i="18"/>
  <c r="J656" i="18"/>
  <c r="I656" i="18"/>
  <c r="H656" i="18"/>
  <c r="G656" i="18"/>
  <c r="E656" i="18"/>
  <c r="D656" i="18"/>
  <c r="C656" i="18"/>
  <c r="B656" i="18"/>
  <c r="M655" i="18"/>
  <c r="L655" i="18"/>
  <c r="J655" i="18"/>
  <c r="I655" i="18"/>
  <c r="H655" i="18"/>
  <c r="G655" i="18"/>
  <c r="F655" i="18"/>
  <c r="E655" i="18"/>
  <c r="D655" i="18"/>
  <c r="B655" i="18"/>
  <c r="M654" i="18"/>
  <c r="L654" i="18"/>
  <c r="K654" i="18"/>
  <c r="J654" i="18"/>
  <c r="I654" i="18"/>
  <c r="G654" i="18"/>
  <c r="F654" i="18"/>
  <c r="E654" i="18"/>
  <c r="D654" i="18"/>
  <c r="C654" i="18"/>
  <c r="B654" i="18"/>
  <c r="L653" i="18"/>
  <c r="K653" i="18"/>
  <c r="J653" i="18"/>
  <c r="I653" i="18"/>
  <c r="H653" i="18"/>
  <c r="G653" i="18"/>
  <c r="F653" i="18"/>
  <c r="D653" i="18"/>
  <c r="C653" i="18"/>
  <c r="B653" i="18"/>
  <c r="M652" i="18"/>
  <c r="L652" i="18"/>
  <c r="K652" i="18"/>
  <c r="I652" i="18"/>
  <c r="H652" i="18"/>
  <c r="G652" i="18"/>
  <c r="F652" i="18"/>
  <c r="E652" i="18"/>
  <c r="D652" i="18"/>
  <c r="C652" i="18"/>
  <c r="B652" i="18"/>
  <c r="M651" i="18"/>
  <c r="L651" i="18"/>
  <c r="K651" i="18"/>
  <c r="J651" i="18"/>
  <c r="I651" i="18"/>
  <c r="H651" i="18"/>
  <c r="F651" i="18"/>
  <c r="E651" i="18"/>
  <c r="D651" i="18"/>
  <c r="C651" i="18"/>
  <c r="B651" i="18"/>
  <c r="M650" i="18"/>
  <c r="K650" i="18"/>
  <c r="J650" i="18"/>
  <c r="I650" i="18"/>
  <c r="H650" i="18"/>
  <c r="G650" i="18"/>
  <c r="F650" i="18"/>
  <c r="E650" i="18"/>
  <c r="C650" i="18"/>
  <c r="B650" i="18"/>
  <c r="M649" i="18"/>
  <c r="L649" i="18"/>
  <c r="K649" i="18"/>
  <c r="J649" i="18"/>
  <c r="H649" i="18"/>
  <c r="G649" i="18"/>
  <c r="F649" i="18"/>
  <c r="E649" i="18"/>
  <c r="D649" i="18"/>
  <c r="C649" i="18"/>
  <c r="B649" i="18"/>
  <c r="M648" i="18"/>
  <c r="L648" i="18"/>
  <c r="K648" i="18"/>
  <c r="J648" i="18"/>
  <c r="I648" i="18"/>
  <c r="H648" i="18"/>
  <c r="G648" i="18"/>
  <c r="E648" i="18"/>
  <c r="D648" i="18"/>
  <c r="C648" i="18"/>
  <c r="B648" i="18"/>
  <c r="M647" i="18"/>
  <c r="L647" i="18"/>
  <c r="J647" i="18"/>
  <c r="I647" i="18"/>
  <c r="H647" i="18"/>
  <c r="G647" i="18"/>
  <c r="F647" i="18"/>
  <c r="E647" i="18"/>
  <c r="D647" i="18"/>
  <c r="B647" i="18"/>
  <c r="M646" i="18"/>
  <c r="L646" i="18"/>
  <c r="K646" i="18"/>
  <c r="J646" i="18"/>
  <c r="I646" i="18"/>
  <c r="H646" i="18"/>
  <c r="G646" i="18"/>
  <c r="F646" i="18"/>
  <c r="E646" i="18"/>
  <c r="D646" i="18"/>
  <c r="C646" i="18"/>
  <c r="B646" i="18"/>
  <c r="L645" i="18"/>
  <c r="K645" i="18"/>
  <c r="J645" i="18"/>
  <c r="I645" i="18"/>
  <c r="H645" i="18"/>
  <c r="G645" i="18"/>
  <c r="F645" i="18"/>
  <c r="D645" i="18"/>
  <c r="C645" i="18"/>
  <c r="B645" i="18"/>
  <c r="M644" i="18"/>
  <c r="L644" i="18"/>
  <c r="K644" i="18"/>
  <c r="I644" i="18"/>
  <c r="H644" i="18"/>
  <c r="G644" i="18"/>
  <c r="F644" i="18"/>
  <c r="E644" i="18"/>
  <c r="D644" i="18"/>
  <c r="C644" i="18"/>
  <c r="B644" i="18"/>
  <c r="M643" i="18"/>
  <c r="L643" i="18"/>
  <c r="K643" i="18"/>
  <c r="J643" i="18"/>
  <c r="I643" i="18"/>
  <c r="H643" i="18"/>
  <c r="F643" i="18"/>
  <c r="E643" i="18"/>
  <c r="D643" i="18"/>
  <c r="C643" i="18"/>
  <c r="B643" i="18"/>
  <c r="M642" i="18"/>
  <c r="K642" i="18"/>
  <c r="J642" i="18"/>
  <c r="I642" i="18"/>
  <c r="H642" i="18"/>
  <c r="G642" i="18"/>
  <c r="F642" i="18"/>
  <c r="E642" i="18"/>
  <c r="C642" i="18"/>
  <c r="B642" i="18"/>
  <c r="M641" i="18"/>
  <c r="L641" i="18"/>
  <c r="K641" i="18"/>
  <c r="J641" i="18"/>
  <c r="I641" i="18"/>
  <c r="H641" i="18"/>
  <c r="G641" i="18"/>
  <c r="F641" i="18"/>
  <c r="E641" i="18"/>
  <c r="D641" i="18"/>
  <c r="C641" i="18"/>
  <c r="B641" i="18"/>
  <c r="M640" i="18"/>
  <c r="L640" i="18"/>
  <c r="K640" i="18"/>
  <c r="J640" i="18"/>
  <c r="I640" i="18"/>
  <c r="H640" i="18"/>
  <c r="G640" i="18"/>
  <c r="E640" i="18"/>
  <c r="D640" i="18"/>
  <c r="C640" i="18"/>
  <c r="B640" i="18"/>
  <c r="M639" i="18"/>
  <c r="L639" i="18"/>
  <c r="J639" i="18"/>
  <c r="I639" i="18"/>
  <c r="H639" i="18"/>
  <c r="G639" i="18"/>
  <c r="F639" i="18"/>
  <c r="E639" i="18"/>
  <c r="D639" i="18"/>
  <c r="B639" i="18"/>
  <c r="M638" i="18"/>
  <c r="L638" i="18"/>
  <c r="K638" i="18"/>
  <c r="J638" i="18"/>
  <c r="I638" i="18"/>
  <c r="G638" i="18"/>
  <c r="F638" i="18"/>
  <c r="E638" i="18"/>
  <c r="D638" i="18"/>
  <c r="C638" i="18"/>
  <c r="B638" i="18"/>
  <c r="L637" i="18"/>
  <c r="K637" i="18"/>
  <c r="J637" i="18"/>
  <c r="I637" i="18"/>
  <c r="H637" i="18"/>
  <c r="G637" i="18"/>
  <c r="F637" i="18"/>
  <c r="D637" i="18"/>
  <c r="C637" i="18"/>
  <c r="B637" i="18"/>
  <c r="M636" i="18"/>
  <c r="L636" i="18"/>
  <c r="K636" i="18"/>
  <c r="I636" i="18"/>
  <c r="H636" i="18"/>
  <c r="G636" i="18"/>
  <c r="F636" i="18"/>
  <c r="E636" i="18"/>
  <c r="D636" i="18"/>
  <c r="C636" i="18"/>
  <c r="B636" i="18"/>
  <c r="M635" i="18"/>
  <c r="L635" i="18"/>
  <c r="K635" i="18"/>
  <c r="J635" i="18"/>
  <c r="I635" i="18"/>
  <c r="H635" i="18"/>
  <c r="F635" i="18"/>
  <c r="E635" i="18"/>
  <c r="D635" i="18"/>
  <c r="C635" i="18"/>
  <c r="B635" i="18"/>
  <c r="M634" i="18"/>
  <c r="K634" i="18"/>
  <c r="J634" i="18"/>
  <c r="I634" i="18"/>
  <c r="H634" i="18"/>
  <c r="G634" i="18"/>
  <c r="F634" i="18"/>
  <c r="E634" i="18"/>
  <c r="C634" i="18"/>
  <c r="B634" i="18"/>
  <c r="M633" i="18"/>
  <c r="L633" i="18"/>
  <c r="K633" i="18"/>
  <c r="J633" i="18"/>
  <c r="H633" i="18"/>
  <c r="G633" i="18"/>
  <c r="F633" i="18"/>
  <c r="E633" i="18"/>
  <c r="D633" i="18"/>
  <c r="C633" i="18"/>
  <c r="B633" i="18"/>
  <c r="M632" i="18"/>
  <c r="L632" i="18"/>
  <c r="K632" i="18"/>
  <c r="J632" i="18"/>
  <c r="I632" i="18"/>
  <c r="H632" i="18"/>
  <c r="G632" i="18"/>
  <c r="F632" i="18"/>
  <c r="E632" i="18"/>
  <c r="D632" i="18"/>
  <c r="C632" i="18"/>
  <c r="B632" i="18"/>
  <c r="M631" i="18"/>
  <c r="L631" i="18"/>
  <c r="J631" i="18"/>
  <c r="I631" i="18"/>
  <c r="H631" i="18"/>
  <c r="G631" i="18"/>
  <c r="F631" i="18"/>
  <c r="E631" i="18"/>
  <c r="D631" i="18"/>
  <c r="B631" i="18"/>
  <c r="M630" i="18"/>
  <c r="L630" i="18"/>
  <c r="K630" i="18"/>
  <c r="J630" i="18"/>
  <c r="I630" i="18"/>
  <c r="G630" i="18"/>
  <c r="F630" i="18"/>
  <c r="E630" i="18"/>
  <c r="D630" i="18"/>
  <c r="C630" i="18"/>
  <c r="B630" i="18"/>
  <c r="L629" i="18"/>
  <c r="K629" i="18"/>
  <c r="J629" i="18"/>
  <c r="I629" i="18"/>
  <c r="H629" i="18"/>
  <c r="G629" i="18"/>
  <c r="F629" i="18"/>
  <c r="D629" i="18"/>
  <c r="C629" i="18"/>
  <c r="B629" i="18"/>
  <c r="M628" i="18"/>
  <c r="L628" i="18"/>
  <c r="K628" i="18"/>
  <c r="I628" i="18"/>
  <c r="H628" i="18"/>
  <c r="G628" i="18"/>
  <c r="F628" i="18"/>
  <c r="E628" i="18"/>
  <c r="D628" i="18"/>
  <c r="C628" i="18"/>
  <c r="B628" i="18"/>
  <c r="M627" i="18"/>
  <c r="L627" i="18"/>
  <c r="K627" i="18"/>
  <c r="J627" i="18"/>
  <c r="I627" i="18"/>
  <c r="H627" i="18"/>
  <c r="G627" i="18"/>
  <c r="F627" i="18"/>
  <c r="E627" i="18"/>
  <c r="D627" i="18"/>
  <c r="C627" i="18"/>
  <c r="B627" i="18"/>
  <c r="M626" i="18"/>
  <c r="K626" i="18"/>
  <c r="J626" i="18"/>
  <c r="I626" i="18"/>
  <c r="H626" i="18"/>
  <c r="G626" i="18"/>
  <c r="F626" i="18"/>
  <c r="E626" i="18"/>
  <c r="C626" i="18"/>
  <c r="B626" i="18"/>
  <c r="M625" i="18"/>
  <c r="L625" i="18"/>
  <c r="K625" i="18"/>
  <c r="J625" i="18"/>
  <c r="H625" i="18"/>
  <c r="G625" i="18"/>
  <c r="F625" i="18"/>
  <c r="E625" i="18"/>
  <c r="D625" i="18"/>
  <c r="C625" i="18"/>
  <c r="B625" i="18"/>
  <c r="M624" i="18"/>
  <c r="L624" i="18"/>
  <c r="K624" i="18"/>
  <c r="J624" i="18"/>
  <c r="I624" i="18"/>
  <c r="H624" i="18"/>
  <c r="G624" i="18"/>
  <c r="E624" i="18"/>
  <c r="D624" i="18"/>
  <c r="C624" i="18"/>
  <c r="B624" i="18"/>
  <c r="M623" i="18"/>
  <c r="L623" i="18"/>
  <c r="J623" i="18"/>
  <c r="I623" i="18"/>
  <c r="H623" i="18"/>
  <c r="G623" i="18"/>
  <c r="F623" i="18"/>
  <c r="E623" i="18"/>
  <c r="D623" i="18"/>
  <c r="B623" i="18"/>
  <c r="M622" i="18"/>
  <c r="L622" i="18"/>
  <c r="K622" i="18"/>
  <c r="J622" i="18"/>
  <c r="I622" i="18"/>
  <c r="H622" i="18"/>
  <c r="G622" i="18"/>
  <c r="F622" i="18"/>
  <c r="E622" i="18"/>
  <c r="D622" i="18"/>
  <c r="C622" i="18"/>
  <c r="B622" i="18"/>
  <c r="L621" i="18"/>
  <c r="K621" i="18"/>
  <c r="J621" i="18"/>
  <c r="I621" i="18"/>
  <c r="H621" i="18"/>
  <c r="G621" i="18"/>
  <c r="F621" i="18"/>
  <c r="D621" i="18"/>
  <c r="C621" i="18"/>
  <c r="B621" i="18"/>
  <c r="M620" i="18"/>
  <c r="L620" i="18"/>
  <c r="K620" i="18"/>
  <c r="I620" i="18"/>
  <c r="H620" i="18"/>
  <c r="G620" i="18"/>
  <c r="F620" i="18"/>
  <c r="E620" i="18"/>
  <c r="D620" i="18"/>
  <c r="C620" i="18"/>
  <c r="B620" i="18"/>
  <c r="M619" i="18"/>
  <c r="L619" i="18"/>
  <c r="K619" i="18"/>
  <c r="J619" i="18"/>
  <c r="I619" i="18"/>
  <c r="H619" i="18"/>
  <c r="F619" i="18"/>
  <c r="E619" i="18"/>
  <c r="D619" i="18"/>
  <c r="C619" i="18"/>
  <c r="B619" i="18"/>
  <c r="M618" i="18"/>
  <c r="K618" i="18"/>
  <c r="J618" i="18"/>
  <c r="I618" i="18"/>
  <c r="H618" i="18"/>
  <c r="G618" i="18"/>
  <c r="F618" i="18"/>
  <c r="E618" i="18"/>
  <c r="C618" i="18"/>
  <c r="B618" i="18"/>
  <c r="M617" i="18"/>
  <c r="L617" i="18"/>
  <c r="K617" i="18"/>
  <c r="J617" i="18"/>
  <c r="H617" i="18"/>
  <c r="G617" i="18"/>
  <c r="F617" i="18"/>
  <c r="E617" i="18"/>
  <c r="D617" i="18"/>
  <c r="C617" i="18"/>
  <c r="B617" i="18"/>
  <c r="M616" i="18"/>
  <c r="L616" i="18"/>
  <c r="K616" i="18"/>
  <c r="J616" i="18"/>
  <c r="I616" i="18"/>
  <c r="H616" i="18"/>
  <c r="G616" i="18"/>
  <c r="E616" i="18"/>
  <c r="D616" i="18"/>
  <c r="C616" i="18"/>
  <c r="B616" i="18"/>
  <c r="M615" i="18"/>
  <c r="L615" i="18"/>
  <c r="J615" i="18"/>
  <c r="I615" i="18"/>
  <c r="H615" i="18"/>
  <c r="G615" i="18"/>
  <c r="F615" i="18"/>
  <c r="E615" i="18"/>
  <c r="D615" i="18"/>
  <c r="B615" i="18"/>
  <c r="M614" i="18"/>
  <c r="L614" i="18"/>
  <c r="K614" i="18"/>
  <c r="J614" i="18"/>
  <c r="I614" i="18"/>
  <c r="G614" i="18"/>
  <c r="F614" i="18"/>
  <c r="E614" i="18"/>
  <c r="D614" i="18"/>
  <c r="C614" i="18"/>
  <c r="B614" i="18"/>
  <c r="L613" i="18"/>
  <c r="K613" i="18"/>
  <c r="J613" i="18"/>
  <c r="I613" i="18"/>
  <c r="H613" i="18"/>
  <c r="G613" i="18"/>
  <c r="F613" i="18"/>
  <c r="D613" i="18"/>
  <c r="C613" i="18"/>
  <c r="B613" i="18"/>
  <c r="M612" i="18"/>
  <c r="L612" i="18"/>
  <c r="K612" i="18"/>
  <c r="I612" i="18"/>
  <c r="H612" i="18"/>
  <c r="G612" i="18"/>
  <c r="F612" i="18"/>
  <c r="E612" i="18"/>
  <c r="D612" i="18"/>
  <c r="C612" i="18"/>
  <c r="B612" i="18"/>
  <c r="M611" i="18"/>
  <c r="L611" i="18"/>
  <c r="K611" i="18"/>
  <c r="J611" i="18"/>
  <c r="I611" i="18"/>
  <c r="H611" i="18"/>
  <c r="F611" i="18"/>
  <c r="E611" i="18"/>
  <c r="D611" i="18"/>
  <c r="C611" i="18"/>
  <c r="B611" i="18"/>
  <c r="M610" i="18"/>
  <c r="K610" i="18"/>
  <c r="J610" i="18"/>
  <c r="I610" i="18"/>
  <c r="H610" i="18"/>
  <c r="G610" i="18"/>
  <c r="F610" i="18"/>
  <c r="E610" i="18"/>
  <c r="C610" i="18"/>
  <c r="B610" i="18"/>
  <c r="M609" i="18"/>
  <c r="L609" i="18"/>
  <c r="K609" i="18"/>
  <c r="J609" i="18"/>
  <c r="I609" i="18"/>
  <c r="H609" i="18"/>
  <c r="G609" i="18"/>
  <c r="F609" i="18"/>
  <c r="E609" i="18"/>
  <c r="D609" i="18"/>
  <c r="C609" i="18"/>
  <c r="B609" i="18"/>
  <c r="M608" i="18"/>
  <c r="L608" i="18"/>
  <c r="K608" i="18"/>
  <c r="J608" i="18"/>
  <c r="I608" i="18"/>
  <c r="H608" i="18"/>
  <c r="G608" i="18"/>
  <c r="E608" i="18"/>
  <c r="D608" i="18"/>
  <c r="C608" i="18"/>
  <c r="B608" i="18"/>
  <c r="M607" i="18"/>
  <c r="L607" i="18"/>
  <c r="J607" i="18"/>
  <c r="I607" i="18"/>
  <c r="H607" i="18"/>
  <c r="G607" i="18"/>
  <c r="F607" i="18"/>
  <c r="E607" i="18"/>
  <c r="D607" i="18"/>
  <c r="B607" i="18"/>
  <c r="M606" i="18"/>
  <c r="L606" i="18"/>
  <c r="K606" i="18"/>
  <c r="J606" i="18"/>
  <c r="I606" i="18"/>
  <c r="G606" i="18"/>
  <c r="F606" i="18"/>
  <c r="E606" i="18"/>
  <c r="D606" i="18"/>
  <c r="C606" i="18"/>
  <c r="B606" i="18"/>
  <c r="L605" i="18"/>
  <c r="K605" i="18"/>
  <c r="J605" i="18"/>
  <c r="I605" i="18"/>
  <c r="H605" i="18"/>
  <c r="G605" i="18"/>
  <c r="F605" i="18"/>
  <c r="D605" i="18"/>
  <c r="C605" i="18"/>
  <c r="B605" i="18"/>
  <c r="M604" i="18"/>
  <c r="L604" i="18"/>
  <c r="K604" i="18"/>
  <c r="I604" i="18"/>
  <c r="H604" i="18"/>
  <c r="G604" i="18"/>
  <c r="F604" i="18"/>
  <c r="E604" i="18"/>
  <c r="D604" i="18"/>
  <c r="C604" i="18"/>
  <c r="B604" i="18"/>
  <c r="M603" i="18"/>
  <c r="L603" i="18"/>
  <c r="K603" i="18"/>
  <c r="J603" i="18"/>
  <c r="I603" i="18"/>
  <c r="H603" i="18"/>
  <c r="F603" i="18"/>
  <c r="E603" i="18"/>
  <c r="D603" i="18"/>
  <c r="C603" i="18"/>
  <c r="B603" i="18"/>
  <c r="M602" i="18"/>
  <c r="K602" i="18"/>
  <c r="J602" i="18"/>
  <c r="I602" i="18"/>
  <c r="H602" i="18"/>
  <c r="G602" i="18"/>
  <c r="F602" i="18"/>
  <c r="E602" i="18"/>
  <c r="C602" i="18"/>
  <c r="B602" i="18"/>
  <c r="M601" i="18"/>
  <c r="L601" i="18"/>
  <c r="K601" i="18"/>
  <c r="J601" i="18"/>
  <c r="H601" i="18"/>
  <c r="G601" i="18"/>
  <c r="F601" i="18"/>
  <c r="E601" i="18"/>
  <c r="D601" i="18"/>
  <c r="C601" i="18"/>
  <c r="B601" i="18"/>
  <c r="M600" i="18"/>
  <c r="L600" i="18"/>
  <c r="K600" i="18"/>
  <c r="J600" i="18"/>
  <c r="I600" i="18"/>
  <c r="H600" i="18"/>
  <c r="G600" i="18"/>
  <c r="E600" i="18"/>
  <c r="D600" i="18"/>
  <c r="C600" i="18"/>
  <c r="B600" i="18"/>
  <c r="M599" i="18"/>
  <c r="L599" i="18"/>
  <c r="K599" i="18"/>
  <c r="J599" i="18"/>
  <c r="I599" i="18"/>
  <c r="H599" i="18"/>
  <c r="G599" i="18"/>
  <c r="F599" i="18"/>
  <c r="E599" i="18"/>
  <c r="D599" i="18"/>
  <c r="C599" i="18"/>
  <c r="B599" i="18"/>
  <c r="M598" i="18"/>
  <c r="L598" i="18"/>
  <c r="K598" i="18"/>
  <c r="J598" i="18"/>
  <c r="I598" i="18"/>
  <c r="G598" i="18"/>
  <c r="F598" i="18"/>
  <c r="E598" i="18"/>
  <c r="D598" i="18"/>
  <c r="C598" i="18"/>
  <c r="B598" i="18"/>
  <c r="M597" i="18"/>
  <c r="L597" i="18"/>
  <c r="K597" i="18"/>
  <c r="J597" i="18"/>
  <c r="I597" i="18"/>
  <c r="H597" i="18"/>
  <c r="G597" i="18"/>
  <c r="F597" i="18"/>
  <c r="E597" i="18"/>
  <c r="D597" i="18"/>
  <c r="C597" i="18"/>
  <c r="B597" i="18"/>
  <c r="M596" i="18"/>
  <c r="L596" i="18"/>
  <c r="K596" i="18"/>
  <c r="I596" i="18"/>
  <c r="H596" i="18"/>
  <c r="G596" i="18"/>
  <c r="F596" i="18"/>
  <c r="E596" i="18"/>
  <c r="D596" i="18"/>
  <c r="C596" i="18"/>
  <c r="B596" i="18"/>
  <c r="M595" i="18"/>
  <c r="L595" i="18"/>
  <c r="K595" i="18"/>
  <c r="J595" i="18"/>
  <c r="I595" i="18"/>
  <c r="H595" i="18"/>
  <c r="F595" i="18"/>
  <c r="E595" i="18"/>
  <c r="D595" i="18"/>
  <c r="C595" i="18"/>
  <c r="B595" i="18"/>
  <c r="M594" i="18"/>
  <c r="K594" i="18"/>
  <c r="J594" i="18"/>
  <c r="I594" i="18"/>
  <c r="H594" i="18"/>
  <c r="G594" i="18"/>
  <c r="F594" i="18"/>
  <c r="E594" i="18"/>
  <c r="C594" i="18"/>
  <c r="B594" i="18"/>
  <c r="M593" i="18"/>
  <c r="L593" i="18"/>
  <c r="K593" i="18"/>
  <c r="J593" i="18"/>
  <c r="H593" i="18"/>
  <c r="G593" i="18"/>
  <c r="F593" i="18"/>
  <c r="E593" i="18"/>
  <c r="D593" i="18"/>
  <c r="C593" i="18"/>
  <c r="B593" i="18"/>
  <c r="M592" i="18"/>
  <c r="L592" i="18"/>
  <c r="K592" i="18"/>
  <c r="J592" i="18"/>
  <c r="I592" i="18"/>
  <c r="H592" i="18"/>
  <c r="G592" i="18"/>
  <c r="F592" i="18"/>
  <c r="E592" i="18"/>
  <c r="D592" i="18"/>
  <c r="C592" i="18"/>
  <c r="B592" i="18"/>
  <c r="M591" i="18"/>
  <c r="L591" i="18"/>
  <c r="J591" i="18"/>
  <c r="I591" i="18"/>
  <c r="H591" i="18"/>
  <c r="G591" i="18"/>
  <c r="F591" i="18"/>
  <c r="E591" i="18"/>
  <c r="D591" i="18"/>
  <c r="B591" i="18"/>
  <c r="M590" i="18"/>
  <c r="L590" i="18"/>
  <c r="K590" i="18"/>
  <c r="J590" i="18"/>
  <c r="I590" i="18"/>
  <c r="G590" i="18"/>
  <c r="F590" i="18"/>
  <c r="E590" i="18"/>
  <c r="D590" i="18"/>
  <c r="C590" i="18"/>
  <c r="B590" i="18"/>
  <c r="L589" i="18"/>
  <c r="K589" i="18"/>
  <c r="J589" i="18"/>
  <c r="I589" i="18"/>
  <c r="H589" i="18"/>
  <c r="G589" i="18"/>
  <c r="F589" i="18"/>
  <c r="D589" i="18"/>
  <c r="C589" i="18"/>
  <c r="B589" i="18"/>
  <c r="M588" i="18"/>
  <c r="L588" i="18"/>
  <c r="K588" i="18"/>
  <c r="I588" i="18"/>
  <c r="H588" i="18"/>
  <c r="G588" i="18"/>
  <c r="F588" i="18"/>
  <c r="E588" i="18"/>
  <c r="D588" i="18"/>
  <c r="C588" i="18"/>
  <c r="B588" i="18"/>
  <c r="M587" i="18"/>
  <c r="L587" i="18"/>
  <c r="K587" i="18"/>
  <c r="J587" i="18"/>
  <c r="I587" i="18"/>
  <c r="H587" i="18"/>
  <c r="F587" i="18"/>
  <c r="E587" i="18"/>
  <c r="D587" i="18"/>
  <c r="C587" i="18"/>
  <c r="B587" i="18"/>
  <c r="M586" i="18"/>
  <c r="K586" i="18"/>
  <c r="J586" i="18"/>
  <c r="I586" i="18"/>
  <c r="H586" i="18"/>
  <c r="G586" i="18"/>
  <c r="F586" i="18"/>
  <c r="E586" i="18"/>
  <c r="C586" i="18"/>
  <c r="B586" i="18"/>
  <c r="M585" i="18"/>
  <c r="L585" i="18"/>
  <c r="K585" i="18"/>
  <c r="J585" i="18"/>
  <c r="H585" i="18"/>
  <c r="G585" i="18"/>
  <c r="F585" i="18"/>
  <c r="E585" i="18"/>
  <c r="D585" i="18"/>
  <c r="C585" i="18"/>
  <c r="B585" i="18"/>
  <c r="M584" i="18"/>
  <c r="L584" i="18"/>
  <c r="K584" i="18"/>
  <c r="J584" i="18"/>
  <c r="I584" i="18"/>
  <c r="H584" i="18"/>
  <c r="G584" i="18"/>
  <c r="E584" i="18"/>
  <c r="D584" i="18"/>
  <c r="C584" i="18"/>
  <c r="B584" i="18"/>
  <c r="M583" i="18"/>
  <c r="L583" i="18"/>
  <c r="J583" i="18"/>
  <c r="I583" i="18"/>
  <c r="H583" i="18"/>
  <c r="G583" i="18"/>
  <c r="F583" i="18"/>
  <c r="E583" i="18"/>
  <c r="D583" i="18"/>
  <c r="B583" i="18"/>
  <c r="M582" i="18"/>
  <c r="L582" i="18"/>
  <c r="K582" i="18"/>
  <c r="J582" i="18"/>
  <c r="I582" i="18"/>
  <c r="G582" i="18"/>
  <c r="F582" i="18"/>
  <c r="E582" i="18"/>
  <c r="D582" i="18"/>
  <c r="C582" i="18"/>
  <c r="B582" i="18"/>
  <c r="L581" i="18"/>
  <c r="K581" i="18"/>
  <c r="J581" i="18"/>
  <c r="I581" i="18"/>
  <c r="H581" i="18"/>
  <c r="G581" i="18"/>
  <c r="F581" i="18"/>
  <c r="D581" i="18"/>
  <c r="C581" i="18"/>
  <c r="B581" i="18"/>
  <c r="M580" i="18"/>
  <c r="L580" i="18"/>
  <c r="K580" i="18"/>
  <c r="I580" i="18"/>
  <c r="H580" i="18"/>
  <c r="G580" i="18"/>
  <c r="F580" i="18"/>
  <c r="E580" i="18"/>
  <c r="D580" i="18"/>
  <c r="C580" i="18"/>
  <c r="B580" i="18"/>
  <c r="M579" i="18"/>
  <c r="L579" i="18"/>
  <c r="K579" i="18"/>
  <c r="J579" i="18"/>
  <c r="I579" i="18"/>
  <c r="H579" i="18"/>
  <c r="F579" i="18"/>
  <c r="E579" i="18"/>
  <c r="D579" i="18"/>
  <c r="C579" i="18"/>
  <c r="B579" i="18"/>
  <c r="M578" i="18"/>
  <c r="K578" i="18"/>
  <c r="J578" i="18"/>
  <c r="I578" i="18"/>
  <c r="H578" i="18"/>
  <c r="G578" i="18"/>
  <c r="F578" i="18"/>
  <c r="E578" i="18"/>
  <c r="C578" i="18"/>
  <c r="B578" i="18"/>
  <c r="M577" i="18"/>
  <c r="L577" i="18"/>
  <c r="K577" i="18"/>
  <c r="J577" i="18"/>
  <c r="H577" i="18"/>
  <c r="G577" i="18"/>
  <c r="F577" i="18"/>
  <c r="E577" i="18"/>
  <c r="D577" i="18"/>
  <c r="C577" i="18"/>
  <c r="B577" i="18"/>
  <c r="M576" i="18"/>
  <c r="L576" i="18"/>
  <c r="K576" i="18"/>
  <c r="J576" i="18"/>
  <c r="I576" i="18"/>
  <c r="H576" i="18"/>
  <c r="G576" i="18"/>
  <c r="E576" i="18"/>
  <c r="D576" i="18"/>
  <c r="C576" i="18"/>
  <c r="B576" i="18"/>
  <c r="M575" i="18"/>
  <c r="L575" i="18"/>
  <c r="J575" i="18"/>
  <c r="I575" i="18"/>
  <c r="H575" i="18"/>
  <c r="G575" i="18"/>
  <c r="F575" i="18"/>
  <c r="E575" i="18"/>
  <c r="D575" i="18"/>
  <c r="B575" i="18"/>
  <c r="M574" i="18"/>
  <c r="L574" i="18"/>
  <c r="K574" i="18"/>
  <c r="J574" i="18"/>
  <c r="I574" i="18"/>
  <c r="G574" i="18"/>
  <c r="F574" i="18"/>
  <c r="E574" i="18"/>
  <c r="D574" i="18"/>
  <c r="C574" i="18"/>
  <c r="B574" i="18"/>
  <c r="L573" i="18"/>
  <c r="K573" i="18"/>
  <c r="J573" i="18"/>
  <c r="I573" i="18"/>
  <c r="H573" i="18"/>
  <c r="G573" i="18"/>
  <c r="F573" i="18"/>
  <c r="D573" i="18"/>
  <c r="C573" i="18"/>
  <c r="B573" i="18"/>
  <c r="M572" i="18"/>
  <c r="L572" i="18"/>
  <c r="K572" i="18"/>
  <c r="I572" i="18"/>
  <c r="H572" i="18"/>
  <c r="G572" i="18"/>
  <c r="F572" i="18"/>
  <c r="E572" i="18"/>
  <c r="D572" i="18"/>
  <c r="C572" i="18"/>
  <c r="B572" i="18"/>
  <c r="M571" i="18"/>
  <c r="L571" i="18"/>
  <c r="K571" i="18"/>
  <c r="J571" i="18"/>
  <c r="I571" i="18"/>
  <c r="H571" i="18"/>
  <c r="F571" i="18"/>
  <c r="E571" i="18"/>
  <c r="D571" i="18"/>
  <c r="C571" i="18"/>
  <c r="B571" i="18"/>
  <c r="M570" i="18"/>
  <c r="K570" i="18"/>
  <c r="J570" i="18"/>
  <c r="I570" i="18"/>
  <c r="H570" i="18"/>
  <c r="G570" i="18"/>
  <c r="F570" i="18"/>
  <c r="E570" i="18"/>
  <c r="C570" i="18"/>
  <c r="B570" i="18"/>
  <c r="M569" i="18"/>
  <c r="L569" i="18"/>
  <c r="K569" i="18"/>
  <c r="J569" i="18"/>
  <c r="H569" i="18"/>
  <c r="G569" i="18"/>
  <c r="F569" i="18"/>
  <c r="E569" i="18"/>
  <c r="D569" i="18"/>
  <c r="C569" i="18"/>
  <c r="B569" i="18"/>
  <c r="M568" i="18"/>
  <c r="L568" i="18"/>
  <c r="K568" i="18"/>
  <c r="J568" i="18"/>
  <c r="I568" i="18"/>
  <c r="H568" i="18"/>
  <c r="G568" i="18"/>
  <c r="F568" i="18"/>
  <c r="E568" i="18"/>
  <c r="D568" i="18"/>
  <c r="C568" i="18"/>
  <c r="B568" i="18"/>
  <c r="M567" i="18"/>
  <c r="L567" i="18"/>
  <c r="J567" i="18"/>
  <c r="I567" i="18"/>
  <c r="H567" i="18"/>
  <c r="G567" i="18"/>
  <c r="F567" i="18"/>
  <c r="E567" i="18"/>
  <c r="D567" i="18"/>
  <c r="B567" i="18"/>
  <c r="M566" i="18"/>
  <c r="L566" i="18"/>
  <c r="K566" i="18"/>
  <c r="J566" i="18"/>
  <c r="I566" i="18"/>
  <c r="G566" i="18"/>
  <c r="F566" i="18"/>
  <c r="E566" i="18"/>
  <c r="D566" i="18"/>
  <c r="C566" i="18"/>
  <c r="B566" i="18"/>
  <c r="L565" i="18"/>
  <c r="K565" i="18"/>
  <c r="J565" i="18"/>
  <c r="I565" i="18"/>
  <c r="H565" i="18"/>
  <c r="G565" i="18"/>
  <c r="F565" i="18"/>
  <c r="D565" i="18"/>
  <c r="C565" i="18"/>
  <c r="B565" i="18"/>
  <c r="M564" i="18"/>
  <c r="L564" i="18"/>
  <c r="K564" i="18"/>
  <c r="I564" i="18"/>
  <c r="H564" i="18"/>
  <c r="G564" i="18"/>
  <c r="F564" i="18"/>
  <c r="E564" i="18"/>
  <c r="D564" i="18"/>
  <c r="C564" i="18"/>
  <c r="B564" i="18"/>
  <c r="M563" i="18"/>
  <c r="L563" i="18"/>
  <c r="K563" i="18"/>
  <c r="J563" i="18"/>
  <c r="I563" i="18"/>
  <c r="H563" i="18"/>
  <c r="G563" i="18"/>
  <c r="F563" i="18"/>
  <c r="E563" i="18"/>
  <c r="D563" i="18"/>
  <c r="C563" i="18"/>
  <c r="B563" i="18"/>
  <c r="M562" i="18"/>
  <c r="K562" i="18"/>
  <c r="J562" i="18"/>
  <c r="I562" i="18"/>
  <c r="H562" i="18"/>
  <c r="G562" i="18"/>
  <c r="F562" i="18"/>
  <c r="E562" i="18"/>
  <c r="C562" i="18"/>
  <c r="B562" i="18"/>
  <c r="M561" i="18"/>
  <c r="L561" i="18"/>
  <c r="K561" i="18"/>
  <c r="J561" i="18"/>
  <c r="H561" i="18"/>
  <c r="G561" i="18"/>
  <c r="F561" i="18"/>
  <c r="E561" i="18"/>
  <c r="D561" i="18"/>
  <c r="C561" i="18"/>
  <c r="B561" i="18"/>
  <c r="M560" i="18"/>
  <c r="L560" i="18"/>
  <c r="K560" i="18"/>
  <c r="J560" i="18"/>
  <c r="I560" i="18"/>
  <c r="H560" i="18"/>
  <c r="G560" i="18"/>
  <c r="E560" i="18"/>
  <c r="D560" i="18"/>
  <c r="C560" i="18"/>
  <c r="B560" i="18"/>
  <c r="M559" i="18"/>
  <c r="L559" i="18"/>
  <c r="J559" i="18"/>
  <c r="I559" i="18"/>
  <c r="H559" i="18"/>
  <c r="G559" i="18"/>
  <c r="F559" i="18"/>
  <c r="E559" i="18"/>
  <c r="D559" i="18"/>
  <c r="B559" i="18"/>
  <c r="M558" i="18"/>
  <c r="L558" i="18"/>
  <c r="K558" i="18"/>
  <c r="J558" i="18"/>
  <c r="I558" i="18"/>
  <c r="H558" i="18"/>
  <c r="G558" i="18"/>
  <c r="F558" i="18"/>
  <c r="E558" i="18"/>
  <c r="D558" i="18"/>
  <c r="C558" i="18"/>
  <c r="B558" i="18"/>
  <c r="L557" i="18"/>
  <c r="K557" i="18"/>
  <c r="J557" i="18"/>
  <c r="I557" i="18"/>
  <c r="H557" i="18"/>
  <c r="G557" i="18"/>
  <c r="F557" i="18"/>
  <c r="D557" i="18"/>
  <c r="C557" i="18"/>
  <c r="B557" i="18"/>
  <c r="M556" i="18"/>
  <c r="L556" i="18"/>
  <c r="K556" i="18"/>
  <c r="I556" i="18"/>
  <c r="H556" i="18"/>
  <c r="G556" i="18"/>
  <c r="F556" i="18"/>
  <c r="E556" i="18"/>
  <c r="D556" i="18"/>
  <c r="C556" i="18"/>
  <c r="B556" i="18"/>
  <c r="M555" i="18"/>
  <c r="L555" i="18"/>
  <c r="K555" i="18"/>
  <c r="J555" i="18"/>
  <c r="I555" i="18"/>
  <c r="H555" i="18"/>
  <c r="F555" i="18"/>
  <c r="E555" i="18"/>
  <c r="D555" i="18"/>
  <c r="C555" i="18"/>
  <c r="B555" i="18"/>
  <c r="M554" i="18"/>
  <c r="K554" i="18"/>
  <c r="J554" i="18"/>
  <c r="I554" i="18"/>
  <c r="H554" i="18"/>
  <c r="G554" i="18"/>
  <c r="F554" i="18"/>
  <c r="E554" i="18"/>
  <c r="C554" i="18"/>
  <c r="B554" i="18"/>
  <c r="M553" i="18"/>
  <c r="L553" i="18"/>
  <c r="K553" i="18"/>
  <c r="J553" i="18"/>
  <c r="H553" i="18"/>
  <c r="G553" i="18"/>
  <c r="F553" i="18"/>
  <c r="E553" i="18"/>
  <c r="D553" i="18"/>
  <c r="C553" i="18"/>
  <c r="B553" i="18"/>
  <c r="M552" i="18"/>
  <c r="L552" i="18"/>
  <c r="K552" i="18"/>
  <c r="J552" i="18"/>
  <c r="I552" i="18"/>
  <c r="H552" i="18"/>
  <c r="G552" i="18"/>
  <c r="E552" i="18"/>
  <c r="D552" i="18"/>
  <c r="C552" i="18"/>
  <c r="B552" i="18"/>
  <c r="M551" i="18"/>
  <c r="L551" i="18"/>
  <c r="J551" i="18"/>
  <c r="I551" i="18"/>
  <c r="H551" i="18"/>
  <c r="G551" i="18"/>
  <c r="F551" i="18"/>
  <c r="E551" i="18"/>
  <c r="D551" i="18"/>
  <c r="B551" i="18"/>
  <c r="M550" i="18"/>
  <c r="L550" i="18"/>
  <c r="K550" i="18"/>
  <c r="J550" i="18"/>
  <c r="I550" i="18"/>
  <c r="G550" i="18"/>
  <c r="F550" i="18"/>
  <c r="E550" i="18"/>
  <c r="D550" i="18"/>
  <c r="C550" i="18"/>
  <c r="B550" i="18"/>
  <c r="L549" i="18"/>
  <c r="K549" i="18"/>
  <c r="J549" i="18"/>
  <c r="I549" i="18"/>
  <c r="H549" i="18"/>
  <c r="G549" i="18"/>
  <c r="F549" i="18"/>
  <c r="D549" i="18"/>
  <c r="C549" i="18"/>
  <c r="B549" i="18"/>
  <c r="M548" i="18"/>
  <c r="L548" i="18"/>
  <c r="K548" i="18"/>
  <c r="I548" i="18"/>
  <c r="H548" i="18"/>
  <c r="G548" i="18"/>
  <c r="F548" i="18"/>
  <c r="E548" i="18"/>
  <c r="D548" i="18"/>
  <c r="C548" i="18"/>
  <c r="B548" i="18"/>
  <c r="M547" i="18"/>
  <c r="L547" i="18"/>
  <c r="K547" i="18"/>
  <c r="J547" i="18"/>
  <c r="I547" i="18"/>
  <c r="H547" i="18"/>
  <c r="F547" i="18"/>
  <c r="E547" i="18"/>
  <c r="D547" i="18"/>
  <c r="C547" i="18"/>
  <c r="B547" i="18"/>
  <c r="M546" i="18"/>
  <c r="K546" i="18"/>
  <c r="J546" i="18"/>
  <c r="I546" i="18"/>
  <c r="H546" i="18"/>
  <c r="G546" i="18"/>
  <c r="F546" i="18"/>
  <c r="E546" i="18"/>
  <c r="C546" i="18"/>
  <c r="B546" i="18"/>
  <c r="M545" i="18"/>
  <c r="L545" i="18"/>
  <c r="K545" i="18"/>
  <c r="J545" i="18"/>
  <c r="I545" i="18"/>
  <c r="H545" i="18"/>
  <c r="G545" i="18"/>
  <c r="F545" i="18"/>
  <c r="E545" i="18"/>
  <c r="D545" i="18"/>
  <c r="C545" i="18"/>
  <c r="B545" i="18"/>
  <c r="M544" i="18"/>
  <c r="L544" i="18"/>
  <c r="K544" i="18"/>
  <c r="J544" i="18"/>
  <c r="I544" i="18"/>
  <c r="H544" i="18"/>
  <c r="G544" i="18"/>
  <c r="E544" i="18"/>
  <c r="D544" i="18"/>
  <c r="C544" i="18"/>
  <c r="B544" i="18"/>
  <c r="M543" i="18"/>
  <c r="L543" i="18"/>
  <c r="J543" i="18"/>
  <c r="I543" i="18"/>
  <c r="H543" i="18"/>
  <c r="G543" i="18"/>
  <c r="F543" i="18"/>
  <c r="E543" i="18"/>
  <c r="D543" i="18"/>
  <c r="B543" i="18"/>
  <c r="M542" i="18"/>
  <c r="L542" i="18"/>
  <c r="K542" i="18"/>
  <c r="J542" i="18"/>
  <c r="I542" i="18"/>
  <c r="G542" i="18"/>
  <c r="F542" i="18"/>
  <c r="E542" i="18"/>
  <c r="D542" i="18"/>
  <c r="C542" i="18"/>
  <c r="B542" i="18"/>
  <c r="L541" i="18"/>
  <c r="K541" i="18"/>
  <c r="J541" i="18"/>
  <c r="I541" i="18"/>
  <c r="H541" i="18"/>
  <c r="G541" i="18"/>
  <c r="F541" i="18"/>
  <c r="D541" i="18"/>
  <c r="C541" i="18"/>
  <c r="B541" i="18"/>
  <c r="M540" i="18"/>
  <c r="L540" i="18"/>
  <c r="K540" i="18"/>
  <c r="I540" i="18"/>
  <c r="H540" i="18"/>
  <c r="G540" i="18"/>
  <c r="F540" i="18"/>
  <c r="E540" i="18"/>
  <c r="D540" i="18"/>
  <c r="C540" i="18"/>
  <c r="B540" i="18"/>
  <c r="M539" i="18"/>
  <c r="L539" i="18"/>
  <c r="K539" i="18"/>
  <c r="J539" i="18"/>
  <c r="I539" i="18"/>
  <c r="H539" i="18"/>
  <c r="F539" i="18"/>
  <c r="E539" i="18"/>
  <c r="D539" i="18"/>
  <c r="C539" i="18"/>
  <c r="B539" i="18"/>
  <c r="M538" i="18"/>
  <c r="K538" i="18"/>
  <c r="J538" i="18"/>
  <c r="I538" i="18"/>
  <c r="H538" i="18"/>
  <c r="G538" i="18"/>
  <c r="F538" i="18"/>
  <c r="E538" i="18"/>
  <c r="C538" i="18"/>
  <c r="B538" i="18"/>
  <c r="M537" i="18"/>
  <c r="L537" i="18"/>
  <c r="K537" i="18"/>
  <c r="J537" i="18"/>
  <c r="H537" i="18"/>
  <c r="G537" i="18"/>
  <c r="F537" i="18"/>
  <c r="E537" i="18"/>
  <c r="D537" i="18"/>
  <c r="C537" i="18"/>
  <c r="B537" i="18"/>
  <c r="M536" i="18"/>
  <c r="L536" i="18"/>
  <c r="K536" i="18"/>
  <c r="J536" i="18"/>
  <c r="I536" i="18"/>
  <c r="H536" i="18"/>
  <c r="G536" i="18"/>
  <c r="E536" i="18"/>
  <c r="D536" i="18"/>
  <c r="C536" i="18"/>
  <c r="B536" i="18"/>
  <c r="M535" i="18"/>
  <c r="L535" i="18"/>
  <c r="K535" i="18"/>
  <c r="J535" i="18"/>
  <c r="I535" i="18"/>
  <c r="H535" i="18"/>
  <c r="G535" i="18"/>
  <c r="F535" i="18"/>
  <c r="E535" i="18"/>
  <c r="D535" i="18"/>
  <c r="C535" i="18"/>
  <c r="B535" i="18"/>
  <c r="M534" i="18"/>
  <c r="L534" i="18"/>
  <c r="K534" i="18"/>
  <c r="J534" i="18"/>
  <c r="I534" i="18"/>
  <c r="G534" i="18"/>
  <c r="F534" i="18"/>
  <c r="E534" i="18"/>
  <c r="D534" i="18"/>
  <c r="C534" i="18"/>
  <c r="B534" i="18"/>
  <c r="M533" i="18"/>
  <c r="L533" i="18"/>
  <c r="K533" i="18"/>
  <c r="J533" i="18"/>
  <c r="I533" i="18"/>
  <c r="H533" i="18"/>
  <c r="G533" i="18"/>
  <c r="F533" i="18"/>
  <c r="E533" i="18"/>
  <c r="D533" i="18"/>
  <c r="C533" i="18"/>
  <c r="B533" i="18"/>
  <c r="M532" i="18"/>
  <c r="L532" i="18"/>
  <c r="K532" i="18"/>
  <c r="I532" i="18"/>
  <c r="H532" i="18"/>
  <c r="G532" i="18"/>
  <c r="F532" i="18"/>
  <c r="E532" i="18"/>
  <c r="D532" i="18"/>
  <c r="C532" i="18"/>
  <c r="B532" i="18"/>
  <c r="M531" i="18"/>
  <c r="L531" i="18"/>
  <c r="K531" i="18"/>
  <c r="J531" i="18"/>
  <c r="I531" i="18"/>
  <c r="H531" i="18"/>
  <c r="F531" i="18"/>
  <c r="E531" i="18"/>
  <c r="D531" i="18"/>
  <c r="C531" i="18"/>
  <c r="B531" i="18"/>
  <c r="M530" i="18"/>
  <c r="K530" i="18"/>
  <c r="J530" i="18"/>
  <c r="I530" i="18"/>
  <c r="H530" i="18"/>
  <c r="G530" i="18"/>
  <c r="F530" i="18"/>
  <c r="E530" i="18"/>
  <c r="C530" i="18"/>
  <c r="B530" i="18"/>
  <c r="M529" i="18"/>
  <c r="L529" i="18"/>
  <c r="K529" i="18"/>
  <c r="J529" i="18"/>
  <c r="H529" i="18"/>
  <c r="G529" i="18"/>
  <c r="F529" i="18"/>
  <c r="E529" i="18"/>
  <c r="D529" i="18"/>
  <c r="C529" i="18"/>
  <c r="B529" i="18"/>
  <c r="M528" i="18"/>
  <c r="L528" i="18"/>
  <c r="K528" i="18"/>
  <c r="J528" i="18"/>
  <c r="I528" i="18"/>
  <c r="H528" i="18"/>
  <c r="G528" i="18"/>
  <c r="F528" i="18"/>
  <c r="E528" i="18"/>
  <c r="D528" i="18"/>
  <c r="C528" i="18"/>
  <c r="B528" i="18"/>
  <c r="M527" i="18"/>
  <c r="L527" i="18"/>
  <c r="J527" i="18"/>
  <c r="I527" i="18"/>
  <c r="H527" i="18"/>
  <c r="G527" i="18"/>
  <c r="F527" i="18"/>
  <c r="E527" i="18"/>
  <c r="D527" i="18"/>
  <c r="B527" i="18"/>
  <c r="M526" i="18"/>
  <c r="L526" i="18"/>
  <c r="K526" i="18"/>
  <c r="J526" i="18"/>
  <c r="I526" i="18"/>
  <c r="G526" i="18"/>
  <c r="F526" i="18"/>
  <c r="E526" i="18"/>
  <c r="D526" i="18"/>
  <c r="C526" i="18"/>
  <c r="B526" i="18"/>
  <c r="L525" i="18"/>
  <c r="K525" i="18"/>
  <c r="J525" i="18"/>
  <c r="I525" i="18"/>
  <c r="H525" i="18"/>
  <c r="G525" i="18"/>
  <c r="F525" i="18"/>
  <c r="D525" i="18"/>
  <c r="C525" i="18"/>
  <c r="B525" i="18"/>
  <c r="M524" i="18"/>
  <c r="L524" i="18"/>
  <c r="K524" i="18"/>
  <c r="I524" i="18"/>
  <c r="H524" i="18"/>
  <c r="G524" i="18"/>
  <c r="F524" i="18"/>
  <c r="E524" i="18"/>
  <c r="D524" i="18"/>
  <c r="C524" i="18"/>
  <c r="B524" i="18"/>
  <c r="M523" i="18"/>
  <c r="L523" i="18"/>
  <c r="K523" i="18"/>
  <c r="J523" i="18"/>
  <c r="I523" i="18"/>
  <c r="H523" i="18"/>
  <c r="F523" i="18"/>
  <c r="E523" i="18"/>
  <c r="D523" i="18"/>
  <c r="C523" i="18"/>
  <c r="B523" i="18"/>
  <c r="M522" i="18"/>
  <c r="K522" i="18"/>
  <c r="J522" i="18"/>
  <c r="I522" i="18"/>
  <c r="H522" i="18"/>
  <c r="G522" i="18"/>
  <c r="F522" i="18"/>
  <c r="E522" i="18"/>
  <c r="C522" i="18"/>
  <c r="B522" i="18"/>
  <c r="M521" i="18"/>
  <c r="L521" i="18"/>
  <c r="K521" i="18"/>
  <c r="J521" i="18"/>
  <c r="H521" i="18"/>
  <c r="G521" i="18"/>
  <c r="F521" i="18"/>
  <c r="E521" i="18"/>
  <c r="D521" i="18"/>
  <c r="C521" i="18"/>
  <c r="B521" i="18"/>
  <c r="M520" i="18"/>
  <c r="L520" i="18"/>
  <c r="K520" i="18"/>
  <c r="J520" i="18"/>
  <c r="I520" i="18"/>
  <c r="H520" i="18"/>
  <c r="G520" i="18"/>
  <c r="E520" i="18"/>
  <c r="D520" i="18"/>
  <c r="C520" i="18"/>
  <c r="B520" i="18"/>
  <c r="M519" i="18"/>
  <c r="L519" i="18"/>
  <c r="J519" i="18"/>
  <c r="I519" i="18"/>
  <c r="H519" i="18"/>
  <c r="G519" i="18"/>
  <c r="F519" i="18"/>
  <c r="E519" i="18"/>
  <c r="D519" i="18"/>
  <c r="B519" i="18"/>
  <c r="M518" i="18"/>
  <c r="L518" i="18"/>
  <c r="K518" i="18"/>
  <c r="J518" i="18"/>
  <c r="I518" i="18"/>
  <c r="G518" i="18"/>
  <c r="F518" i="18"/>
  <c r="E518" i="18"/>
  <c r="D518" i="18"/>
  <c r="C518" i="18"/>
  <c r="B518" i="18"/>
  <c r="L517" i="18"/>
  <c r="K517" i="18"/>
  <c r="J517" i="18"/>
  <c r="I517" i="18"/>
  <c r="H517" i="18"/>
  <c r="G517" i="18"/>
  <c r="F517" i="18"/>
  <c r="D517" i="18"/>
  <c r="C517" i="18"/>
  <c r="B517" i="18"/>
  <c r="M516" i="18"/>
  <c r="L516" i="18"/>
  <c r="K516" i="18"/>
  <c r="I516" i="18"/>
  <c r="H516" i="18"/>
  <c r="G516" i="18"/>
  <c r="F516" i="18"/>
  <c r="E516" i="18"/>
  <c r="D516" i="18"/>
  <c r="C516" i="18"/>
  <c r="B516" i="18"/>
  <c r="M515" i="18"/>
  <c r="L515" i="18"/>
  <c r="K515" i="18"/>
  <c r="J515" i="18"/>
  <c r="I515" i="18"/>
  <c r="H515" i="18"/>
  <c r="F515" i="18"/>
  <c r="E515" i="18"/>
  <c r="D515" i="18"/>
  <c r="C515" i="18"/>
  <c r="B515" i="18"/>
  <c r="M514" i="18"/>
  <c r="K514" i="18"/>
  <c r="J514" i="18"/>
  <c r="I514" i="18"/>
  <c r="H514" i="18"/>
  <c r="G514" i="18"/>
  <c r="F514" i="18"/>
  <c r="E514" i="18"/>
  <c r="C514" i="18"/>
  <c r="B514" i="18"/>
  <c r="M513" i="18"/>
  <c r="L513" i="18"/>
  <c r="K513" i="18"/>
  <c r="J513" i="18"/>
  <c r="H513" i="18"/>
  <c r="G513" i="18"/>
  <c r="F513" i="18"/>
  <c r="E513" i="18"/>
  <c r="D513" i="18"/>
  <c r="C513" i="18"/>
  <c r="B513" i="18"/>
  <c r="M512" i="18"/>
  <c r="L512" i="18"/>
  <c r="K512" i="18"/>
  <c r="J512" i="18"/>
  <c r="I512" i="18"/>
  <c r="H512" i="18"/>
  <c r="G512" i="18"/>
  <c r="E512" i="18"/>
  <c r="D512" i="18"/>
  <c r="C512" i="18"/>
  <c r="B512" i="18"/>
  <c r="M511" i="18"/>
  <c r="L511" i="18"/>
  <c r="J511" i="18"/>
  <c r="I511" i="18"/>
  <c r="H511" i="18"/>
  <c r="G511" i="18"/>
  <c r="F511" i="18"/>
  <c r="E511" i="18"/>
  <c r="D511" i="18"/>
  <c r="B511" i="18"/>
  <c r="M510" i="18"/>
  <c r="L510" i="18"/>
  <c r="K510" i="18"/>
  <c r="J510" i="18"/>
  <c r="I510" i="18"/>
  <c r="G510" i="18"/>
  <c r="F510" i="18"/>
  <c r="E510" i="18"/>
  <c r="D510" i="18"/>
  <c r="C510" i="18"/>
  <c r="B510" i="18"/>
  <c r="L509" i="18"/>
  <c r="K509" i="18"/>
  <c r="J509" i="18"/>
  <c r="I509" i="18"/>
  <c r="H509" i="18"/>
  <c r="G509" i="18"/>
  <c r="F509" i="18"/>
  <c r="D509" i="18"/>
  <c r="C509" i="18"/>
  <c r="B509" i="18"/>
  <c r="M508" i="18"/>
  <c r="L508" i="18"/>
  <c r="K508" i="18"/>
  <c r="I508" i="18"/>
  <c r="H508" i="18"/>
  <c r="G508" i="18"/>
  <c r="F508" i="18"/>
  <c r="E508" i="18"/>
  <c r="D508" i="18"/>
  <c r="C508" i="18"/>
  <c r="B508" i="18"/>
  <c r="M507" i="18"/>
  <c r="L507" i="18"/>
  <c r="K507" i="18"/>
  <c r="J507" i="18"/>
  <c r="I507" i="18"/>
  <c r="H507" i="18"/>
  <c r="F507" i="18"/>
  <c r="E507" i="18"/>
  <c r="D507" i="18"/>
  <c r="C507" i="18"/>
  <c r="B507" i="18"/>
  <c r="M506" i="18"/>
  <c r="K506" i="18"/>
  <c r="J506" i="18"/>
  <c r="I506" i="18"/>
  <c r="H506" i="18"/>
  <c r="G506" i="18"/>
  <c r="F506" i="18"/>
  <c r="E506" i="18"/>
  <c r="C506" i="18"/>
  <c r="B506" i="18"/>
  <c r="M505" i="18"/>
  <c r="L505" i="18"/>
  <c r="K505" i="18"/>
  <c r="J505" i="18"/>
  <c r="H505" i="18"/>
  <c r="G505" i="18"/>
  <c r="F505" i="18"/>
  <c r="E505" i="18"/>
  <c r="D505" i="18"/>
  <c r="C505" i="18"/>
  <c r="B505" i="18"/>
  <c r="M504" i="18"/>
  <c r="L504" i="18"/>
  <c r="K504" i="18"/>
  <c r="J504" i="18"/>
  <c r="I504" i="18"/>
  <c r="H504" i="18"/>
  <c r="G504" i="18"/>
  <c r="F504" i="18"/>
  <c r="E504" i="18"/>
  <c r="D504" i="18"/>
  <c r="C504" i="18"/>
  <c r="B504" i="18"/>
  <c r="M503" i="18"/>
  <c r="L503" i="18"/>
  <c r="J503" i="18"/>
  <c r="I503" i="18"/>
  <c r="H503" i="18"/>
  <c r="G503" i="18"/>
  <c r="F503" i="18"/>
  <c r="E503" i="18"/>
  <c r="D503" i="18"/>
  <c r="C503" i="18"/>
  <c r="B503" i="18"/>
  <c r="M502" i="18"/>
  <c r="L502" i="18"/>
  <c r="K502" i="18"/>
  <c r="J502" i="18"/>
  <c r="I502" i="18"/>
  <c r="G502" i="18"/>
  <c r="F502" i="18"/>
  <c r="E502" i="18"/>
  <c r="D502" i="18"/>
  <c r="C502" i="18"/>
  <c r="B502" i="18"/>
  <c r="L501" i="18"/>
  <c r="K501" i="18"/>
  <c r="J501" i="18"/>
  <c r="I501" i="18"/>
  <c r="H501" i="18"/>
  <c r="G501" i="18"/>
  <c r="F501" i="18"/>
  <c r="D501" i="18"/>
  <c r="C501" i="18"/>
  <c r="B501" i="18"/>
  <c r="M500" i="18"/>
  <c r="L500" i="18"/>
  <c r="K500" i="18"/>
  <c r="I500" i="18"/>
  <c r="H500" i="18"/>
  <c r="G500" i="18"/>
  <c r="F500" i="18"/>
  <c r="E500" i="18"/>
  <c r="D500" i="18"/>
  <c r="C500" i="18"/>
  <c r="B500" i="18"/>
  <c r="M499" i="18"/>
  <c r="L499" i="18"/>
  <c r="K499" i="18"/>
  <c r="J499" i="18"/>
  <c r="I499" i="18"/>
  <c r="H499" i="18"/>
  <c r="F499" i="18"/>
  <c r="E499" i="18"/>
  <c r="D499" i="18"/>
  <c r="C499" i="18"/>
  <c r="B499" i="18"/>
  <c r="M498" i="18"/>
  <c r="K498" i="18"/>
  <c r="J498" i="18"/>
  <c r="I498" i="18"/>
  <c r="H498" i="18"/>
  <c r="G498" i="18"/>
  <c r="F498" i="18"/>
  <c r="E498" i="18"/>
  <c r="C498" i="18"/>
  <c r="B498" i="18"/>
  <c r="M497" i="18"/>
  <c r="L497" i="18"/>
  <c r="K497" i="18"/>
  <c r="J497" i="18"/>
  <c r="H497" i="18"/>
  <c r="G497" i="18"/>
  <c r="F497" i="18"/>
  <c r="E497" i="18"/>
  <c r="D497" i="18"/>
  <c r="C497" i="18"/>
  <c r="B497" i="18"/>
  <c r="M496" i="18"/>
  <c r="L496" i="18"/>
  <c r="K496" i="18"/>
  <c r="J496" i="18"/>
  <c r="I496" i="18"/>
  <c r="H496" i="18"/>
  <c r="G496" i="18"/>
  <c r="E496" i="18"/>
  <c r="D496" i="18"/>
  <c r="C496" i="18"/>
  <c r="B496" i="18"/>
  <c r="M495" i="18"/>
  <c r="L495" i="18"/>
  <c r="K495" i="18"/>
  <c r="J495" i="18"/>
  <c r="I495" i="18"/>
  <c r="H495" i="18"/>
  <c r="G495" i="18"/>
  <c r="F495" i="18"/>
  <c r="E495" i="18"/>
  <c r="D495" i="18"/>
  <c r="C495" i="18"/>
  <c r="B495" i="18"/>
  <c r="M494" i="18"/>
  <c r="L494" i="18"/>
  <c r="K494" i="18"/>
  <c r="J494" i="18"/>
  <c r="I494" i="18"/>
  <c r="G494" i="18"/>
  <c r="F494" i="18"/>
  <c r="E494" i="18"/>
  <c r="D494" i="18"/>
  <c r="C494" i="18"/>
  <c r="B494" i="18"/>
  <c r="M493" i="18"/>
  <c r="L493" i="18"/>
  <c r="K493" i="18"/>
  <c r="J493" i="18"/>
  <c r="I493" i="18"/>
  <c r="H493" i="18"/>
  <c r="G493" i="18"/>
  <c r="F493" i="18"/>
  <c r="E493" i="18"/>
  <c r="D493" i="18"/>
  <c r="C493" i="18"/>
  <c r="B493" i="18"/>
  <c r="M492" i="18"/>
  <c r="L492" i="18"/>
  <c r="K492" i="18"/>
  <c r="I492" i="18"/>
  <c r="H492" i="18"/>
  <c r="G492" i="18"/>
  <c r="F492" i="18"/>
  <c r="E492" i="18"/>
  <c r="D492" i="18"/>
  <c r="C492" i="18"/>
  <c r="B492" i="18"/>
  <c r="M491" i="18"/>
  <c r="L491" i="18"/>
  <c r="K491" i="18"/>
  <c r="J491" i="18"/>
  <c r="I491" i="18"/>
  <c r="H491" i="18"/>
  <c r="F491" i="18"/>
  <c r="E491" i="18"/>
  <c r="D491" i="18"/>
  <c r="C491" i="18"/>
  <c r="B491" i="18"/>
  <c r="M490" i="18"/>
  <c r="K490" i="18"/>
  <c r="J490" i="18"/>
  <c r="I490" i="18"/>
  <c r="H490" i="18"/>
  <c r="G490" i="18"/>
  <c r="F490" i="18"/>
  <c r="E490" i="18"/>
  <c r="C490" i="18"/>
  <c r="B490" i="18"/>
  <c r="M489" i="18"/>
  <c r="L489" i="18"/>
  <c r="K489" i="18"/>
  <c r="J489" i="18"/>
  <c r="H489" i="18"/>
  <c r="G489" i="18"/>
  <c r="F489" i="18"/>
  <c r="E489" i="18"/>
  <c r="D489" i="18"/>
  <c r="C489" i="18"/>
  <c r="B489" i="18"/>
  <c r="M488" i="18"/>
  <c r="L488" i="18"/>
  <c r="K488" i="18"/>
  <c r="J488" i="18"/>
  <c r="I488" i="18"/>
  <c r="H488" i="18"/>
  <c r="G488" i="18"/>
  <c r="F488" i="18"/>
  <c r="E488" i="18"/>
  <c r="D488" i="18"/>
  <c r="C488" i="18"/>
  <c r="B488" i="18"/>
  <c r="M487" i="18"/>
  <c r="L487" i="18"/>
  <c r="J487" i="18"/>
  <c r="I487" i="18"/>
  <c r="H487" i="18"/>
  <c r="G487" i="18"/>
  <c r="F487" i="18"/>
  <c r="E487" i="18"/>
  <c r="D487" i="18"/>
  <c r="B487" i="18"/>
  <c r="M486" i="18"/>
  <c r="L486" i="18"/>
  <c r="K486" i="18"/>
  <c r="J486" i="18"/>
  <c r="I486" i="18"/>
  <c r="G486" i="18"/>
  <c r="F486" i="18"/>
  <c r="E486" i="18"/>
  <c r="D486" i="18"/>
  <c r="C486" i="18"/>
  <c r="B486" i="18"/>
  <c r="L485" i="18"/>
  <c r="K485" i="18"/>
  <c r="J485" i="18"/>
  <c r="I485" i="18"/>
  <c r="H485" i="18"/>
  <c r="G485" i="18"/>
  <c r="F485" i="18"/>
  <c r="D485" i="18"/>
  <c r="C485" i="18"/>
  <c r="B485" i="18"/>
  <c r="M484" i="18"/>
  <c r="L484" i="18"/>
  <c r="K484" i="18"/>
  <c r="I484" i="18"/>
  <c r="H484" i="18"/>
  <c r="G484" i="18"/>
  <c r="F484" i="18"/>
  <c r="E484" i="18"/>
  <c r="D484" i="18"/>
  <c r="C484" i="18"/>
  <c r="B484" i="18"/>
  <c r="M483" i="18"/>
  <c r="L483" i="18"/>
  <c r="K483" i="18"/>
  <c r="J483" i="18"/>
  <c r="I483" i="18"/>
  <c r="H483" i="18"/>
  <c r="G483" i="18"/>
  <c r="F483" i="18"/>
  <c r="E483" i="18"/>
  <c r="D483" i="18"/>
  <c r="C483" i="18"/>
  <c r="B483" i="18"/>
  <c r="M482" i="18"/>
  <c r="K482" i="18"/>
  <c r="J482" i="18"/>
  <c r="I482" i="18"/>
  <c r="H482" i="18"/>
  <c r="G482" i="18"/>
  <c r="F482" i="18"/>
  <c r="E482" i="18"/>
  <c r="C482" i="18"/>
  <c r="B482" i="18"/>
  <c r="M481" i="18"/>
  <c r="L481" i="18"/>
  <c r="K481" i="18"/>
  <c r="J481" i="18"/>
  <c r="H481" i="18"/>
  <c r="G481" i="18"/>
  <c r="F481" i="18"/>
  <c r="E481" i="18"/>
  <c r="D481" i="18"/>
  <c r="C481" i="18"/>
  <c r="B481" i="18"/>
  <c r="M480" i="18"/>
  <c r="L480" i="18"/>
  <c r="K480" i="18"/>
  <c r="J480" i="18"/>
  <c r="I480" i="18"/>
  <c r="H480" i="18"/>
  <c r="G480" i="18"/>
  <c r="E480" i="18"/>
  <c r="D480" i="18"/>
  <c r="C480" i="18"/>
  <c r="B480" i="18"/>
  <c r="M479" i="18"/>
  <c r="L479" i="18"/>
  <c r="K479" i="18"/>
  <c r="J479" i="18"/>
  <c r="I479" i="18"/>
  <c r="H479" i="18"/>
  <c r="G479" i="18"/>
  <c r="F479" i="18"/>
  <c r="E479" i="18"/>
  <c r="D479" i="18"/>
  <c r="C479" i="18"/>
  <c r="B479" i="18"/>
  <c r="M478" i="18"/>
  <c r="L478" i="18"/>
  <c r="K478" i="18"/>
  <c r="J478" i="18"/>
  <c r="I478" i="18"/>
  <c r="G478" i="18"/>
  <c r="F478" i="18"/>
  <c r="E478" i="18"/>
  <c r="D478" i="18"/>
  <c r="C478" i="18"/>
  <c r="B478" i="18"/>
  <c r="L477" i="18"/>
  <c r="K477" i="18"/>
  <c r="J477" i="18"/>
  <c r="I477" i="18"/>
  <c r="H477" i="18"/>
  <c r="G477" i="18"/>
  <c r="F477" i="18"/>
  <c r="D477" i="18"/>
  <c r="C477" i="18"/>
  <c r="B477" i="18"/>
  <c r="M476" i="18"/>
  <c r="L476" i="18"/>
  <c r="K476" i="18"/>
  <c r="I476" i="18"/>
  <c r="H476" i="18"/>
  <c r="G476" i="18"/>
  <c r="F476" i="18"/>
  <c r="E476" i="18"/>
  <c r="D476" i="18"/>
  <c r="C476" i="18"/>
  <c r="B476" i="18"/>
  <c r="M475" i="18"/>
  <c r="L475" i="18"/>
  <c r="K475" i="18"/>
  <c r="J475" i="18"/>
  <c r="I475" i="18"/>
  <c r="H475" i="18"/>
  <c r="F475" i="18"/>
  <c r="E475" i="18"/>
  <c r="D475" i="18"/>
  <c r="C475" i="18"/>
  <c r="B475" i="18"/>
  <c r="M474" i="18"/>
  <c r="K474" i="18"/>
  <c r="J474" i="18"/>
  <c r="I474" i="18"/>
  <c r="H474" i="18"/>
  <c r="G474" i="18"/>
  <c r="F474" i="18"/>
  <c r="E474" i="18"/>
  <c r="C474" i="18"/>
  <c r="B474" i="18"/>
  <c r="M473" i="18"/>
  <c r="L473" i="18"/>
  <c r="K473" i="18"/>
  <c r="J473" i="18"/>
  <c r="H473" i="18"/>
  <c r="G473" i="18"/>
  <c r="F473" i="18"/>
  <c r="E473" i="18"/>
  <c r="D473" i="18"/>
  <c r="C473" i="18"/>
  <c r="B473" i="18"/>
  <c r="M472" i="18"/>
  <c r="L472" i="18"/>
  <c r="K472" i="18"/>
  <c r="J472" i="18"/>
  <c r="I472" i="18"/>
  <c r="H472" i="18"/>
  <c r="G472" i="18"/>
  <c r="F472" i="18"/>
  <c r="E472" i="18"/>
  <c r="D472" i="18"/>
  <c r="C472" i="18"/>
  <c r="B472" i="18"/>
  <c r="M471" i="18"/>
  <c r="L471" i="18"/>
  <c r="J471" i="18"/>
  <c r="I471" i="18"/>
  <c r="H471" i="18"/>
  <c r="G471" i="18"/>
  <c r="F471" i="18"/>
  <c r="E471" i="18"/>
  <c r="D471" i="18"/>
  <c r="B471" i="18"/>
  <c r="M470" i="18"/>
  <c r="L470" i="18"/>
  <c r="K470" i="18"/>
  <c r="J470" i="18"/>
  <c r="I470" i="18"/>
  <c r="G470" i="18"/>
  <c r="F470" i="18"/>
  <c r="E470" i="18"/>
  <c r="D470" i="18"/>
  <c r="C470" i="18"/>
  <c r="B470" i="18"/>
  <c r="L469" i="18"/>
  <c r="K469" i="18"/>
  <c r="J469" i="18"/>
  <c r="I469" i="18"/>
  <c r="H469" i="18"/>
  <c r="G469" i="18"/>
  <c r="F469" i="18"/>
  <c r="D469" i="18"/>
  <c r="C469" i="18"/>
  <c r="B469" i="18"/>
  <c r="M468" i="18"/>
  <c r="L468" i="18"/>
  <c r="K468" i="18"/>
  <c r="I468" i="18"/>
  <c r="H468" i="18"/>
  <c r="G468" i="18"/>
  <c r="F468" i="18"/>
  <c r="E468" i="18"/>
  <c r="D468" i="18"/>
  <c r="C468" i="18"/>
  <c r="B468" i="18"/>
  <c r="M467" i="18"/>
  <c r="L467" i="18"/>
  <c r="K467" i="18"/>
  <c r="J467" i="18"/>
  <c r="I467" i="18"/>
  <c r="H467" i="18"/>
  <c r="G467" i="18"/>
  <c r="F467" i="18"/>
  <c r="E467" i="18"/>
  <c r="D467" i="18"/>
  <c r="C467" i="18"/>
  <c r="B467" i="18"/>
  <c r="M466" i="18"/>
  <c r="K466" i="18"/>
  <c r="J466" i="18"/>
  <c r="I466" i="18"/>
  <c r="H466" i="18"/>
  <c r="G466" i="18"/>
  <c r="F466" i="18"/>
  <c r="E466" i="18"/>
  <c r="C466" i="18"/>
  <c r="B466" i="18"/>
  <c r="M465" i="18"/>
  <c r="L465" i="18"/>
  <c r="K465" i="18"/>
  <c r="J465" i="18"/>
  <c r="H465" i="18"/>
  <c r="G465" i="18"/>
  <c r="F465" i="18"/>
  <c r="E465" i="18"/>
  <c r="D465" i="18"/>
  <c r="C465" i="18"/>
  <c r="B465" i="18"/>
  <c r="M464" i="18"/>
  <c r="L464" i="18"/>
  <c r="K464" i="18"/>
  <c r="J464" i="18"/>
  <c r="I464" i="18"/>
  <c r="H464" i="18"/>
  <c r="G464" i="18"/>
  <c r="E464" i="18"/>
  <c r="D464" i="18"/>
  <c r="C464" i="18"/>
  <c r="B464" i="18"/>
  <c r="M463" i="18"/>
  <c r="L463" i="18"/>
  <c r="K463" i="18"/>
  <c r="J463" i="18"/>
  <c r="I463" i="18"/>
  <c r="H463" i="18"/>
  <c r="G463" i="18"/>
  <c r="F463" i="18"/>
  <c r="E463" i="18"/>
  <c r="D463" i="18"/>
  <c r="C463" i="18"/>
  <c r="B463" i="18"/>
  <c r="M462" i="18"/>
  <c r="L462" i="18"/>
  <c r="K462" i="18"/>
  <c r="J462" i="18"/>
  <c r="I462" i="18"/>
  <c r="G462" i="18"/>
  <c r="F462" i="18"/>
  <c r="E462" i="18"/>
  <c r="D462" i="18"/>
  <c r="C462" i="18"/>
  <c r="B462" i="18"/>
  <c r="M461" i="18"/>
  <c r="L461" i="18"/>
  <c r="K461" i="18"/>
  <c r="J461" i="18"/>
  <c r="I461" i="18"/>
  <c r="H461" i="18"/>
  <c r="G461" i="18"/>
  <c r="F461" i="18"/>
  <c r="E461" i="18"/>
  <c r="D461" i="18"/>
  <c r="C461" i="18"/>
  <c r="B461" i="18"/>
  <c r="M460" i="18"/>
  <c r="L460" i="18"/>
  <c r="K460" i="18"/>
  <c r="I460" i="18"/>
  <c r="H460" i="18"/>
  <c r="G460" i="18"/>
  <c r="F460" i="18"/>
  <c r="E460" i="18"/>
  <c r="D460" i="18"/>
  <c r="C460" i="18"/>
  <c r="B460" i="18"/>
  <c r="M459" i="18"/>
  <c r="L459" i="18"/>
  <c r="K459" i="18"/>
  <c r="J459" i="18"/>
  <c r="I459" i="18"/>
  <c r="H459" i="18"/>
  <c r="F459" i="18"/>
  <c r="E459" i="18"/>
  <c r="D459" i="18"/>
  <c r="C459" i="18"/>
  <c r="B459" i="18"/>
  <c r="M458" i="18"/>
  <c r="K458" i="18"/>
  <c r="J458" i="18"/>
  <c r="I458" i="18"/>
  <c r="H458" i="18"/>
  <c r="G458" i="18"/>
  <c r="F458" i="18"/>
  <c r="E458" i="18"/>
  <c r="C458" i="18"/>
  <c r="B458" i="18"/>
  <c r="M457" i="18"/>
  <c r="L457" i="18"/>
  <c r="K457" i="18"/>
  <c r="J457" i="18"/>
  <c r="H457" i="18"/>
  <c r="G457" i="18"/>
  <c r="F457" i="18"/>
  <c r="E457" i="18"/>
  <c r="D457" i="18"/>
  <c r="C457" i="18"/>
  <c r="B457" i="18"/>
  <c r="M456" i="18"/>
  <c r="L456" i="18"/>
  <c r="K456" i="18"/>
  <c r="J456" i="18"/>
  <c r="I456" i="18"/>
  <c r="H456" i="18"/>
  <c r="G456" i="18"/>
  <c r="F456" i="18"/>
  <c r="E456" i="18"/>
  <c r="D456" i="18"/>
  <c r="C456" i="18"/>
  <c r="B456" i="18"/>
  <c r="M455" i="18"/>
  <c r="L455" i="18"/>
  <c r="K455" i="18"/>
  <c r="J455" i="18"/>
  <c r="I455" i="18"/>
  <c r="H455" i="18"/>
  <c r="G455" i="18"/>
  <c r="F455" i="18"/>
  <c r="E455" i="18"/>
  <c r="D455" i="18"/>
  <c r="C455" i="18"/>
  <c r="B455" i="18"/>
  <c r="M454" i="18"/>
  <c r="L454" i="18"/>
  <c r="K454" i="18"/>
  <c r="J454" i="18"/>
  <c r="I454" i="18"/>
  <c r="H454" i="18"/>
  <c r="G454" i="18"/>
  <c r="F454" i="18"/>
  <c r="E454" i="18"/>
  <c r="D454" i="18"/>
  <c r="C454" i="18"/>
  <c r="B454" i="18"/>
  <c r="L453" i="18"/>
  <c r="K453" i="18"/>
  <c r="J453" i="18"/>
  <c r="I453" i="18"/>
  <c r="H453" i="18"/>
  <c r="G453" i="18"/>
  <c r="F453" i="18"/>
  <c r="D453" i="18"/>
  <c r="C453" i="18"/>
  <c r="B453" i="18"/>
  <c r="M452" i="18"/>
  <c r="L452" i="18"/>
  <c r="K452" i="18"/>
  <c r="I452" i="18"/>
  <c r="H452" i="18"/>
  <c r="G452" i="18"/>
  <c r="F452" i="18"/>
  <c r="E452" i="18"/>
  <c r="D452" i="18"/>
  <c r="C452" i="18"/>
  <c r="B452" i="18"/>
  <c r="M451" i="18"/>
  <c r="L451" i="18"/>
  <c r="K451" i="18"/>
  <c r="J451" i="18"/>
  <c r="I451" i="18"/>
  <c r="H451" i="18"/>
  <c r="G451" i="18"/>
  <c r="F451" i="18"/>
  <c r="E451" i="18"/>
  <c r="D451" i="18"/>
  <c r="C451" i="18"/>
  <c r="B451" i="18"/>
  <c r="M450" i="18"/>
  <c r="K450" i="18"/>
  <c r="J450" i="18"/>
  <c r="I450" i="18"/>
  <c r="H450" i="18"/>
  <c r="G450" i="18"/>
  <c r="F450" i="18"/>
  <c r="E450" i="18"/>
  <c r="C450" i="18"/>
  <c r="B450" i="18"/>
  <c r="M449" i="18"/>
  <c r="L449" i="18"/>
  <c r="K449" i="18"/>
  <c r="J449" i="18"/>
  <c r="I449" i="18"/>
  <c r="H449" i="18"/>
  <c r="G449" i="18"/>
  <c r="F449" i="18"/>
  <c r="E449" i="18"/>
  <c r="D449" i="18"/>
  <c r="C449" i="18"/>
  <c r="B449" i="18"/>
  <c r="M448" i="18"/>
  <c r="L448" i="18"/>
  <c r="K448" i="18"/>
  <c r="J448" i="18"/>
  <c r="I448" i="18"/>
  <c r="H448" i="18"/>
  <c r="G448" i="18"/>
  <c r="E448" i="18"/>
  <c r="D448" i="18"/>
  <c r="C448" i="18"/>
  <c r="B448" i="18"/>
  <c r="M447" i="18"/>
  <c r="L447" i="18"/>
  <c r="J447" i="18"/>
  <c r="I447" i="18"/>
  <c r="H447" i="18"/>
  <c r="G447" i="18"/>
  <c r="F447" i="18"/>
  <c r="E447" i="18"/>
  <c r="D447" i="18"/>
  <c r="B447" i="18"/>
  <c r="M446" i="18"/>
  <c r="L446" i="18"/>
  <c r="K446" i="18"/>
  <c r="J446" i="18"/>
  <c r="I446" i="18"/>
  <c r="G446" i="18"/>
  <c r="F446" i="18"/>
  <c r="E446" i="18"/>
  <c r="D446" i="18"/>
  <c r="C446" i="18"/>
  <c r="B446" i="18"/>
  <c r="M445" i="18"/>
  <c r="L445" i="18"/>
  <c r="K445" i="18"/>
  <c r="J445" i="18"/>
  <c r="I445" i="18"/>
  <c r="H445" i="18"/>
  <c r="G445" i="18"/>
  <c r="F445" i="18"/>
  <c r="E445" i="18"/>
  <c r="D445" i="18"/>
  <c r="C445" i="18"/>
  <c r="B445" i="18"/>
  <c r="M444" i="18"/>
  <c r="L444" i="18"/>
  <c r="K444" i="18"/>
  <c r="I444" i="18"/>
  <c r="H444" i="18"/>
  <c r="G444" i="18"/>
  <c r="F444" i="18"/>
  <c r="E444" i="18"/>
  <c r="D444" i="18"/>
  <c r="C444" i="18"/>
  <c r="B444" i="18"/>
  <c r="M443" i="18"/>
  <c r="L443" i="18"/>
  <c r="K443" i="18"/>
  <c r="J443" i="18"/>
  <c r="I443" i="18"/>
  <c r="H443" i="18"/>
  <c r="G443" i="18"/>
  <c r="F443" i="18"/>
  <c r="E443" i="18"/>
  <c r="D443" i="18"/>
  <c r="C443" i="18"/>
  <c r="B443" i="18"/>
  <c r="M442" i="18"/>
  <c r="L442" i="18"/>
  <c r="K442" i="18"/>
  <c r="J442" i="18"/>
  <c r="I442" i="18"/>
  <c r="H442" i="18"/>
  <c r="G442" i="18"/>
  <c r="F442" i="18"/>
  <c r="E442" i="18"/>
  <c r="D442" i="18"/>
  <c r="C442" i="18"/>
  <c r="B442" i="18"/>
  <c r="M441" i="18"/>
  <c r="L441" i="18"/>
  <c r="K441" i="18"/>
  <c r="J441" i="18"/>
  <c r="H441" i="18"/>
  <c r="G441" i="18"/>
  <c r="F441" i="18"/>
  <c r="E441" i="18"/>
  <c r="D441" i="18"/>
  <c r="C441" i="18"/>
  <c r="B441" i="18"/>
  <c r="M440" i="18"/>
  <c r="L440" i="18"/>
  <c r="K440" i="18"/>
  <c r="J440" i="18"/>
  <c r="I440" i="18"/>
  <c r="H440" i="18"/>
  <c r="G440" i="18"/>
  <c r="E440" i="18"/>
  <c r="D440" i="18"/>
  <c r="C440" i="18"/>
  <c r="B440" i="18"/>
  <c r="M439" i="18"/>
  <c r="L439" i="18"/>
  <c r="J439" i="18"/>
  <c r="I439" i="18"/>
  <c r="H439" i="18"/>
  <c r="G439" i="18"/>
  <c r="F439" i="18"/>
  <c r="E439" i="18"/>
  <c r="D439" i="18"/>
  <c r="B439" i="18"/>
  <c r="M438" i="18"/>
  <c r="L438" i="18"/>
  <c r="K438" i="18"/>
  <c r="J438" i="18"/>
  <c r="I438" i="18"/>
  <c r="H438" i="18"/>
  <c r="G438" i="18"/>
  <c r="F438" i="18"/>
  <c r="E438" i="18"/>
  <c r="D438" i="18"/>
  <c r="C438" i="18"/>
  <c r="B438" i="18"/>
  <c r="L437" i="18"/>
  <c r="K437" i="18"/>
  <c r="J437" i="18"/>
  <c r="I437" i="18"/>
  <c r="H437" i="18"/>
  <c r="G437" i="18"/>
  <c r="F437" i="18"/>
  <c r="D437" i="18"/>
  <c r="C437" i="18"/>
  <c r="B437" i="18"/>
  <c r="M436" i="18"/>
  <c r="L436" i="18"/>
  <c r="K436" i="18"/>
  <c r="I436" i="18"/>
  <c r="H436" i="18"/>
  <c r="G436" i="18"/>
  <c r="F436" i="18"/>
  <c r="E436" i="18"/>
  <c r="D436" i="18"/>
  <c r="C436" i="18"/>
  <c r="B436" i="18"/>
  <c r="M435" i="18"/>
  <c r="L435" i="18"/>
  <c r="K435" i="18"/>
  <c r="J435" i="18"/>
  <c r="I435" i="18"/>
  <c r="H435" i="18"/>
  <c r="G435" i="18"/>
  <c r="F435" i="18"/>
  <c r="E435" i="18"/>
  <c r="D435" i="18"/>
  <c r="C435" i="18"/>
  <c r="B435" i="18"/>
  <c r="M434" i="18"/>
  <c r="K434" i="18"/>
  <c r="J434" i="18"/>
  <c r="I434" i="18"/>
  <c r="H434" i="18"/>
  <c r="G434" i="18"/>
  <c r="F434" i="18"/>
  <c r="E434" i="18"/>
  <c r="C434" i="18"/>
  <c r="B434" i="18"/>
  <c r="M433" i="18"/>
  <c r="L433" i="18"/>
  <c r="K433" i="18"/>
  <c r="J433" i="18"/>
  <c r="H433" i="18"/>
  <c r="G433" i="18"/>
  <c r="F433" i="18"/>
  <c r="E433" i="18"/>
  <c r="D433" i="18"/>
  <c r="C433" i="18"/>
  <c r="B433" i="18"/>
  <c r="M432" i="18"/>
  <c r="L432" i="18"/>
  <c r="K432" i="18"/>
  <c r="J432" i="18"/>
  <c r="I432" i="18"/>
  <c r="H432" i="18"/>
  <c r="G432" i="18"/>
  <c r="E432" i="18"/>
  <c r="D432" i="18"/>
  <c r="C432" i="18"/>
  <c r="B432" i="18"/>
  <c r="M431" i="18"/>
  <c r="L431" i="18"/>
  <c r="K431" i="18"/>
  <c r="J431" i="18"/>
  <c r="I431" i="18"/>
  <c r="H431" i="18"/>
  <c r="G431" i="18"/>
  <c r="F431" i="18"/>
  <c r="E431" i="18"/>
  <c r="D431" i="18"/>
  <c r="C431" i="18"/>
  <c r="B431" i="18"/>
  <c r="M430" i="18"/>
  <c r="L430" i="18"/>
  <c r="K430" i="18"/>
  <c r="J430" i="18"/>
  <c r="I430" i="18"/>
  <c r="G430" i="18"/>
  <c r="F430" i="18"/>
  <c r="E430" i="18"/>
  <c r="D430" i="18"/>
  <c r="C430" i="18"/>
  <c r="B430" i="18"/>
  <c r="M429" i="18"/>
  <c r="L429" i="18"/>
  <c r="K429" i="18"/>
  <c r="J429" i="18"/>
  <c r="I429" i="18"/>
  <c r="H429" i="18"/>
  <c r="G429" i="18"/>
  <c r="F429" i="18"/>
  <c r="E429" i="18"/>
  <c r="D429" i="18"/>
  <c r="C429" i="18"/>
  <c r="B429" i="18"/>
  <c r="M428" i="18"/>
  <c r="L428" i="18"/>
  <c r="K428" i="18"/>
  <c r="I428" i="18"/>
  <c r="H428" i="18"/>
  <c r="G428" i="18"/>
  <c r="F428" i="18"/>
  <c r="E428" i="18"/>
  <c r="D428" i="18"/>
  <c r="C428" i="18"/>
  <c r="B428" i="18"/>
  <c r="M427" i="18"/>
  <c r="L427" i="18"/>
  <c r="K427" i="18"/>
  <c r="J427" i="18"/>
  <c r="I427" i="18"/>
  <c r="H427" i="18"/>
  <c r="F427" i="18"/>
  <c r="E427" i="18"/>
  <c r="D427" i="18"/>
  <c r="C427" i="18"/>
  <c r="B427" i="18"/>
  <c r="M426" i="18"/>
  <c r="K426" i="18"/>
  <c r="J426" i="18"/>
  <c r="I426" i="18"/>
  <c r="H426" i="18"/>
  <c r="G426" i="18"/>
  <c r="F426" i="18"/>
  <c r="E426" i="18"/>
  <c r="C426" i="18"/>
  <c r="B426" i="18"/>
  <c r="M425" i="18"/>
  <c r="L425" i="18"/>
  <c r="K425" i="18"/>
  <c r="J425" i="18"/>
  <c r="H425" i="18"/>
  <c r="G425" i="18"/>
  <c r="F425" i="18"/>
  <c r="E425" i="18"/>
  <c r="D425" i="18"/>
  <c r="C425" i="18"/>
  <c r="B425" i="18"/>
  <c r="M424" i="18"/>
  <c r="L424" i="18"/>
  <c r="K424" i="18"/>
  <c r="J424" i="18"/>
  <c r="I424" i="18"/>
  <c r="H424" i="18"/>
  <c r="G424" i="18"/>
  <c r="F424" i="18"/>
  <c r="E424" i="18"/>
  <c r="D424" i="18"/>
  <c r="C424" i="18"/>
  <c r="B424" i="18"/>
  <c r="M423" i="18"/>
  <c r="L423" i="18"/>
  <c r="J423" i="18"/>
  <c r="I423" i="18"/>
  <c r="H423" i="18"/>
  <c r="G423" i="18"/>
  <c r="F423" i="18"/>
  <c r="E423" i="18"/>
  <c r="D423" i="18"/>
  <c r="B423" i="18"/>
  <c r="M422" i="18"/>
  <c r="L422" i="18"/>
  <c r="K422" i="18"/>
  <c r="J422" i="18"/>
  <c r="I422" i="18"/>
  <c r="H422" i="18"/>
  <c r="G422" i="18"/>
  <c r="F422" i="18"/>
  <c r="E422" i="18"/>
  <c r="D422" i="18"/>
  <c r="C422" i="18"/>
  <c r="B422" i="18"/>
  <c r="M421" i="18"/>
  <c r="L421" i="18"/>
  <c r="K421" i="18"/>
  <c r="J421" i="18"/>
  <c r="I421" i="18"/>
  <c r="H421" i="18"/>
  <c r="G421" i="18"/>
  <c r="F421" i="18"/>
  <c r="E421" i="18"/>
  <c r="D421" i="18"/>
  <c r="C421" i="18"/>
  <c r="B421" i="18"/>
  <c r="M420" i="18"/>
  <c r="L420" i="18"/>
  <c r="K420" i="18"/>
  <c r="I420" i="18"/>
  <c r="H420" i="18"/>
  <c r="G420" i="18"/>
  <c r="F420" i="18"/>
  <c r="E420" i="18"/>
  <c r="D420" i="18"/>
  <c r="C420" i="18"/>
  <c r="B420" i="18"/>
  <c r="M419" i="18"/>
  <c r="L419" i="18"/>
  <c r="K419" i="18"/>
  <c r="J419" i="18"/>
  <c r="I419" i="18"/>
  <c r="H419" i="18"/>
  <c r="F419" i="18"/>
  <c r="E419" i="18"/>
  <c r="D419" i="18"/>
  <c r="C419" i="18"/>
  <c r="B419" i="18"/>
  <c r="M418" i="18"/>
  <c r="K418" i="18"/>
  <c r="J418" i="18"/>
  <c r="I418" i="18"/>
  <c r="H418" i="18"/>
  <c r="G418" i="18"/>
  <c r="F418" i="18"/>
  <c r="E418" i="18"/>
  <c r="C418" i="18"/>
  <c r="B418" i="18"/>
  <c r="M417" i="18"/>
  <c r="L417" i="18"/>
  <c r="K417" i="18"/>
  <c r="J417" i="18"/>
  <c r="I417" i="18"/>
  <c r="H417" i="18"/>
  <c r="G417" i="18"/>
  <c r="F417" i="18"/>
  <c r="E417" i="18"/>
  <c r="D417" i="18"/>
  <c r="C417" i="18"/>
  <c r="B417" i="18"/>
  <c r="M416" i="18"/>
  <c r="L416" i="18"/>
  <c r="K416" i="18"/>
  <c r="J416" i="18"/>
  <c r="I416" i="18"/>
  <c r="H416" i="18"/>
  <c r="G416" i="18"/>
  <c r="E416" i="18"/>
  <c r="D416" i="18"/>
  <c r="C416" i="18"/>
  <c r="B416" i="18"/>
  <c r="M415" i="18"/>
  <c r="L415" i="18"/>
  <c r="K415" i="18"/>
  <c r="J415" i="18"/>
  <c r="I415" i="18"/>
  <c r="H415" i="18"/>
  <c r="G415" i="18"/>
  <c r="F415" i="18"/>
  <c r="E415" i="18"/>
  <c r="D415" i="18"/>
  <c r="C415" i="18"/>
  <c r="B415" i="18"/>
  <c r="M414" i="18"/>
  <c r="L414" i="18"/>
  <c r="K414" i="18"/>
  <c r="J414" i="18"/>
  <c r="I414" i="18"/>
  <c r="H414" i="18"/>
  <c r="G414" i="18"/>
  <c r="F414" i="18"/>
  <c r="E414" i="18"/>
  <c r="D414" i="18"/>
  <c r="C414" i="18"/>
  <c r="B414" i="18"/>
  <c r="M413" i="18"/>
  <c r="L413" i="18"/>
  <c r="K413" i="18"/>
  <c r="J413" i="18"/>
  <c r="I413" i="18"/>
  <c r="H413" i="18"/>
  <c r="G413" i="18"/>
  <c r="F413" i="18"/>
  <c r="E413" i="18"/>
  <c r="D413" i="18"/>
  <c r="C413" i="18"/>
  <c r="B413" i="18"/>
  <c r="M412" i="18"/>
  <c r="L412" i="18"/>
  <c r="K412" i="18"/>
  <c r="I412" i="18"/>
  <c r="H412" i="18"/>
  <c r="G412" i="18"/>
  <c r="F412" i="18"/>
  <c r="E412" i="18"/>
  <c r="D412" i="18"/>
  <c r="C412" i="18"/>
  <c r="B412" i="18"/>
  <c r="M411" i="18"/>
  <c r="L411" i="18"/>
  <c r="K411" i="18"/>
  <c r="J411" i="18"/>
  <c r="I411" i="18"/>
  <c r="H411" i="18"/>
  <c r="F411" i="18"/>
  <c r="E411" i="18"/>
  <c r="D411" i="18"/>
  <c r="C411" i="18"/>
  <c r="B411" i="18"/>
  <c r="M410" i="18"/>
  <c r="L410" i="18"/>
  <c r="K410" i="18"/>
  <c r="J410" i="18"/>
  <c r="I410" i="18"/>
  <c r="H410" i="18"/>
  <c r="G410" i="18"/>
  <c r="F410" i="18"/>
  <c r="E410" i="18"/>
  <c r="D410" i="18"/>
  <c r="C410" i="18"/>
  <c r="B410" i="18"/>
  <c r="M409" i="18"/>
  <c r="L409" i="18"/>
  <c r="K409" i="18"/>
  <c r="J409" i="18"/>
  <c r="H409" i="18"/>
  <c r="G409" i="18"/>
  <c r="F409" i="18"/>
  <c r="E409" i="18"/>
  <c r="D409" i="18"/>
  <c r="C409" i="18"/>
  <c r="B409" i="18"/>
  <c r="M408" i="18"/>
  <c r="L408" i="18"/>
  <c r="K408" i="18"/>
  <c r="J408" i="18"/>
  <c r="I408" i="18"/>
  <c r="H408" i="18"/>
  <c r="G408" i="18"/>
  <c r="F408" i="18"/>
  <c r="E408" i="18"/>
  <c r="D408" i="18"/>
  <c r="C408" i="18"/>
  <c r="B408" i="18"/>
  <c r="M407" i="18"/>
  <c r="L407" i="18"/>
  <c r="K407" i="18"/>
  <c r="J407" i="18"/>
  <c r="I407" i="18"/>
  <c r="H407" i="18"/>
  <c r="G407" i="18"/>
  <c r="F407" i="18"/>
  <c r="E407" i="18"/>
  <c r="D407" i="18"/>
  <c r="C407" i="18"/>
  <c r="B407" i="18"/>
  <c r="M406" i="18"/>
  <c r="L406" i="18"/>
  <c r="K406" i="18"/>
  <c r="J406" i="18"/>
  <c r="I406" i="18"/>
  <c r="H406" i="18"/>
  <c r="G406" i="18"/>
  <c r="F406" i="18"/>
  <c r="E406" i="18"/>
  <c r="D406" i="18"/>
  <c r="C406" i="18"/>
  <c r="B406" i="18"/>
  <c r="L405" i="18"/>
  <c r="K405" i="18"/>
  <c r="J405" i="18"/>
  <c r="I405" i="18"/>
  <c r="H405" i="18"/>
  <c r="G405" i="18"/>
  <c r="F405" i="18"/>
  <c r="D405" i="18"/>
  <c r="C405" i="18"/>
  <c r="B405" i="18"/>
  <c r="M404" i="18"/>
  <c r="L404" i="18"/>
  <c r="K404" i="18"/>
  <c r="I404" i="18"/>
  <c r="H404" i="18"/>
  <c r="G404" i="18"/>
  <c r="F404" i="18"/>
  <c r="E404" i="18"/>
  <c r="D404" i="18"/>
  <c r="C404" i="18"/>
  <c r="B404" i="18"/>
  <c r="M403" i="18"/>
  <c r="L403" i="18"/>
  <c r="K403" i="18"/>
  <c r="J403" i="18"/>
  <c r="I403" i="18"/>
  <c r="H403" i="18"/>
  <c r="G403" i="18"/>
  <c r="F403" i="18"/>
  <c r="E403" i="18"/>
  <c r="D403" i="18"/>
  <c r="C403" i="18"/>
  <c r="B403" i="18"/>
  <c r="M402" i="18"/>
  <c r="K402" i="18"/>
  <c r="J402" i="18"/>
  <c r="I402" i="18"/>
  <c r="H402" i="18"/>
  <c r="G402" i="18"/>
  <c r="F402" i="18"/>
  <c r="E402" i="18"/>
  <c r="C402" i="18"/>
  <c r="B402" i="18"/>
  <c r="M401" i="18"/>
  <c r="L401" i="18"/>
  <c r="K401" i="18"/>
  <c r="J401" i="18"/>
  <c r="I401" i="18"/>
  <c r="H401" i="18"/>
  <c r="G401" i="18"/>
  <c r="F401" i="18"/>
  <c r="E401" i="18"/>
  <c r="D401" i="18"/>
  <c r="C401" i="18"/>
  <c r="B401" i="18"/>
  <c r="M400" i="18"/>
  <c r="L400" i="18"/>
  <c r="K400" i="18"/>
  <c r="J400" i="18"/>
  <c r="I400" i="18"/>
  <c r="H400" i="18"/>
  <c r="G400" i="18"/>
  <c r="F400" i="18"/>
  <c r="E400" i="18"/>
  <c r="D400" i="18"/>
  <c r="C400" i="18"/>
  <c r="B400" i="18"/>
  <c r="M399" i="18"/>
  <c r="L399" i="18"/>
  <c r="K399" i="18"/>
  <c r="J399" i="18"/>
  <c r="I399" i="18"/>
  <c r="H399" i="18"/>
  <c r="G399" i="18"/>
  <c r="F399" i="18"/>
  <c r="E399" i="18"/>
  <c r="D399" i="18"/>
  <c r="C399" i="18"/>
  <c r="B399" i="18"/>
  <c r="M398" i="18"/>
  <c r="L398" i="18"/>
  <c r="K398" i="18"/>
  <c r="J398" i="18"/>
  <c r="I398" i="18"/>
  <c r="G398" i="18"/>
  <c r="F398" i="18"/>
  <c r="E398" i="18"/>
  <c r="D398" i="18"/>
  <c r="C398" i="18"/>
  <c r="B398" i="18"/>
  <c r="L397" i="18"/>
  <c r="K397" i="18"/>
  <c r="J397" i="18"/>
  <c r="I397" i="18"/>
  <c r="H397" i="18"/>
  <c r="G397" i="18"/>
  <c r="F397" i="18"/>
  <c r="D397" i="18"/>
  <c r="C397" i="18"/>
  <c r="B397" i="18"/>
  <c r="M396" i="18"/>
  <c r="L396" i="18"/>
  <c r="K396" i="18"/>
  <c r="I396" i="18"/>
  <c r="H396" i="18"/>
  <c r="G396" i="18"/>
  <c r="F396" i="18"/>
  <c r="E396" i="18"/>
  <c r="D396" i="18"/>
  <c r="C396" i="18"/>
  <c r="B396" i="18"/>
  <c r="M395" i="18"/>
  <c r="L395" i="18"/>
  <c r="K395" i="18"/>
  <c r="J395" i="18"/>
  <c r="I395" i="18"/>
  <c r="H395" i="18"/>
  <c r="F395" i="18"/>
  <c r="E395" i="18"/>
  <c r="D395" i="18"/>
  <c r="C395" i="18"/>
  <c r="B395" i="18"/>
  <c r="M394" i="18"/>
  <c r="L394" i="18"/>
  <c r="K394" i="18"/>
  <c r="J394" i="18"/>
  <c r="I394" i="18"/>
  <c r="H394" i="18"/>
  <c r="G394" i="18"/>
  <c r="F394" i="18"/>
  <c r="E394" i="18"/>
  <c r="D394" i="18"/>
  <c r="C394" i="18"/>
  <c r="B394" i="18"/>
  <c r="M393" i="18"/>
  <c r="L393" i="18"/>
  <c r="K393" i="18"/>
  <c r="J393" i="18"/>
  <c r="I393" i="18"/>
  <c r="H393" i="18"/>
  <c r="G393" i="18"/>
  <c r="F393" i="18"/>
  <c r="E393" i="18"/>
  <c r="D393" i="18"/>
  <c r="C393" i="18"/>
  <c r="B393" i="18"/>
  <c r="M392" i="18"/>
  <c r="L392" i="18"/>
  <c r="K392" i="18"/>
  <c r="J392" i="18"/>
  <c r="I392" i="18"/>
  <c r="H392" i="18"/>
  <c r="G392" i="18"/>
  <c r="F392" i="18"/>
  <c r="E392" i="18"/>
  <c r="D392" i="18"/>
  <c r="C392" i="18"/>
  <c r="B392" i="18"/>
  <c r="M391" i="18"/>
  <c r="L391" i="18"/>
  <c r="J391" i="18"/>
  <c r="I391" i="18"/>
  <c r="H391" i="18"/>
  <c r="G391" i="18"/>
  <c r="F391" i="18"/>
  <c r="E391" i="18"/>
  <c r="D391" i="18"/>
  <c r="B391" i="18"/>
  <c r="M390" i="18"/>
  <c r="L390" i="18"/>
  <c r="K390" i="18"/>
  <c r="J390" i="18"/>
  <c r="I390" i="18"/>
  <c r="G390" i="18"/>
  <c r="F390" i="18"/>
  <c r="E390" i="18"/>
  <c r="D390" i="18"/>
  <c r="C390" i="18"/>
  <c r="B390" i="18"/>
  <c r="L389" i="18"/>
  <c r="K389" i="18"/>
  <c r="J389" i="18"/>
  <c r="I389" i="18"/>
  <c r="H389" i="18"/>
  <c r="G389" i="18"/>
  <c r="F389" i="18"/>
  <c r="D389" i="18"/>
  <c r="C389" i="18"/>
  <c r="B389" i="18"/>
  <c r="M388" i="18"/>
  <c r="L388" i="18"/>
  <c r="K388" i="18"/>
  <c r="I388" i="18"/>
  <c r="H388" i="18"/>
  <c r="G388" i="18"/>
  <c r="F388" i="18"/>
  <c r="E388" i="18"/>
  <c r="D388" i="18"/>
  <c r="C388" i="18"/>
  <c r="B388" i="18"/>
  <c r="M387" i="18"/>
  <c r="L387" i="18"/>
  <c r="K387" i="18"/>
  <c r="J387" i="18"/>
  <c r="I387" i="18"/>
  <c r="H387" i="18"/>
  <c r="G387" i="18"/>
  <c r="F387" i="18"/>
  <c r="E387" i="18"/>
  <c r="D387" i="18"/>
  <c r="C387" i="18"/>
  <c r="B387" i="18"/>
  <c r="M386" i="18"/>
  <c r="L386" i="18"/>
  <c r="K386" i="18"/>
  <c r="J386" i="18"/>
  <c r="I386" i="18"/>
  <c r="H386" i="18"/>
  <c r="G386" i="18"/>
  <c r="F386" i="18"/>
  <c r="E386" i="18"/>
  <c r="D386" i="18"/>
  <c r="C386" i="18"/>
  <c r="B386" i="18"/>
  <c r="M385" i="18"/>
  <c r="L385" i="18"/>
  <c r="K385" i="18"/>
  <c r="J385" i="18"/>
  <c r="I385" i="18"/>
  <c r="H385" i="18"/>
  <c r="G385" i="18"/>
  <c r="F385" i="18"/>
  <c r="E385" i="18"/>
  <c r="D385" i="18"/>
  <c r="C385" i="18"/>
  <c r="B385" i="18"/>
  <c r="M384" i="18"/>
  <c r="L384" i="18"/>
  <c r="K384" i="18"/>
  <c r="J384" i="18"/>
  <c r="I384" i="18"/>
  <c r="H384" i="18"/>
  <c r="G384" i="18"/>
  <c r="E384" i="18"/>
  <c r="D384" i="18"/>
  <c r="C384" i="18"/>
  <c r="B384" i="18"/>
  <c r="M383" i="18"/>
  <c r="L383" i="18"/>
  <c r="J383" i="18"/>
  <c r="I383" i="18"/>
  <c r="H383" i="18"/>
  <c r="G383" i="18"/>
  <c r="F383" i="18"/>
  <c r="E383" i="18"/>
  <c r="D383" i="18"/>
  <c r="B383" i="18"/>
  <c r="M382" i="18"/>
  <c r="L382" i="18"/>
  <c r="K382" i="18"/>
  <c r="J382" i="18"/>
  <c r="I382" i="18"/>
  <c r="G382" i="18"/>
  <c r="F382" i="18"/>
  <c r="E382" i="18"/>
  <c r="D382" i="18"/>
  <c r="C382" i="18"/>
  <c r="B382" i="18"/>
  <c r="M381" i="18"/>
  <c r="L381" i="18"/>
  <c r="K381" i="18"/>
  <c r="J381" i="18"/>
  <c r="I381" i="18"/>
  <c r="H381" i="18"/>
  <c r="G381" i="18"/>
  <c r="F381" i="18"/>
  <c r="E381" i="18"/>
  <c r="D381" i="18"/>
  <c r="C381" i="18"/>
  <c r="B381" i="18"/>
  <c r="M380" i="18"/>
  <c r="L380" i="18"/>
  <c r="K380" i="18"/>
  <c r="I380" i="18"/>
  <c r="H380" i="18"/>
  <c r="G380" i="18"/>
  <c r="F380" i="18"/>
  <c r="E380" i="18"/>
  <c r="D380" i="18"/>
  <c r="C380" i="18"/>
  <c r="B380" i="18"/>
  <c r="M379" i="18"/>
  <c r="L379" i="18"/>
  <c r="K379" i="18"/>
  <c r="J379" i="18"/>
  <c r="I379" i="18"/>
  <c r="H379" i="18"/>
  <c r="G379" i="18"/>
  <c r="F379" i="18"/>
  <c r="E379" i="18"/>
  <c r="D379" i="18"/>
  <c r="C379" i="18"/>
  <c r="B379" i="18"/>
  <c r="M378" i="18"/>
  <c r="L378" i="18"/>
  <c r="K378" i="18"/>
  <c r="J378" i="18"/>
  <c r="I378" i="18"/>
  <c r="H378" i="18"/>
  <c r="G378" i="18"/>
  <c r="F378" i="18"/>
  <c r="E378" i="18"/>
  <c r="D378" i="18"/>
  <c r="C378" i="18"/>
  <c r="B378" i="18"/>
  <c r="M377" i="18"/>
  <c r="L377" i="18"/>
  <c r="K377" i="18"/>
  <c r="J377" i="18"/>
  <c r="H377" i="18"/>
  <c r="G377" i="18"/>
  <c r="F377" i="18"/>
  <c r="E377" i="18"/>
  <c r="D377" i="18"/>
  <c r="C377" i="18"/>
  <c r="B377" i="18"/>
  <c r="M376" i="18"/>
  <c r="L376" i="18"/>
  <c r="K376" i="18"/>
  <c r="J376" i="18"/>
  <c r="I376" i="18"/>
  <c r="H376" i="18"/>
  <c r="G376" i="18"/>
  <c r="E376" i="18"/>
  <c r="D376" i="18"/>
  <c r="C376" i="18"/>
  <c r="B376" i="18"/>
  <c r="M375" i="18"/>
  <c r="L375" i="18"/>
  <c r="J375" i="18"/>
  <c r="I375" i="18"/>
  <c r="H375" i="18"/>
  <c r="G375" i="18"/>
  <c r="F375" i="18"/>
  <c r="E375" i="18"/>
  <c r="D375" i="18"/>
  <c r="B375" i="18"/>
  <c r="M374" i="18"/>
  <c r="L374" i="18"/>
  <c r="K374" i="18"/>
  <c r="J374" i="18"/>
  <c r="I374" i="18"/>
  <c r="H374" i="18"/>
  <c r="G374" i="18"/>
  <c r="F374" i="18"/>
  <c r="E374" i="18"/>
  <c r="D374" i="18"/>
  <c r="C374" i="18"/>
  <c r="B374" i="18"/>
  <c r="L373" i="18"/>
  <c r="K373" i="18"/>
  <c r="J373" i="18"/>
  <c r="I373" i="18"/>
  <c r="H373" i="18"/>
  <c r="G373" i="18"/>
  <c r="F373" i="18"/>
  <c r="D373" i="18"/>
  <c r="C373" i="18"/>
  <c r="B373" i="18"/>
  <c r="M372" i="18"/>
  <c r="L372" i="18"/>
  <c r="K372" i="18"/>
  <c r="I372" i="18"/>
  <c r="H372" i="18"/>
  <c r="G372" i="18"/>
  <c r="F372" i="18"/>
  <c r="E372" i="18"/>
  <c r="D372" i="18"/>
  <c r="C372" i="18"/>
  <c r="B372" i="18"/>
  <c r="M371" i="18"/>
  <c r="L371" i="18"/>
  <c r="K371" i="18"/>
  <c r="J371" i="18"/>
  <c r="I371" i="18"/>
  <c r="H371" i="18"/>
  <c r="G371" i="18"/>
  <c r="F371" i="18"/>
  <c r="E371" i="18"/>
  <c r="D371" i="18"/>
  <c r="C371" i="18"/>
  <c r="B371" i="18"/>
  <c r="M370" i="18"/>
  <c r="K370" i="18"/>
  <c r="J370" i="18"/>
  <c r="I370" i="18"/>
  <c r="H370" i="18"/>
  <c r="G370" i="18"/>
  <c r="F370" i="18"/>
  <c r="E370" i="18"/>
  <c r="C370" i="18"/>
  <c r="B370" i="18"/>
  <c r="M369" i="18"/>
  <c r="L369" i="18"/>
  <c r="K369" i="18"/>
  <c r="J369" i="18"/>
  <c r="H369" i="18"/>
  <c r="G369" i="18"/>
  <c r="F369" i="18"/>
  <c r="E369" i="18"/>
  <c r="D369" i="18"/>
  <c r="C369" i="18"/>
  <c r="B369" i="18"/>
  <c r="M368" i="18"/>
  <c r="L368" i="18"/>
  <c r="K368" i="18"/>
  <c r="J368" i="18"/>
  <c r="I368" i="18"/>
  <c r="H368" i="18"/>
  <c r="G368" i="18"/>
  <c r="E368" i="18"/>
  <c r="D368" i="18"/>
  <c r="C368" i="18"/>
  <c r="B368" i="18"/>
  <c r="M367" i="18"/>
  <c r="L367" i="18"/>
  <c r="K367" i="18"/>
  <c r="J367" i="18"/>
  <c r="I367" i="18"/>
  <c r="H367" i="18"/>
  <c r="G367" i="18"/>
  <c r="F367" i="18"/>
  <c r="E367" i="18"/>
  <c r="D367" i="18"/>
  <c r="C367" i="18"/>
  <c r="B367" i="18"/>
  <c r="M366" i="18"/>
  <c r="L366" i="18"/>
  <c r="K366" i="18"/>
  <c r="J366" i="18"/>
  <c r="I366" i="18"/>
  <c r="G366" i="18"/>
  <c r="F366" i="18"/>
  <c r="E366" i="18"/>
  <c r="D366" i="18"/>
  <c r="C366" i="18"/>
  <c r="B366" i="18"/>
  <c r="M365" i="18"/>
  <c r="L365" i="18"/>
  <c r="K365" i="18"/>
  <c r="J365" i="18"/>
  <c r="I365" i="18"/>
  <c r="H365" i="18"/>
  <c r="G365" i="18"/>
  <c r="F365" i="18"/>
  <c r="E365" i="18"/>
  <c r="D365" i="18"/>
  <c r="C365" i="18"/>
  <c r="B365" i="18"/>
  <c r="M364" i="18"/>
  <c r="L364" i="18"/>
  <c r="K364" i="18"/>
  <c r="I364" i="18"/>
  <c r="H364" i="18"/>
  <c r="G364" i="18"/>
  <c r="F364" i="18"/>
  <c r="E364" i="18"/>
  <c r="D364" i="18"/>
  <c r="C364" i="18"/>
  <c r="B364" i="18"/>
  <c r="M363" i="18"/>
  <c r="L363" i="18"/>
  <c r="K363" i="18"/>
  <c r="J363" i="18"/>
  <c r="I363" i="18"/>
  <c r="H363" i="18"/>
  <c r="F363" i="18"/>
  <c r="E363" i="18"/>
  <c r="D363" i="18"/>
  <c r="C363" i="18"/>
  <c r="B363" i="18"/>
  <c r="M362" i="18"/>
  <c r="K362" i="18"/>
  <c r="J362" i="18"/>
  <c r="I362" i="18"/>
  <c r="H362" i="18"/>
  <c r="G362" i="18"/>
  <c r="F362" i="18"/>
  <c r="E362" i="18"/>
  <c r="C362" i="18"/>
  <c r="B362" i="18"/>
  <c r="M361" i="18"/>
  <c r="L361" i="18"/>
  <c r="K361" i="18"/>
  <c r="J361" i="18"/>
  <c r="H361" i="18"/>
  <c r="G361" i="18"/>
  <c r="F361" i="18"/>
  <c r="E361" i="18"/>
  <c r="D361" i="18"/>
  <c r="C361" i="18"/>
  <c r="B361" i="18"/>
  <c r="M360" i="18"/>
  <c r="L360" i="18"/>
  <c r="K360" i="18"/>
  <c r="J360" i="18"/>
  <c r="I360" i="18"/>
  <c r="H360" i="18"/>
  <c r="G360" i="18"/>
  <c r="F360" i="18"/>
  <c r="E360" i="18"/>
  <c r="D360" i="18"/>
  <c r="C360" i="18"/>
  <c r="B360" i="18"/>
  <c r="M359" i="18"/>
  <c r="L359" i="18"/>
  <c r="J359" i="18"/>
  <c r="I359" i="18"/>
  <c r="H359" i="18"/>
  <c r="G359" i="18"/>
  <c r="F359" i="18"/>
  <c r="E359" i="18"/>
  <c r="D359" i="18"/>
  <c r="B359" i="18"/>
  <c r="M358" i="18"/>
  <c r="L358" i="18"/>
  <c r="K358" i="18"/>
  <c r="J358" i="18"/>
  <c r="I358" i="18"/>
  <c r="H358" i="18"/>
  <c r="G358" i="18"/>
  <c r="F358" i="18"/>
  <c r="E358" i="18"/>
  <c r="D358" i="18"/>
  <c r="C358" i="18"/>
  <c r="B358" i="18"/>
  <c r="M357" i="18"/>
  <c r="L357" i="18"/>
  <c r="K357" i="18"/>
  <c r="J357" i="18"/>
  <c r="I357" i="18"/>
  <c r="H357" i="18"/>
  <c r="G357" i="18"/>
  <c r="F357" i="18"/>
  <c r="E357" i="18"/>
  <c r="D357" i="18"/>
  <c r="C357" i="18"/>
  <c r="B357" i="18"/>
  <c r="M356" i="18"/>
  <c r="L356" i="18"/>
  <c r="K356" i="18"/>
  <c r="I356" i="18"/>
  <c r="H356" i="18"/>
  <c r="G356" i="18"/>
  <c r="F356" i="18"/>
  <c r="E356" i="18"/>
  <c r="D356" i="18"/>
  <c r="C356" i="18"/>
  <c r="B356" i="18"/>
  <c r="M355" i="18"/>
  <c r="L355" i="18"/>
  <c r="K355" i="18"/>
  <c r="J355" i="18"/>
  <c r="I355" i="18"/>
  <c r="H355" i="18"/>
  <c r="F355" i="18"/>
  <c r="E355" i="18"/>
  <c r="D355" i="18"/>
  <c r="C355" i="18"/>
  <c r="B355" i="18"/>
  <c r="M354" i="18"/>
  <c r="K354" i="18"/>
  <c r="J354" i="18"/>
  <c r="I354" i="18"/>
  <c r="H354" i="18"/>
  <c r="G354" i="18"/>
  <c r="F354" i="18"/>
  <c r="E354" i="18"/>
  <c r="C354" i="18"/>
  <c r="B354" i="18"/>
  <c r="M353" i="18"/>
  <c r="L353" i="18"/>
  <c r="K353" i="18"/>
  <c r="J353" i="18"/>
  <c r="I353" i="18"/>
  <c r="H353" i="18"/>
  <c r="G353" i="18"/>
  <c r="F353" i="18"/>
  <c r="E353" i="18"/>
  <c r="D353" i="18"/>
  <c r="C353" i="18"/>
  <c r="B353" i="18"/>
  <c r="M352" i="18"/>
  <c r="L352" i="18"/>
  <c r="K352" i="18"/>
  <c r="J352" i="18"/>
  <c r="I352" i="18"/>
  <c r="H352" i="18"/>
  <c r="G352" i="18"/>
  <c r="E352" i="18"/>
  <c r="D352" i="18"/>
  <c r="C352" i="18"/>
  <c r="B352" i="18"/>
  <c r="M351" i="18"/>
  <c r="L351" i="18"/>
  <c r="K351" i="18"/>
  <c r="J351" i="18"/>
  <c r="I351" i="18"/>
  <c r="H351" i="18"/>
  <c r="G351" i="18"/>
  <c r="F351" i="18"/>
  <c r="E351" i="18"/>
  <c r="D351" i="18"/>
  <c r="C351" i="18"/>
  <c r="B351" i="18"/>
  <c r="M350" i="18"/>
  <c r="L350" i="18"/>
  <c r="K350" i="18"/>
  <c r="J350" i="18"/>
  <c r="I350" i="18"/>
  <c r="H350" i="18"/>
  <c r="G350" i="18"/>
  <c r="F350" i="18"/>
  <c r="E350" i="18"/>
  <c r="D350" i="18"/>
  <c r="C350" i="18"/>
  <c r="B350" i="18"/>
  <c r="M349" i="18"/>
  <c r="L349" i="18"/>
  <c r="K349" i="18"/>
  <c r="J349" i="18"/>
  <c r="I349" i="18"/>
  <c r="H349" i="18"/>
  <c r="G349" i="18"/>
  <c r="F349" i="18"/>
  <c r="E349" i="18"/>
  <c r="D349" i="18"/>
  <c r="C349" i="18"/>
  <c r="B349" i="18"/>
  <c r="M348" i="18"/>
  <c r="L348" i="18"/>
  <c r="K348" i="18"/>
  <c r="I348" i="18"/>
  <c r="H348" i="18"/>
  <c r="G348" i="18"/>
  <c r="F348" i="18"/>
  <c r="E348" i="18"/>
  <c r="D348" i="18"/>
  <c r="C348" i="18"/>
  <c r="B348" i="18"/>
  <c r="M347" i="18"/>
  <c r="L347" i="18"/>
  <c r="K347" i="18"/>
  <c r="J347" i="18"/>
  <c r="I347" i="18"/>
  <c r="H347" i="18"/>
  <c r="F347" i="18"/>
  <c r="E347" i="18"/>
  <c r="D347" i="18"/>
  <c r="C347" i="18"/>
  <c r="B347" i="18"/>
  <c r="M346" i="18"/>
  <c r="L346" i="18"/>
  <c r="K346" i="18"/>
  <c r="J346" i="18"/>
  <c r="I346" i="18"/>
  <c r="H346" i="18"/>
  <c r="G346" i="18"/>
  <c r="F346" i="18"/>
  <c r="E346" i="18"/>
  <c r="D346" i="18"/>
  <c r="C346" i="18"/>
  <c r="B346" i="18"/>
  <c r="M345" i="18"/>
  <c r="L345" i="18"/>
  <c r="K345" i="18"/>
  <c r="J345" i="18"/>
  <c r="H345" i="18"/>
  <c r="G345" i="18"/>
  <c r="F345" i="18"/>
  <c r="E345" i="18"/>
  <c r="D345" i="18"/>
  <c r="C345" i="18"/>
  <c r="B345" i="18"/>
  <c r="M344" i="18"/>
  <c r="L344" i="18"/>
  <c r="K344" i="18"/>
  <c r="J344" i="18"/>
  <c r="I344" i="18"/>
  <c r="H344" i="18"/>
  <c r="G344" i="18"/>
  <c r="F344" i="18"/>
  <c r="E344" i="18"/>
  <c r="D344" i="18"/>
  <c r="C344" i="18"/>
  <c r="B344" i="18"/>
  <c r="M343" i="18"/>
  <c r="L343" i="18"/>
  <c r="K343" i="18"/>
  <c r="J343" i="18"/>
  <c r="I343" i="18"/>
  <c r="H343" i="18"/>
  <c r="G343" i="18"/>
  <c r="F343" i="18"/>
  <c r="E343" i="18"/>
  <c r="D343" i="18"/>
  <c r="C343" i="18"/>
  <c r="B343" i="18"/>
  <c r="M342" i="18"/>
  <c r="L342" i="18"/>
  <c r="K342" i="18"/>
  <c r="J342" i="18"/>
  <c r="I342" i="18"/>
  <c r="H342" i="18"/>
  <c r="G342" i="18"/>
  <c r="F342" i="18"/>
  <c r="E342" i="18"/>
  <c r="D342" i="18"/>
  <c r="C342" i="18"/>
  <c r="B342" i="18"/>
  <c r="L341" i="18"/>
  <c r="K341" i="18"/>
  <c r="J341" i="18"/>
  <c r="I341" i="18"/>
  <c r="H341" i="18"/>
  <c r="G341" i="18"/>
  <c r="F341" i="18"/>
  <c r="D341" i="18"/>
  <c r="C341" i="18"/>
  <c r="B341" i="18"/>
  <c r="M340" i="18"/>
  <c r="L340" i="18"/>
  <c r="K340" i="18"/>
  <c r="I340" i="18"/>
  <c r="H340" i="18"/>
  <c r="G340" i="18"/>
  <c r="F340" i="18"/>
  <c r="E340" i="18"/>
  <c r="D340" i="18"/>
  <c r="C340" i="18"/>
  <c r="B340" i="18"/>
  <c r="M339" i="18"/>
  <c r="L339" i="18"/>
  <c r="K339" i="18"/>
  <c r="J339" i="18"/>
  <c r="I339" i="18"/>
  <c r="H339" i="18"/>
  <c r="F339" i="18"/>
  <c r="E339" i="18"/>
  <c r="D339" i="18"/>
  <c r="C339" i="18"/>
  <c r="B339" i="18"/>
  <c r="M338" i="18"/>
  <c r="L338" i="18"/>
  <c r="K338" i="18"/>
  <c r="J338" i="18"/>
  <c r="I338" i="18"/>
  <c r="H338" i="18"/>
  <c r="G338" i="18"/>
  <c r="F338" i="18"/>
  <c r="E338" i="18"/>
  <c r="D338" i="18"/>
  <c r="C338" i="18"/>
  <c r="B338" i="18"/>
  <c r="M337" i="18"/>
  <c r="L337" i="18"/>
  <c r="K337" i="18"/>
  <c r="J337" i="18"/>
  <c r="H337" i="18"/>
  <c r="G337" i="18"/>
  <c r="F337" i="18"/>
  <c r="E337" i="18"/>
  <c r="D337" i="18"/>
  <c r="C337" i="18"/>
  <c r="B337" i="18"/>
  <c r="M336" i="18"/>
  <c r="L336" i="18"/>
  <c r="K336" i="18"/>
  <c r="J336" i="18"/>
  <c r="I336" i="18"/>
  <c r="H336" i="18"/>
  <c r="G336" i="18"/>
  <c r="F336" i="18"/>
  <c r="E336" i="18"/>
  <c r="D336" i="18"/>
  <c r="C336" i="18"/>
  <c r="B336" i="18"/>
  <c r="M335" i="18"/>
  <c r="L335" i="18"/>
  <c r="K335" i="18"/>
  <c r="J335" i="18"/>
  <c r="I335" i="18"/>
  <c r="H335" i="18"/>
  <c r="G335" i="18"/>
  <c r="F335" i="18"/>
  <c r="E335" i="18"/>
  <c r="D335" i="18"/>
  <c r="C335" i="18"/>
  <c r="B335" i="18"/>
  <c r="M334" i="18"/>
  <c r="L334" i="18"/>
  <c r="K334" i="18"/>
  <c r="J334" i="18"/>
  <c r="I334" i="18"/>
  <c r="H334" i="18"/>
  <c r="G334" i="18"/>
  <c r="F334" i="18"/>
  <c r="E334" i="18"/>
  <c r="D334" i="18"/>
  <c r="C334" i="18"/>
  <c r="B334" i="18"/>
  <c r="M333" i="18"/>
  <c r="L333" i="18"/>
  <c r="K333" i="18"/>
  <c r="J333" i="18"/>
  <c r="I333" i="18"/>
  <c r="H333" i="18"/>
  <c r="G333" i="18"/>
  <c r="F333" i="18"/>
  <c r="E333" i="18"/>
  <c r="D333" i="18"/>
  <c r="C333" i="18"/>
  <c r="B333" i="18"/>
  <c r="M332" i="18"/>
  <c r="L332" i="18"/>
  <c r="K332" i="18"/>
  <c r="J332" i="18"/>
  <c r="I332" i="18"/>
  <c r="H332" i="18"/>
  <c r="G332" i="18"/>
  <c r="F332" i="18"/>
  <c r="E332" i="18"/>
  <c r="D332" i="18"/>
  <c r="C332" i="18"/>
  <c r="B332" i="18"/>
  <c r="M331" i="18"/>
  <c r="L331" i="18"/>
  <c r="K331" i="18"/>
  <c r="J331" i="18"/>
  <c r="I331" i="18"/>
  <c r="H331" i="18"/>
  <c r="G331" i="18"/>
  <c r="F331" i="18"/>
  <c r="E331" i="18"/>
  <c r="D331" i="18"/>
  <c r="C331" i="18"/>
  <c r="B331" i="18"/>
  <c r="M330" i="18"/>
  <c r="L330" i="18"/>
  <c r="K330" i="18"/>
  <c r="J330" i="18"/>
  <c r="I330" i="18"/>
  <c r="H330" i="18"/>
  <c r="G330" i="18"/>
  <c r="F330" i="18"/>
  <c r="E330" i="18"/>
  <c r="D330" i="18"/>
  <c r="C330" i="18"/>
  <c r="B330" i="18"/>
  <c r="M329" i="18"/>
  <c r="L329" i="18"/>
  <c r="K329" i="18"/>
  <c r="J329" i="18"/>
  <c r="I329" i="18"/>
  <c r="H329" i="18"/>
  <c r="G329" i="18"/>
  <c r="F329" i="18"/>
  <c r="E329" i="18"/>
  <c r="D329" i="18"/>
  <c r="C329" i="18"/>
  <c r="B329" i="18"/>
  <c r="M328" i="18"/>
  <c r="L328" i="18"/>
  <c r="K328" i="18"/>
  <c r="J328" i="18"/>
  <c r="I328" i="18"/>
  <c r="H328" i="18"/>
  <c r="G328" i="18"/>
  <c r="F328" i="18"/>
  <c r="E328" i="18"/>
  <c r="D328" i="18"/>
  <c r="C328" i="18"/>
  <c r="B328" i="18"/>
  <c r="M327" i="18"/>
  <c r="L327" i="18"/>
  <c r="K327" i="18"/>
  <c r="J327" i="18"/>
  <c r="I327" i="18"/>
  <c r="H327" i="18"/>
  <c r="G327" i="18"/>
  <c r="F327" i="18"/>
  <c r="E327" i="18"/>
  <c r="D327" i="18"/>
  <c r="C327" i="18"/>
  <c r="B327" i="18"/>
  <c r="M326" i="18"/>
  <c r="L326" i="18"/>
  <c r="K326" i="18"/>
  <c r="J326" i="18"/>
  <c r="I326" i="18"/>
  <c r="H326" i="18"/>
  <c r="G326" i="18"/>
  <c r="F326" i="18"/>
  <c r="E326" i="18"/>
  <c r="D326" i="18"/>
  <c r="C326" i="18"/>
  <c r="B326" i="18"/>
  <c r="M325" i="18"/>
  <c r="L325" i="18"/>
  <c r="K325" i="18"/>
  <c r="J325" i="18"/>
  <c r="I325" i="18"/>
  <c r="H325" i="18"/>
  <c r="G325" i="18"/>
  <c r="F325" i="18"/>
  <c r="E325" i="18"/>
  <c r="D325" i="18"/>
  <c r="C325" i="18"/>
  <c r="B325" i="18"/>
  <c r="M324" i="18"/>
  <c r="L324" i="18"/>
  <c r="K324" i="18"/>
  <c r="J324" i="18"/>
  <c r="I324" i="18"/>
  <c r="H324" i="18"/>
  <c r="G324" i="18"/>
  <c r="F324" i="18"/>
  <c r="E324" i="18"/>
  <c r="D324" i="18"/>
  <c r="C324" i="18"/>
  <c r="B324" i="18"/>
  <c r="M323" i="18"/>
  <c r="L323" i="18"/>
  <c r="K323" i="18"/>
  <c r="J323" i="18"/>
  <c r="I323" i="18"/>
  <c r="H323" i="18"/>
  <c r="G323" i="18"/>
  <c r="F323" i="18"/>
  <c r="E323" i="18"/>
  <c r="D323" i="18"/>
  <c r="C323" i="18"/>
  <c r="B323" i="18"/>
  <c r="M322" i="18"/>
  <c r="L322" i="18"/>
  <c r="K322" i="18"/>
  <c r="J322" i="18"/>
  <c r="I322" i="18"/>
  <c r="H322" i="18"/>
  <c r="G322" i="18"/>
  <c r="F322" i="18"/>
  <c r="E322" i="18"/>
  <c r="D322" i="18"/>
  <c r="C322" i="18"/>
  <c r="B322" i="18"/>
  <c r="M321" i="18"/>
  <c r="L321" i="18"/>
  <c r="K321" i="18"/>
  <c r="J321" i="18"/>
  <c r="I321" i="18"/>
  <c r="H321" i="18"/>
  <c r="G321" i="18"/>
  <c r="F321" i="18"/>
  <c r="E321" i="18"/>
  <c r="D321" i="18"/>
  <c r="C321" i="18"/>
  <c r="B321" i="18"/>
  <c r="M320" i="18"/>
  <c r="L320" i="18"/>
  <c r="K320" i="18"/>
  <c r="J320" i="18"/>
  <c r="I320" i="18"/>
  <c r="H320" i="18"/>
  <c r="G320" i="18"/>
  <c r="F320" i="18"/>
  <c r="E320" i="18"/>
  <c r="D320" i="18"/>
  <c r="C320" i="18"/>
  <c r="B320" i="18"/>
  <c r="M319" i="18"/>
  <c r="L319" i="18"/>
  <c r="K319" i="18"/>
  <c r="J319" i="18"/>
  <c r="I319" i="18"/>
  <c r="H319" i="18"/>
  <c r="G319" i="18"/>
  <c r="F319" i="18"/>
  <c r="E319" i="18"/>
  <c r="D319" i="18"/>
  <c r="C319" i="18"/>
  <c r="B319" i="18"/>
  <c r="M318" i="18"/>
  <c r="L318" i="18"/>
  <c r="K318" i="18"/>
  <c r="J318" i="18"/>
  <c r="I318" i="18"/>
  <c r="H318" i="18"/>
  <c r="G318" i="18"/>
  <c r="F318" i="18"/>
  <c r="E318" i="18"/>
  <c r="D318" i="18"/>
  <c r="C318" i="18"/>
  <c r="B318" i="18"/>
  <c r="M317" i="18"/>
  <c r="L317" i="18"/>
  <c r="K317" i="18"/>
  <c r="J317" i="18"/>
  <c r="I317" i="18"/>
  <c r="H317" i="18"/>
  <c r="G317" i="18"/>
  <c r="F317" i="18"/>
  <c r="E317" i="18"/>
  <c r="D317" i="18"/>
  <c r="C317" i="18"/>
  <c r="B317" i="18"/>
  <c r="M316" i="18"/>
  <c r="L316" i="18"/>
  <c r="K316" i="18"/>
  <c r="J316" i="18"/>
  <c r="I316" i="18"/>
  <c r="H316" i="18"/>
  <c r="G316" i="18"/>
  <c r="F316" i="18"/>
  <c r="E316" i="18"/>
  <c r="D316" i="18"/>
  <c r="C316" i="18"/>
  <c r="B316" i="18"/>
  <c r="M315" i="18"/>
  <c r="L315" i="18"/>
  <c r="K315" i="18"/>
  <c r="J315" i="18"/>
  <c r="I315" i="18"/>
  <c r="H315" i="18"/>
  <c r="G315" i="18"/>
  <c r="F315" i="18"/>
  <c r="E315" i="18"/>
  <c r="D315" i="18"/>
  <c r="C315" i="18"/>
  <c r="B315" i="18"/>
  <c r="M314" i="18"/>
  <c r="L314" i="18"/>
  <c r="K314" i="18"/>
  <c r="J314" i="18"/>
  <c r="I314" i="18"/>
  <c r="H314" i="18"/>
  <c r="G314" i="18"/>
  <c r="F314" i="18"/>
  <c r="E314" i="18"/>
  <c r="D314" i="18"/>
  <c r="C314" i="18"/>
  <c r="B314" i="18"/>
  <c r="M313" i="18"/>
  <c r="L313" i="18"/>
  <c r="K313" i="18"/>
  <c r="J313" i="18"/>
  <c r="I313" i="18"/>
  <c r="H313" i="18"/>
  <c r="G313" i="18"/>
  <c r="F313" i="18"/>
  <c r="E313" i="18"/>
  <c r="D313" i="18"/>
  <c r="C313" i="18"/>
  <c r="B313" i="18"/>
  <c r="M312" i="18"/>
  <c r="L312" i="18"/>
  <c r="K312" i="18"/>
  <c r="J312" i="18"/>
  <c r="I312" i="18"/>
  <c r="H312" i="18"/>
  <c r="G312" i="18"/>
  <c r="F312" i="18"/>
  <c r="E312" i="18"/>
  <c r="D312" i="18"/>
  <c r="C312" i="18"/>
  <c r="B312" i="18"/>
  <c r="M311" i="18"/>
  <c r="L311" i="18"/>
  <c r="K311" i="18"/>
  <c r="J311" i="18"/>
  <c r="I311" i="18"/>
  <c r="H311" i="18"/>
  <c r="G311" i="18"/>
  <c r="F311" i="18"/>
  <c r="E311" i="18"/>
  <c r="D311" i="18"/>
  <c r="C311" i="18"/>
  <c r="B311" i="18"/>
  <c r="M310" i="18"/>
  <c r="L310" i="18"/>
  <c r="K310" i="18"/>
  <c r="J310" i="18"/>
  <c r="I310" i="18"/>
  <c r="H310" i="18"/>
  <c r="G310" i="18"/>
  <c r="F310" i="18"/>
  <c r="E310" i="18"/>
  <c r="D310" i="18"/>
  <c r="C310" i="18"/>
  <c r="B310" i="18"/>
  <c r="M309" i="18"/>
  <c r="L309" i="18"/>
  <c r="K309" i="18"/>
  <c r="J309" i="18"/>
  <c r="I309" i="18"/>
  <c r="H309" i="18"/>
  <c r="G309" i="18"/>
  <c r="F309" i="18"/>
  <c r="E309" i="18"/>
  <c r="D309" i="18"/>
  <c r="C309" i="18"/>
  <c r="B309" i="18"/>
  <c r="M308" i="18"/>
  <c r="L308" i="18"/>
  <c r="K308" i="18"/>
  <c r="J308" i="18"/>
  <c r="I308" i="18"/>
  <c r="H308" i="18"/>
  <c r="G308" i="18"/>
  <c r="F308" i="18"/>
  <c r="E308" i="18"/>
  <c r="D308" i="18"/>
  <c r="C308" i="18"/>
  <c r="B308" i="18"/>
  <c r="M307" i="18"/>
  <c r="L307" i="18"/>
  <c r="K307" i="18"/>
  <c r="J307" i="18"/>
  <c r="I307" i="18"/>
  <c r="H307" i="18"/>
  <c r="G307" i="18"/>
  <c r="F307" i="18"/>
  <c r="E307" i="18"/>
  <c r="D307" i="18"/>
  <c r="C307" i="18"/>
  <c r="B307" i="18"/>
  <c r="M306" i="18"/>
  <c r="L306" i="18"/>
  <c r="K306" i="18"/>
  <c r="J306" i="18"/>
  <c r="I306" i="18"/>
  <c r="H306" i="18"/>
  <c r="G306" i="18"/>
  <c r="F306" i="18"/>
  <c r="E306" i="18"/>
  <c r="D306" i="18"/>
  <c r="C306" i="18"/>
  <c r="B306" i="18"/>
  <c r="M305" i="18"/>
  <c r="L305" i="18"/>
  <c r="K305" i="18"/>
  <c r="J305" i="18"/>
  <c r="I305" i="18"/>
  <c r="H305" i="18"/>
  <c r="G305" i="18"/>
  <c r="F305" i="18"/>
  <c r="E305" i="18"/>
  <c r="D305" i="18"/>
  <c r="C305" i="18"/>
  <c r="B305" i="18"/>
  <c r="M304" i="18"/>
  <c r="L304" i="18"/>
  <c r="K304" i="18"/>
  <c r="J304" i="18"/>
  <c r="I304" i="18"/>
  <c r="H304" i="18"/>
  <c r="G304" i="18"/>
  <c r="F304" i="18"/>
  <c r="E304" i="18"/>
  <c r="D304" i="18"/>
  <c r="C304" i="18"/>
  <c r="B304" i="18"/>
  <c r="M303" i="18"/>
  <c r="L303" i="18"/>
  <c r="K303" i="18"/>
  <c r="J303" i="18"/>
  <c r="I303" i="18"/>
  <c r="H303" i="18"/>
  <c r="G303" i="18"/>
  <c r="F303" i="18"/>
  <c r="E303" i="18"/>
  <c r="D303" i="18"/>
  <c r="C303" i="18"/>
  <c r="B303" i="18"/>
  <c r="M302" i="18"/>
  <c r="L302" i="18"/>
  <c r="K302" i="18"/>
  <c r="J302" i="18"/>
  <c r="I302" i="18"/>
  <c r="H302" i="18"/>
  <c r="G302" i="18"/>
  <c r="F302" i="18"/>
  <c r="E302" i="18"/>
  <c r="D302" i="18"/>
  <c r="C302" i="18"/>
  <c r="B302" i="18"/>
  <c r="M301" i="18"/>
  <c r="L301" i="18"/>
  <c r="K301" i="18"/>
  <c r="J301" i="18"/>
  <c r="I301" i="18"/>
  <c r="H301" i="18"/>
  <c r="G301" i="18"/>
  <c r="F301" i="18"/>
  <c r="E301" i="18"/>
  <c r="D301" i="18"/>
  <c r="C301" i="18"/>
  <c r="B301" i="18"/>
  <c r="M300" i="18"/>
  <c r="L300" i="18"/>
  <c r="K300" i="18"/>
  <c r="J300" i="18"/>
  <c r="I300" i="18"/>
  <c r="H300" i="18"/>
  <c r="G300" i="18"/>
  <c r="F300" i="18"/>
  <c r="E300" i="18"/>
  <c r="D300" i="18"/>
  <c r="C300" i="18"/>
  <c r="B300" i="18"/>
  <c r="M299" i="18"/>
  <c r="L299" i="18"/>
  <c r="K299" i="18"/>
  <c r="J299" i="18"/>
  <c r="I299" i="18"/>
  <c r="H299" i="18"/>
  <c r="G299" i="18"/>
  <c r="F299" i="18"/>
  <c r="E299" i="18"/>
  <c r="D299" i="18"/>
  <c r="C299" i="18"/>
  <c r="B299" i="18"/>
  <c r="M298" i="18"/>
  <c r="L298" i="18"/>
  <c r="K298" i="18"/>
  <c r="J298" i="18"/>
  <c r="I298" i="18"/>
  <c r="H298" i="18"/>
  <c r="G298" i="18"/>
  <c r="F298" i="18"/>
  <c r="E298" i="18"/>
  <c r="D298" i="18"/>
  <c r="C298" i="18"/>
  <c r="B298" i="18"/>
  <c r="M297" i="18"/>
  <c r="L297" i="18"/>
  <c r="K297" i="18"/>
  <c r="J297" i="18"/>
  <c r="I297" i="18"/>
  <c r="H297" i="18"/>
  <c r="G297" i="18"/>
  <c r="F297" i="18"/>
  <c r="E297" i="18"/>
  <c r="D297" i="18"/>
  <c r="C297" i="18"/>
  <c r="B297" i="18"/>
  <c r="M296" i="18"/>
  <c r="L296" i="18"/>
  <c r="K296" i="18"/>
  <c r="J296" i="18"/>
  <c r="I296" i="18"/>
  <c r="H296" i="18"/>
  <c r="G296" i="18"/>
  <c r="F296" i="18"/>
  <c r="E296" i="18"/>
  <c r="D296" i="18"/>
  <c r="C296" i="18"/>
  <c r="B296" i="18"/>
  <c r="M295" i="18"/>
  <c r="L295" i="18"/>
  <c r="K295" i="18"/>
  <c r="J295" i="18"/>
  <c r="I295" i="18"/>
  <c r="H295" i="18"/>
  <c r="G295" i="18"/>
  <c r="F295" i="18"/>
  <c r="E295" i="18"/>
  <c r="D295" i="18"/>
  <c r="C295" i="18"/>
  <c r="B295" i="18"/>
  <c r="M294" i="18"/>
  <c r="L294" i="18"/>
  <c r="K294" i="18"/>
  <c r="J294" i="18"/>
  <c r="I294" i="18"/>
  <c r="H294" i="18"/>
  <c r="G294" i="18"/>
  <c r="F294" i="18"/>
  <c r="E294" i="18"/>
  <c r="D294" i="18"/>
  <c r="C294" i="18"/>
  <c r="B294" i="18"/>
  <c r="M293" i="18"/>
  <c r="L293" i="18"/>
  <c r="K293" i="18"/>
  <c r="J293" i="18"/>
  <c r="I293" i="18"/>
  <c r="H293" i="18"/>
  <c r="G293" i="18"/>
  <c r="F293" i="18"/>
  <c r="E293" i="18"/>
  <c r="D293" i="18"/>
  <c r="C293" i="18"/>
  <c r="B293" i="18"/>
  <c r="M292" i="18"/>
  <c r="L292" i="18"/>
  <c r="K292" i="18"/>
  <c r="J292" i="18"/>
  <c r="I292" i="18"/>
  <c r="H292" i="18"/>
  <c r="G292" i="18"/>
  <c r="F292" i="18"/>
  <c r="E292" i="18"/>
  <c r="D292" i="18"/>
  <c r="C292" i="18"/>
  <c r="B292" i="18"/>
  <c r="M291" i="18"/>
  <c r="L291" i="18"/>
  <c r="K291" i="18"/>
  <c r="J291" i="18"/>
  <c r="I291" i="18"/>
  <c r="H291" i="18"/>
  <c r="G291" i="18"/>
  <c r="F291" i="18"/>
  <c r="E291" i="18"/>
  <c r="D291" i="18"/>
  <c r="C291" i="18"/>
  <c r="B291" i="18"/>
  <c r="M290" i="18"/>
  <c r="L290" i="18"/>
  <c r="K290" i="18"/>
  <c r="J290" i="18"/>
  <c r="I290" i="18"/>
  <c r="H290" i="18"/>
  <c r="G290" i="18"/>
  <c r="F290" i="18"/>
  <c r="E290" i="18"/>
  <c r="D290" i="18"/>
  <c r="C290" i="18"/>
  <c r="B290" i="18"/>
  <c r="M289" i="18"/>
  <c r="L289" i="18"/>
  <c r="K289" i="18"/>
  <c r="J289" i="18"/>
  <c r="I289" i="18"/>
  <c r="H289" i="18"/>
  <c r="G289" i="18"/>
  <c r="F289" i="18"/>
  <c r="E289" i="18"/>
  <c r="D289" i="18"/>
  <c r="C289" i="18"/>
  <c r="B289" i="18"/>
  <c r="M288" i="18"/>
  <c r="L288" i="18"/>
  <c r="K288" i="18"/>
  <c r="J288" i="18"/>
  <c r="I288" i="18"/>
  <c r="H288" i="18"/>
  <c r="G288" i="18"/>
  <c r="F288" i="18"/>
  <c r="E288" i="18"/>
  <c r="D288" i="18"/>
  <c r="C288" i="18"/>
  <c r="B288" i="18"/>
  <c r="M287" i="18"/>
  <c r="L287" i="18"/>
  <c r="K287" i="18"/>
  <c r="J287" i="18"/>
  <c r="I287" i="18"/>
  <c r="H287" i="18"/>
  <c r="G287" i="18"/>
  <c r="F287" i="18"/>
  <c r="E287" i="18"/>
  <c r="D287" i="18"/>
  <c r="C287" i="18"/>
  <c r="B287" i="18"/>
  <c r="M286" i="18"/>
  <c r="L286" i="18"/>
  <c r="K286" i="18"/>
  <c r="J286" i="18"/>
  <c r="I286" i="18"/>
  <c r="H286" i="18"/>
  <c r="G286" i="18"/>
  <c r="F286" i="18"/>
  <c r="E286" i="18"/>
  <c r="D286" i="18"/>
  <c r="C286" i="18"/>
  <c r="B286" i="18"/>
  <c r="M285" i="18"/>
  <c r="L285" i="18"/>
  <c r="K285" i="18"/>
  <c r="J285" i="18"/>
  <c r="I285" i="18"/>
  <c r="H285" i="18"/>
  <c r="G285" i="18"/>
  <c r="F285" i="18"/>
  <c r="E285" i="18"/>
  <c r="D285" i="18"/>
  <c r="C285" i="18"/>
  <c r="B285" i="18"/>
  <c r="M284" i="18"/>
  <c r="L284" i="18"/>
  <c r="K284" i="18"/>
  <c r="J284" i="18"/>
  <c r="I284" i="18"/>
  <c r="H284" i="18"/>
  <c r="G284" i="18"/>
  <c r="F284" i="18"/>
  <c r="E284" i="18"/>
  <c r="D284" i="18"/>
  <c r="C284" i="18"/>
  <c r="B284" i="18"/>
  <c r="M283" i="18"/>
  <c r="L283" i="18"/>
  <c r="K283" i="18"/>
  <c r="J283" i="18"/>
  <c r="I283" i="18"/>
  <c r="H283" i="18"/>
  <c r="G283" i="18"/>
  <c r="F283" i="18"/>
  <c r="E283" i="18"/>
  <c r="D283" i="18"/>
  <c r="C283" i="18"/>
  <c r="B283" i="18"/>
  <c r="M282" i="18"/>
  <c r="L282" i="18"/>
  <c r="K282" i="18"/>
  <c r="J282" i="18"/>
  <c r="I282" i="18"/>
  <c r="H282" i="18"/>
  <c r="G282" i="18"/>
  <c r="F282" i="18"/>
  <c r="E282" i="18"/>
  <c r="D282" i="18"/>
  <c r="C282" i="18"/>
  <c r="B282" i="18"/>
  <c r="M281" i="18"/>
  <c r="L281" i="18"/>
  <c r="K281" i="18"/>
  <c r="J281" i="18"/>
  <c r="I281" i="18"/>
  <c r="H281" i="18"/>
  <c r="G281" i="18"/>
  <c r="F281" i="18"/>
  <c r="E281" i="18"/>
  <c r="D281" i="18"/>
  <c r="C281" i="18"/>
  <c r="B281" i="18"/>
  <c r="M280" i="18"/>
  <c r="L280" i="18"/>
  <c r="K280" i="18"/>
  <c r="J280" i="18"/>
  <c r="I280" i="18"/>
  <c r="H280" i="18"/>
  <c r="G280" i="18"/>
  <c r="F280" i="18"/>
  <c r="E280" i="18"/>
  <c r="D280" i="18"/>
  <c r="C280" i="18"/>
  <c r="B280" i="18"/>
  <c r="M279" i="18"/>
  <c r="L279" i="18"/>
  <c r="K279" i="18"/>
  <c r="J279" i="18"/>
  <c r="I279" i="18"/>
  <c r="H279" i="18"/>
  <c r="G279" i="18"/>
  <c r="F279" i="18"/>
  <c r="E279" i="18"/>
  <c r="D279" i="18"/>
  <c r="C279" i="18"/>
  <c r="B279" i="18"/>
  <c r="M278" i="18"/>
  <c r="L278" i="18"/>
  <c r="K278" i="18"/>
  <c r="J278" i="18"/>
  <c r="I278" i="18"/>
  <c r="H278" i="18"/>
  <c r="G278" i="18"/>
  <c r="F278" i="18"/>
  <c r="E278" i="18"/>
  <c r="D278" i="18"/>
  <c r="C278" i="18"/>
  <c r="B278" i="18"/>
  <c r="M277" i="18"/>
  <c r="L277" i="18"/>
  <c r="K277" i="18"/>
  <c r="J277" i="18"/>
  <c r="I277" i="18"/>
  <c r="H277" i="18"/>
  <c r="G277" i="18"/>
  <c r="F277" i="18"/>
  <c r="E277" i="18"/>
  <c r="D277" i="18"/>
  <c r="C277" i="18"/>
  <c r="B277" i="18"/>
  <c r="M276" i="18"/>
  <c r="L276" i="18"/>
  <c r="K276" i="18"/>
  <c r="J276" i="18"/>
  <c r="I276" i="18"/>
  <c r="H276" i="18"/>
  <c r="G276" i="18"/>
  <c r="F276" i="18"/>
  <c r="E276" i="18"/>
  <c r="D276" i="18"/>
  <c r="C276" i="18"/>
  <c r="B276" i="18"/>
  <c r="M275" i="18"/>
  <c r="L275" i="18"/>
  <c r="K275" i="18"/>
  <c r="J275" i="18"/>
  <c r="I275" i="18"/>
  <c r="H275" i="18"/>
  <c r="G275" i="18"/>
  <c r="F275" i="18"/>
  <c r="E275" i="18"/>
  <c r="D275" i="18"/>
  <c r="C275" i="18"/>
  <c r="B275" i="18"/>
  <c r="M274" i="18"/>
  <c r="L274" i="18"/>
  <c r="K274" i="18"/>
  <c r="J274" i="18"/>
  <c r="I274" i="18"/>
  <c r="H274" i="18"/>
  <c r="G274" i="18"/>
  <c r="F274" i="18"/>
  <c r="E274" i="18"/>
  <c r="D274" i="18"/>
  <c r="C274" i="18"/>
  <c r="B274" i="18"/>
  <c r="M273" i="18"/>
  <c r="L273" i="18"/>
  <c r="K273" i="18"/>
  <c r="J273" i="18"/>
  <c r="I273" i="18"/>
  <c r="H273" i="18"/>
  <c r="G273" i="18"/>
  <c r="F273" i="18"/>
  <c r="E273" i="18"/>
  <c r="D273" i="18"/>
  <c r="C273" i="18"/>
  <c r="B273" i="18"/>
  <c r="M272" i="18"/>
  <c r="L272" i="18"/>
  <c r="K272" i="18"/>
  <c r="J272" i="18"/>
  <c r="I272" i="18"/>
  <c r="H272" i="18"/>
  <c r="G272" i="18"/>
  <c r="F272" i="18"/>
  <c r="E272" i="18"/>
  <c r="D272" i="18"/>
  <c r="C272" i="18"/>
  <c r="B272" i="18"/>
  <c r="M271" i="18"/>
  <c r="L271" i="18"/>
  <c r="K271" i="18"/>
  <c r="J271" i="18"/>
  <c r="I271" i="18"/>
  <c r="H271" i="18"/>
  <c r="G271" i="18"/>
  <c r="F271" i="18"/>
  <c r="E271" i="18"/>
  <c r="D271" i="18"/>
  <c r="C271" i="18"/>
  <c r="B271" i="18"/>
  <c r="M270" i="18"/>
  <c r="L270" i="18"/>
  <c r="K270" i="18"/>
  <c r="J270" i="18"/>
  <c r="I270" i="18"/>
  <c r="H270" i="18"/>
  <c r="G270" i="18"/>
  <c r="F270" i="18"/>
  <c r="E270" i="18"/>
  <c r="D270" i="18"/>
  <c r="C270" i="18"/>
  <c r="B270" i="18"/>
  <c r="M269" i="18"/>
  <c r="L269" i="18"/>
  <c r="K269" i="18"/>
  <c r="J269" i="18"/>
  <c r="I269" i="18"/>
  <c r="H269" i="18"/>
  <c r="G269" i="18"/>
  <c r="F269" i="18"/>
  <c r="E269" i="18"/>
  <c r="D269" i="18"/>
  <c r="C269" i="18"/>
  <c r="B269" i="18"/>
  <c r="M268" i="18"/>
  <c r="L268" i="18"/>
  <c r="K268" i="18"/>
  <c r="J268" i="18"/>
  <c r="I268" i="18"/>
  <c r="H268" i="18"/>
  <c r="G268" i="18"/>
  <c r="F268" i="18"/>
  <c r="E268" i="18"/>
  <c r="D268" i="18"/>
  <c r="C268" i="18"/>
  <c r="B268" i="18"/>
  <c r="M267" i="18"/>
  <c r="L267" i="18"/>
  <c r="K267" i="18"/>
  <c r="J267" i="18"/>
  <c r="I267" i="18"/>
  <c r="H267" i="18"/>
  <c r="G267" i="18"/>
  <c r="F267" i="18"/>
  <c r="E267" i="18"/>
  <c r="D267" i="18"/>
  <c r="C267" i="18"/>
  <c r="B267" i="18"/>
  <c r="M266" i="18"/>
  <c r="L266" i="18"/>
  <c r="K266" i="18"/>
  <c r="J266" i="18"/>
  <c r="I266" i="18"/>
  <c r="H266" i="18"/>
  <c r="G266" i="18"/>
  <c r="F266" i="18"/>
  <c r="E266" i="18"/>
  <c r="D266" i="18"/>
  <c r="C266" i="18"/>
  <c r="B266" i="18"/>
  <c r="M265" i="18"/>
  <c r="L265" i="18"/>
  <c r="K265" i="18"/>
  <c r="J265" i="18"/>
  <c r="I265" i="18"/>
  <c r="H265" i="18"/>
  <c r="G265" i="18"/>
  <c r="F265" i="18"/>
  <c r="E265" i="18"/>
  <c r="D265" i="18"/>
  <c r="C265" i="18"/>
  <c r="B265" i="18"/>
  <c r="M264" i="18"/>
  <c r="L264" i="18"/>
  <c r="K264" i="18"/>
  <c r="J264" i="18"/>
  <c r="I264" i="18"/>
  <c r="H264" i="18"/>
  <c r="G264" i="18"/>
  <c r="F264" i="18"/>
  <c r="E264" i="18"/>
  <c r="D264" i="18"/>
  <c r="C264" i="18"/>
  <c r="B264" i="18"/>
  <c r="M263" i="18"/>
  <c r="L263" i="18"/>
  <c r="K263" i="18"/>
  <c r="J263" i="18"/>
  <c r="I263" i="18"/>
  <c r="H263" i="18"/>
  <c r="G263" i="18"/>
  <c r="F263" i="18"/>
  <c r="E263" i="18"/>
  <c r="D263" i="18"/>
  <c r="C263" i="18"/>
  <c r="B263" i="18"/>
  <c r="M262" i="18"/>
  <c r="L262" i="18"/>
  <c r="K262" i="18"/>
  <c r="J262" i="18"/>
  <c r="I262" i="18"/>
  <c r="H262" i="18"/>
  <c r="G262" i="18"/>
  <c r="F262" i="18"/>
  <c r="E262" i="18"/>
  <c r="D262" i="18"/>
  <c r="C262" i="18"/>
  <c r="B262" i="18"/>
  <c r="M261" i="18"/>
  <c r="L261" i="18"/>
  <c r="K261" i="18"/>
  <c r="J261" i="18"/>
  <c r="I261" i="18"/>
  <c r="H261" i="18"/>
  <c r="G261" i="18"/>
  <c r="F261" i="18"/>
  <c r="E261" i="18"/>
  <c r="D261" i="18"/>
  <c r="C261" i="18"/>
  <c r="B261" i="18"/>
  <c r="M260" i="18"/>
  <c r="L260" i="18"/>
  <c r="K260" i="18"/>
  <c r="J260" i="18"/>
  <c r="I260" i="18"/>
  <c r="H260" i="18"/>
  <c r="G260" i="18"/>
  <c r="F260" i="18"/>
  <c r="E260" i="18"/>
  <c r="D260" i="18"/>
  <c r="C260" i="18"/>
  <c r="B260" i="18"/>
  <c r="M259" i="18"/>
  <c r="L259" i="18"/>
  <c r="K259" i="18"/>
  <c r="J259" i="18"/>
  <c r="I259" i="18"/>
  <c r="H259" i="18"/>
  <c r="G259" i="18"/>
  <c r="F259" i="18"/>
  <c r="E259" i="18"/>
  <c r="D259" i="18"/>
  <c r="C259" i="18"/>
  <c r="B259" i="18"/>
  <c r="M258" i="18"/>
  <c r="L258" i="18"/>
  <c r="K258" i="18"/>
  <c r="J258" i="18"/>
  <c r="I258" i="18"/>
  <c r="H258" i="18"/>
  <c r="G258" i="18"/>
  <c r="F258" i="18"/>
  <c r="E258" i="18"/>
  <c r="D258" i="18"/>
  <c r="C258" i="18"/>
  <c r="B258" i="18"/>
  <c r="M257" i="18"/>
  <c r="L257" i="18"/>
  <c r="K257" i="18"/>
  <c r="J257" i="18"/>
  <c r="I257" i="18"/>
  <c r="H257" i="18"/>
  <c r="G257" i="18"/>
  <c r="F257" i="18"/>
  <c r="E257" i="18"/>
  <c r="D257" i="18"/>
  <c r="C257" i="18"/>
  <c r="B257" i="18"/>
  <c r="M256" i="18"/>
  <c r="L256" i="18"/>
  <c r="K256" i="18"/>
  <c r="J256" i="18"/>
  <c r="I256" i="18"/>
  <c r="H256" i="18"/>
  <c r="G256" i="18"/>
  <c r="F256" i="18"/>
  <c r="E256" i="18"/>
  <c r="D256" i="18"/>
  <c r="C256" i="18"/>
  <c r="B256" i="18"/>
  <c r="M255" i="18"/>
  <c r="L255" i="18"/>
  <c r="K255" i="18"/>
  <c r="J255" i="18"/>
  <c r="I255" i="18"/>
  <c r="H255" i="18"/>
  <c r="G255" i="18"/>
  <c r="F255" i="18"/>
  <c r="E255" i="18"/>
  <c r="D255" i="18"/>
  <c r="C255" i="18"/>
  <c r="B255" i="18"/>
  <c r="M254" i="18"/>
  <c r="L254" i="18"/>
  <c r="K254" i="18"/>
  <c r="J254" i="18"/>
  <c r="I254" i="18"/>
  <c r="H254" i="18"/>
  <c r="G254" i="18"/>
  <c r="F254" i="18"/>
  <c r="E254" i="18"/>
  <c r="D254" i="18"/>
  <c r="C254" i="18"/>
  <c r="B254" i="18"/>
  <c r="M253" i="18"/>
  <c r="L253" i="18"/>
  <c r="K253" i="18"/>
  <c r="J253" i="18"/>
  <c r="I253" i="18"/>
  <c r="H253" i="18"/>
  <c r="G253" i="18"/>
  <c r="F253" i="18"/>
  <c r="E253" i="18"/>
  <c r="D253" i="18"/>
  <c r="C253" i="18"/>
  <c r="B253" i="18"/>
  <c r="M252" i="18"/>
  <c r="L252" i="18"/>
  <c r="K252" i="18"/>
  <c r="J252" i="18"/>
  <c r="I252" i="18"/>
  <c r="H252" i="18"/>
  <c r="G252" i="18"/>
  <c r="F252" i="18"/>
  <c r="E252" i="18"/>
  <c r="D252" i="18"/>
  <c r="C252" i="18"/>
  <c r="B252" i="18"/>
  <c r="M251" i="18"/>
  <c r="L251" i="18"/>
  <c r="K251" i="18"/>
  <c r="J251" i="18"/>
  <c r="I251" i="18"/>
  <c r="H251" i="18"/>
  <c r="G251" i="18"/>
  <c r="F251" i="18"/>
  <c r="E251" i="18"/>
  <c r="D251" i="18"/>
  <c r="C251" i="18"/>
  <c r="B251" i="18"/>
  <c r="M250" i="18"/>
  <c r="L250" i="18"/>
  <c r="K250" i="18"/>
  <c r="J250" i="18"/>
  <c r="I250" i="18"/>
  <c r="H250" i="18"/>
  <c r="G250" i="18"/>
  <c r="F250" i="18"/>
  <c r="E250" i="18"/>
  <c r="D250" i="18"/>
  <c r="C250" i="18"/>
  <c r="B250" i="18"/>
  <c r="M249" i="18"/>
  <c r="L249" i="18"/>
  <c r="K249" i="18"/>
  <c r="J249" i="18"/>
  <c r="I249" i="18"/>
  <c r="H249" i="18"/>
  <c r="G249" i="18"/>
  <c r="F249" i="18"/>
  <c r="E249" i="18"/>
  <c r="D249" i="18"/>
  <c r="C249" i="18"/>
  <c r="B249" i="18"/>
  <c r="M248" i="18"/>
  <c r="L248" i="18"/>
  <c r="K248" i="18"/>
  <c r="J248" i="18"/>
  <c r="I248" i="18"/>
  <c r="H248" i="18"/>
  <c r="G248" i="18"/>
  <c r="F248" i="18"/>
  <c r="E248" i="18"/>
  <c r="D248" i="18"/>
  <c r="C248" i="18"/>
  <c r="B248" i="18"/>
  <c r="M247" i="18"/>
  <c r="L247" i="18"/>
  <c r="K247" i="18"/>
  <c r="J247" i="18"/>
  <c r="I247" i="18"/>
  <c r="H247" i="18"/>
  <c r="G247" i="18"/>
  <c r="F247" i="18"/>
  <c r="E247" i="18"/>
  <c r="D247" i="18"/>
  <c r="C247" i="18"/>
  <c r="B247" i="18"/>
  <c r="M246" i="18"/>
  <c r="L246" i="18"/>
  <c r="K246" i="18"/>
  <c r="J246" i="18"/>
  <c r="I246" i="18"/>
  <c r="H246" i="18"/>
  <c r="G246" i="18"/>
  <c r="F246" i="18"/>
  <c r="E246" i="18"/>
  <c r="D246" i="18"/>
  <c r="C246" i="18"/>
  <c r="B246" i="18"/>
  <c r="M245" i="18"/>
  <c r="L245" i="18"/>
  <c r="K245" i="18"/>
  <c r="J245" i="18"/>
  <c r="I245" i="18"/>
  <c r="H245" i="18"/>
  <c r="G245" i="18"/>
  <c r="F245" i="18"/>
  <c r="E245" i="18"/>
  <c r="D245" i="18"/>
  <c r="C245" i="18"/>
  <c r="B245" i="18"/>
  <c r="M244" i="18"/>
  <c r="L244" i="18"/>
  <c r="K244" i="18"/>
  <c r="J244" i="18"/>
  <c r="I244" i="18"/>
  <c r="H244" i="18"/>
  <c r="G244" i="18"/>
  <c r="F244" i="18"/>
  <c r="E244" i="18"/>
  <c r="D244" i="18"/>
  <c r="C244" i="18"/>
  <c r="B244" i="18"/>
  <c r="M243" i="18"/>
  <c r="L243" i="18"/>
  <c r="K243" i="18"/>
  <c r="J243" i="18"/>
  <c r="I243" i="18"/>
  <c r="H243" i="18"/>
  <c r="G243" i="18"/>
  <c r="F243" i="18"/>
  <c r="E243" i="18"/>
  <c r="D243" i="18"/>
  <c r="C243" i="18"/>
  <c r="B243" i="18"/>
  <c r="M242" i="18"/>
  <c r="L242" i="18"/>
  <c r="K242" i="18"/>
  <c r="J242" i="18"/>
  <c r="I242" i="18"/>
  <c r="H242" i="18"/>
  <c r="G242" i="18"/>
  <c r="F242" i="18"/>
  <c r="E242" i="18"/>
  <c r="D242" i="18"/>
  <c r="C242" i="18"/>
  <c r="B242" i="18"/>
  <c r="M241" i="18"/>
  <c r="L241" i="18"/>
  <c r="K241" i="18"/>
  <c r="J241" i="18"/>
  <c r="I241" i="18"/>
  <c r="H241" i="18"/>
  <c r="G241" i="18"/>
  <c r="F241" i="18"/>
  <c r="E241" i="18"/>
  <c r="D241" i="18"/>
  <c r="C241" i="18"/>
  <c r="B241" i="18"/>
  <c r="M240" i="18"/>
  <c r="L240" i="18"/>
  <c r="K240" i="18"/>
  <c r="J240" i="18"/>
  <c r="I240" i="18"/>
  <c r="H240" i="18"/>
  <c r="G240" i="18"/>
  <c r="F240" i="18"/>
  <c r="E240" i="18"/>
  <c r="D240" i="18"/>
  <c r="C240" i="18"/>
  <c r="B240" i="18"/>
  <c r="M239" i="18"/>
  <c r="L239" i="18"/>
  <c r="K239" i="18"/>
  <c r="J239" i="18"/>
  <c r="I239" i="18"/>
  <c r="H239" i="18"/>
  <c r="G239" i="18"/>
  <c r="F239" i="18"/>
  <c r="E239" i="18"/>
  <c r="D239" i="18"/>
  <c r="C239" i="18"/>
  <c r="B239" i="18"/>
  <c r="M238" i="18"/>
  <c r="L238" i="18"/>
  <c r="K238" i="18"/>
  <c r="J238" i="18"/>
  <c r="I238" i="18"/>
  <c r="H238" i="18"/>
  <c r="G238" i="18"/>
  <c r="F238" i="18"/>
  <c r="E238" i="18"/>
  <c r="D238" i="18"/>
  <c r="C238" i="18"/>
  <c r="B238" i="18"/>
  <c r="M237" i="18"/>
  <c r="L237" i="18"/>
  <c r="K237" i="18"/>
  <c r="J237" i="18"/>
  <c r="I237" i="18"/>
  <c r="H237" i="18"/>
  <c r="G237" i="18"/>
  <c r="F237" i="18"/>
  <c r="E237" i="18"/>
  <c r="D237" i="18"/>
  <c r="C237" i="18"/>
  <c r="B237" i="18"/>
  <c r="M236" i="18"/>
  <c r="L236" i="18"/>
  <c r="K236" i="18"/>
  <c r="J236" i="18"/>
  <c r="I236" i="18"/>
  <c r="H236" i="18"/>
  <c r="G236" i="18"/>
  <c r="F236" i="18"/>
  <c r="E236" i="18"/>
  <c r="D236" i="18"/>
  <c r="C236" i="18"/>
  <c r="B236" i="18"/>
  <c r="M235" i="18"/>
  <c r="L235" i="18"/>
  <c r="K235" i="18"/>
  <c r="J235" i="18"/>
  <c r="I235" i="18"/>
  <c r="H235" i="18"/>
  <c r="G235" i="18"/>
  <c r="F235" i="18"/>
  <c r="E235" i="18"/>
  <c r="D235" i="18"/>
  <c r="C235" i="18"/>
  <c r="B235" i="18"/>
  <c r="M234" i="18"/>
  <c r="L234" i="18"/>
  <c r="K234" i="18"/>
  <c r="J234" i="18"/>
  <c r="I234" i="18"/>
  <c r="H234" i="18"/>
  <c r="G234" i="18"/>
  <c r="F234" i="18"/>
  <c r="E234" i="18"/>
  <c r="D234" i="18"/>
  <c r="C234" i="18"/>
  <c r="B234" i="18"/>
  <c r="M233" i="18"/>
  <c r="L233" i="18"/>
  <c r="K233" i="18"/>
  <c r="J233" i="18"/>
  <c r="I233" i="18"/>
  <c r="H233" i="18"/>
  <c r="G233" i="18"/>
  <c r="F233" i="18"/>
  <c r="E233" i="18"/>
  <c r="D233" i="18"/>
  <c r="C233" i="18"/>
  <c r="B233" i="18"/>
  <c r="M232" i="18"/>
  <c r="L232" i="18"/>
  <c r="K232" i="18"/>
  <c r="J232" i="18"/>
  <c r="I232" i="18"/>
  <c r="H232" i="18"/>
  <c r="G232" i="18"/>
  <c r="F232" i="18"/>
  <c r="E232" i="18"/>
  <c r="D232" i="18"/>
  <c r="C232" i="18"/>
  <c r="B232" i="18"/>
  <c r="M231" i="18"/>
  <c r="L231" i="18"/>
  <c r="K231" i="18"/>
  <c r="J231" i="18"/>
  <c r="I231" i="18"/>
  <c r="H231" i="18"/>
  <c r="G231" i="18"/>
  <c r="F231" i="18"/>
  <c r="E231" i="18"/>
  <c r="D231" i="18"/>
  <c r="C231" i="18"/>
  <c r="B231" i="18"/>
  <c r="M230" i="18"/>
  <c r="L230" i="18"/>
  <c r="K230" i="18"/>
  <c r="J230" i="18"/>
  <c r="I230" i="18"/>
  <c r="H230" i="18"/>
  <c r="G230" i="18"/>
  <c r="F230" i="18"/>
  <c r="E230" i="18"/>
  <c r="D230" i="18"/>
  <c r="C230" i="18"/>
  <c r="B230" i="18"/>
  <c r="M229" i="18"/>
  <c r="L229" i="18"/>
  <c r="K229" i="18"/>
  <c r="J229" i="18"/>
  <c r="I229" i="18"/>
  <c r="H229" i="18"/>
  <c r="G229" i="18"/>
  <c r="F229" i="18"/>
  <c r="E229" i="18"/>
  <c r="D229" i="18"/>
  <c r="C229" i="18"/>
  <c r="B229" i="18"/>
  <c r="M228" i="18"/>
  <c r="L228" i="18"/>
  <c r="K228" i="18"/>
  <c r="J228" i="18"/>
  <c r="I228" i="18"/>
  <c r="H228" i="18"/>
  <c r="G228" i="18"/>
  <c r="F228" i="18"/>
  <c r="E228" i="18"/>
  <c r="D228" i="18"/>
  <c r="C228" i="18"/>
  <c r="B228" i="18"/>
  <c r="M227" i="18"/>
  <c r="L227" i="18"/>
  <c r="K227" i="18"/>
  <c r="J227" i="18"/>
  <c r="I227" i="18"/>
  <c r="H227" i="18"/>
  <c r="G227" i="18"/>
  <c r="F227" i="18"/>
  <c r="E227" i="18"/>
  <c r="D227" i="18"/>
  <c r="C227" i="18"/>
  <c r="B227" i="18"/>
  <c r="M226" i="18"/>
  <c r="L226" i="18"/>
  <c r="K226" i="18"/>
  <c r="J226" i="18"/>
  <c r="I226" i="18"/>
  <c r="H226" i="18"/>
  <c r="G226" i="18"/>
  <c r="F226" i="18"/>
  <c r="E226" i="18"/>
  <c r="D226" i="18"/>
  <c r="C226" i="18"/>
  <c r="B226" i="18"/>
  <c r="M225" i="18"/>
  <c r="L225" i="18"/>
  <c r="K225" i="18"/>
  <c r="J225" i="18"/>
  <c r="I225" i="18"/>
  <c r="H225" i="18"/>
  <c r="G225" i="18"/>
  <c r="F225" i="18"/>
  <c r="E225" i="18"/>
  <c r="D225" i="18"/>
  <c r="C225" i="18"/>
  <c r="B225" i="18"/>
  <c r="M224" i="18"/>
  <c r="L224" i="18"/>
  <c r="K224" i="18"/>
  <c r="J224" i="18"/>
  <c r="I224" i="18"/>
  <c r="H224" i="18"/>
  <c r="G224" i="18"/>
  <c r="F224" i="18"/>
  <c r="E224" i="18"/>
  <c r="D224" i="18"/>
  <c r="C224" i="18"/>
  <c r="B224" i="18"/>
  <c r="M223" i="18"/>
  <c r="L223" i="18"/>
  <c r="K223" i="18"/>
  <c r="J223" i="18"/>
  <c r="I223" i="18"/>
  <c r="H223" i="18"/>
  <c r="G223" i="18"/>
  <c r="F223" i="18"/>
  <c r="E223" i="18"/>
  <c r="D223" i="18"/>
  <c r="C223" i="18"/>
  <c r="B223" i="18"/>
  <c r="M222" i="18"/>
  <c r="L222" i="18"/>
  <c r="K222" i="18"/>
  <c r="J222" i="18"/>
  <c r="I222" i="18"/>
  <c r="H222" i="18"/>
  <c r="G222" i="18"/>
  <c r="F222" i="18"/>
  <c r="E222" i="18"/>
  <c r="D222" i="18"/>
  <c r="C222" i="18"/>
  <c r="B222" i="18"/>
  <c r="M221" i="18"/>
  <c r="L221" i="18"/>
  <c r="K221" i="18"/>
  <c r="J221" i="18"/>
  <c r="I221" i="18"/>
  <c r="H221" i="18"/>
  <c r="G221" i="18"/>
  <c r="F221" i="18"/>
  <c r="E221" i="18"/>
  <c r="D221" i="18"/>
  <c r="C221" i="18"/>
  <c r="B221" i="18"/>
  <c r="M220" i="18"/>
  <c r="L220" i="18"/>
  <c r="K220" i="18"/>
  <c r="J220" i="18"/>
  <c r="I220" i="18"/>
  <c r="H220" i="18"/>
  <c r="G220" i="18"/>
  <c r="F220" i="18"/>
  <c r="E220" i="18"/>
  <c r="D220" i="18"/>
  <c r="C220" i="18"/>
  <c r="B220" i="18"/>
  <c r="M219" i="18"/>
  <c r="L219" i="18"/>
  <c r="K219" i="18"/>
  <c r="J219" i="18"/>
  <c r="I219" i="18"/>
  <c r="H219" i="18"/>
  <c r="G219" i="18"/>
  <c r="F219" i="18"/>
  <c r="E219" i="18"/>
  <c r="D219" i="18"/>
  <c r="C219" i="18"/>
  <c r="B219" i="18"/>
  <c r="M218" i="18"/>
  <c r="L218" i="18"/>
  <c r="K218" i="18"/>
  <c r="J218" i="18"/>
  <c r="I218" i="18"/>
  <c r="H218" i="18"/>
  <c r="G218" i="18"/>
  <c r="F218" i="18"/>
  <c r="E218" i="18"/>
  <c r="D218" i="18"/>
  <c r="C218" i="18"/>
  <c r="B218" i="18"/>
  <c r="M217" i="18"/>
  <c r="L217" i="18"/>
  <c r="K217" i="18"/>
  <c r="J217" i="18"/>
  <c r="I217" i="18"/>
  <c r="H217" i="18"/>
  <c r="G217" i="18"/>
  <c r="F217" i="18"/>
  <c r="E217" i="18"/>
  <c r="D217" i="18"/>
  <c r="C217" i="18"/>
  <c r="B217" i="18"/>
  <c r="M216" i="18"/>
  <c r="L216" i="18"/>
  <c r="K216" i="18"/>
  <c r="J216" i="18"/>
  <c r="I216" i="18"/>
  <c r="H216" i="18"/>
  <c r="G216" i="18"/>
  <c r="F216" i="18"/>
  <c r="E216" i="18"/>
  <c r="D216" i="18"/>
  <c r="C216" i="18"/>
  <c r="B216" i="18"/>
  <c r="M215" i="18"/>
  <c r="L215" i="18"/>
  <c r="K215" i="18"/>
  <c r="J215" i="18"/>
  <c r="I215" i="18"/>
  <c r="H215" i="18"/>
  <c r="G215" i="18"/>
  <c r="F215" i="18"/>
  <c r="E215" i="18"/>
  <c r="D215" i="18"/>
  <c r="C215" i="18"/>
  <c r="B215" i="18"/>
  <c r="M214" i="18"/>
  <c r="L214" i="18"/>
  <c r="K214" i="18"/>
  <c r="J214" i="18"/>
  <c r="I214" i="18"/>
  <c r="H214" i="18"/>
  <c r="G214" i="18"/>
  <c r="F214" i="18"/>
  <c r="E214" i="18"/>
  <c r="D214" i="18"/>
  <c r="C214" i="18"/>
  <c r="B214" i="18"/>
  <c r="M213" i="18"/>
  <c r="L213" i="18"/>
  <c r="K213" i="18"/>
  <c r="J213" i="18"/>
  <c r="I213" i="18"/>
  <c r="H213" i="18"/>
  <c r="G213" i="18"/>
  <c r="F213" i="18"/>
  <c r="E213" i="18"/>
  <c r="D213" i="18"/>
  <c r="C213" i="18"/>
  <c r="B213" i="18"/>
  <c r="M212" i="18"/>
  <c r="L212" i="18"/>
  <c r="K212" i="18"/>
  <c r="J212" i="18"/>
  <c r="I212" i="18"/>
  <c r="H212" i="18"/>
  <c r="G212" i="18"/>
  <c r="F212" i="18"/>
  <c r="E212" i="18"/>
  <c r="D212" i="18"/>
  <c r="C212" i="18"/>
  <c r="B212" i="18"/>
  <c r="M211" i="18"/>
  <c r="L211" i="18"/>
  <c r="K211" i="18"/>
  <c r="J211" i="18"/>
  <c r="I211" i="18"/>
  <c r="H211" i="18"/>
  <c r="G211" i="18"/>
  <c r="F211" i="18"/>
  <c r="E211" i="18"/>
  <c r="D211" i="18"/>
  <c r="C211" i="18"/>
  <c r="B211" i="18"/>
  <c r="M210" i="18"/>
  <c r="L210" i="18"/>
  <c r="K210" i="18"/>
  <c r="J210" i="18"/>
  <c r="I210" i="18"/>
  <c r="H210" i="18"/>
  <c r="G210" i="18"/>
  <c r="F210" i="18"/>
  <c r="E210" i="18"/>
  <c r="D210" i="18"/>
  <c r="C210" i="18"/>
  <c r="B210" i="18"/>
  <c r="M209" i="18"/>
  <c r="L209" i="18"/>
  <c r="K209" i="18"/>
  <c r="J209" i="18"/>
  <c r="I209" i="18"/>
  <c r="H209" i="18"/>
  <c r="G209" i="18"/>
  <c r="F209" i="18"/>
  <c r="E209" i="18"/>
  <c r="D209" i="18"/>
  <c r="C209" i="18"/>
  <c r="B209" i="18"/>
  <c r="M208" i="18"/>
  <c r="L208" i="18"/>
  <c r="K208" i="18"/>
  <c r="J208" i="18"/>
  <c r="I208" i="18"/>
  <c r="H208" i="18"/>
  <c r="G208" i="18"/>
  <c r="F208" i="18"/>
  <c r="E208" i="18"/>
  <c r="D208" i="18"/>
  <c r="C208" i="18"/>
  <c r="B208" i="18"/>
  <c r="M207" i="18"/>
  <c r="L207" i="18"/>
  <c r="K207" i="18"/>
  <c r="J207" i="18"/>
  <c r="I207" i="18"/>
  <c r="H207" i="18"/>
  <c r="G207" i="18"/>
  <c r="F207" i="18"/>
  <c r="E207" i="18"/>
  <c r="D207" i="18"/>
  <c r="C207" i="18"/>
  <c r="B207" i="18"/>
  <c r="M206" i="18"/>
  <c r="L206" i="18"/>
  <c r="K206" i="18"/>
  <c r="J206" i="18"/>
  <c r="I206" i="18"/>
  <c r="H206" i="18"/>
  <c r="G206" i="18"/>
  <c r="F206" i="18"/>
  <c r="E206" i="18"/>
  <c r="D206" i="18"/>
  <c r="C206" i="18"/>
  <c r="B206" i="18"/>
  <c r="M205" i="18"/>
  <c r="L205" i="18"/>
  <c r="K205" i="18"/>
  <c r="J205" i="18"/>
  <c r="I205" i="18"/>
  <c r="H205" i="18"/>
  <c r="G205" i="18"/>
  <c r="F205" i="18"/>
  <c r="E205" i="18"/>
  <c r="D205" i="18"/>
  <c r="C205" i="18"/>
  <c r="B205" i="18"/>
  <c r="M204" i="18"/>
  <c r="L204" i="18"/>
  <c r="K204" i="18"/>
  <c r="J204" i="18"/>
  <c r="I204" i="18"/>
  <c r="H204" i="18"/>
  <c r="G204" i="18"/>
  <c r="F204" i="18"/>
  <c r="E204" i="18"/>
  <c r="D204" i="18"/>
  <c r="C204" i="18"/>
  <c r="B204" i="18"/>
  <c r="M203" i="18"/>
  <c r="L203" i="18"/>
  <c r="K203" i="18"/>
  <c r="J203" i="18"/>
  <c r="I203" i="18"/>
  <c r="H203" i="18"/>
  <c r="G203" i="18"/>
  <c r="F203" i="18"/>
  <c r="E203" i="18"/>
  <c r="D203" i="18"/>
  <c r="C203" i="18"/>
  <c r="B203" i="18"/>
  <c r="M202" i="18"/>
  <c r="L202" i="18"/>
  <c r="K202" i="18"/>
  <c r="J202" i="18"/>
  <c r="I202" i="18"/>
  <c r="H202" i="18"/>
  <c r="G202" i="18"/>
  <c r="F202" i="18"/>
  <c r="E202" i="18"/>
  <c r="D202" i="18"/>
  <c r="C202" i="18"/>
  <c r="B202" i="18"/>
  <c r="M201" i="18"/>
  <c r="L201" i="18"/>
  <c r="K201" i="18"/>
  <c r="J201" i="18"/>
  <c r="I201" i="18"/>
  <c r="H201" i="18"/>
  <c r="G201" i="18"/>
  <c r="F201" i="18"/>
  <c r="E201" i="18"/>
  <c r="D201" i="18"/>
  <c r="C201" i="18"/>
  <c r="B201" i="18"/>
  <c r="M200" i="18"/>
  <c r="L200" i="18"/>
  <c r="K200" i="18"/>
  <c r="J200" i="18"/>
  <c r="I200" i="18"/>
  <c r="H200" i="18"/>
  <c r="G200" i="18"/>
  <c r="F200" i="18"/>
  <c r="E200" i="18"/>
  <c r="D200" i="18"/>
  <c r="C200" i="18"/>
  <c r="B200" i="18"/>
  <c r="M199" i="18"/>
  <c r="L199" i="18"/>
  <c r="K199" i="18"/>
  <c r="J199" i="18"/>
  <c r="I199" i="18"/>
  <c r="H199" i="18"/>
  <c r="G199" i="18"/>
  <c r="F199" i="18"/>
  <c r="E199" i="18"/>
  <c r="D199" i="18"/>
  <c r="C199" i="18"/>
  <c r="B199" i="18"/>
  <c r="M198" i="18"/>
  <c r="L198" i="18"/>
  <c r="K198" i="18"/>
  <c r="J198" i="18"/>
  <c r="I198" i="18"/>
  <c r="H198" i="18"/>
  <c r="G198" i="18"/>
  <c r="F198" i="18"/>
  <c r="E198" i="18"/>
  <c r="D198" i="18"/>
  <c r="C198" i="18"/>
  <c r="B198" i="18"/>
  <c r="M197" i="18"/>
  <c r="L197" i="18"/>
  <c r="K197" i="18"/>
  <c r="J197" i="18"/>
  <c r="I197" i="18"/>
  <c r="H197" i="18"/>
  <c r="G197" i="18"/>
  <c r="F197" i="18"/>
  <c r="E197" i="18"/>
  <c r="D197" i="18"/>
  <c r="C197" i="18"/>
  <c r="B197" i="18"/>
  <c r="M196" i="18"/>
  <c r="L196" i="18"/>
  <c r="K196" i="18"/>
  <c r="J196" i="18"/>
  <c r="I196" i="18"/>
  <c r="H196" i="18"/>
  <c r="G196" i="18"/>
  <c r="F196" i="18"/>
  <c r="E196" i="18"/>
  <c r="D196" i="18"/>
  <c r="C196" i="18"/>
  <c r="B196" i="18"/>
  <c r="M195" i="18"/>
  <c r="L195" i="18"/>
  <c r="K195" i="18"/>
  <c r="J195" i="18"/>
  <c r="I195" i="18"/>
  <c r="H195" i="18"/>
  <c r="G195" i="18"/>
  <c r="F195" i="18"/>
  <c r="E195" i="18"/>
  <c r="D195" i="18"/>
  <c r="C195" i="18"/>
  <c r="B195" i="18"/>
  <c r="M194" i="18"/>
  <c r="L194" i="18"/>
  <c r="K194" i="18"/>
  <c r="J194" i="18"/>
  <c r="I194" i="18"/>
  <c r="H194" i="18"/>
  <c r="G194" i="18"/>
  <c r="F194" i="18"/>
  <c r="E194" i="18"/>
  <c r="D194" i="18"/>
  <c r="C194" i="18"/>
  <c r="B194" i="18"/>
  <c r="M193" i="18"/>
  <c r="L193" i="18"/>
  <c r="K193" i="18"/>
  <c r="J193" i="18"/>
  <c r="I193" i="18"/>
  <c r="H193" i="18"/>
  <c r="G193" i="18"/>
  <c r="F193" i="18"/>
  <c r="E193" i="18"/>
  <c r="D193" i="18"/>
  <c r="C193" i="18"/>
  <c r="B193" i="18"/>
  <c r="M192" i="18"/>
  <c r="L192" i="18"/>
  <c r="K192" i="18"/>
  <c r="J192" i="18"/>
  <c r="I192" i="18"/>
  <c r="H192" i="18"/>
  <c r="G192" i="18"/>
  <c r="F192" i="18"/>
  <c r="E192" i="18"/>
  <c r="D192" i="18"/>
  <c r="C192" i="18"/>
  <c r="B192" i="18"/>
  <c r="M191" i="18"/>
  <c r="L191" i="18"/>
  <c r="K191" i="18"/>
  <c r="J191" i="18"/>
  <c r="I191" i="18"/>
  <c r="H191" i="18"/>
  <c r="G191" i="18"/>
  <c r="F191" i="18"/>
  <c r="E191" i="18"/>
  <c r="D191" i="18"/>
  <c r="C191" i="18"/>
  <c r="B191" i="18"/>
  <c r="M190" i="18"/>
  <c r="L190" i="18"/>
  <c r="K190" i="18"/>
  <c r="J190" i="18"/>
  <c r="I190" i="18"/>
  <c r="H190" i="18"/>
  <c r="G190" i="18"/>
  <c r="F190" i="18"/>
  <c r="E190" i="18"/>
  <c r="D190" i="18"/>
  <c r="C190" i="18"/>
  <c r="B190" i="18"/>
  <c r="M189" i="18"/>
  <c r="L189" i="18"/>
  <c r="K189" i="18"/>
  <c r="J189" i="18"/>
  <c r="I189" i="18"/>
  <c r="H189" i="18"/>
  <c r="G189" i="18"/>
  <c r="F189" i="18"/>
  <c r="E189" i="18"/>
  <c r="D189" i="18"/>
  <c r="C189" i="18"/>
  <c r="B189" i="18"/>
  <c r="M188" i="18"/>
  <c r="L188" i="18"/>
  <c r="K188" i="18"/>
  <c r="J188" i="18"/>
  <c r="I188" i="18"/>
  <c r="H188" i="18"/>
  <c r="G188" i="18"/>
  <c r="F188" i="18"/>
  <c r="E188" i="18"/>
  <c r="D188" i="18"/>
  <c r="C188" i="18"/>
  <c r="B188" i="18"/>
  <c r="M187" i="18"/>
  <c r="L187" i="18"/>
  <c r="K187" i="18"/>
  <c r="J187" i="18"/>
  <c r="I187" i="18"/>
  <c r="H187" i="18"/>
  <c r="G187" i="18"/>
  <c r="F187" i="18"/>
  <c r="E187" i="18"/>
  <c r="D187" i="18"/>
  <c r="C187" i="18"/>
  <c r="B187" i="18"/>
  <c r="M186" i="18"/>
  <c r="L186" i="18"/>
  <c r="K186" i="18"/>
  <c r="J186" i="18"/>
  <c r="I186" i="18"/>
  <c r="H186" i="18"/>
  <c r="G186" i="18"/>
  <c r="F186" i="18"/>
  <c r="E186" i="18"/>
  <c r="D186" i="18"/>
  <c r="C186" i="18"/>
  <c r="B186" i="18"/>
  <c r="M185" i="18"/>
  <c r="L185" i="18"/>
  <c r="K185" i="18"/>
  <c r="J185" i="18"/>
  <c r="I185" i="18"/>
  <c r="H185" i="18"/>
  <c r="G185" i="18"/>
  <c r="F185" i="18"/>
  <c r="E185" i="18"/>
  <c r="D185" i="18"/>
  <c r="C185" i="18"/>
  <c r="B185" i="18"/>
  <c r="M184" i="18"/>
  <c r="L184" i="18"/>
  <c r="K184" i="18"/>
  <c r="J184" i="18"/>
  <c r="I184" i="18"/>
  <c r="H184" i="18"/>
  <c r="G184" i="18"/>
  <c r="F184" i="18"/>
  <c r="E184" i="18"/>
  <c r="D184" i="18"/>
  <c r="C184" i="18"/>
  <c r="B184" i="18"/>
  <c r="M183" i="18"/>
  <c r="L183" i="18"/>
  <c r="K183" i="18"/>
  <c r="J183" i="18"/>
  <c r="I183" i="18"/>
  <c r="H183" i="18"/>
  <c r="G183" i="18"/>
  <c r="F183" i="18"/>
  <c r="E183" i="18"/>
  <c r="D183" i="18"/>
  <c r="C183" i="18"/>
  <c r="B183" i="18"/>
  <c r="M182" i="18"/>
  <c r="L182" i="18"/>
  <c r="K182" i="18"/>
  <c r="J182" i="18"/>
  <c r="I182" i="18"/>
  <c r="H182" i="18"/>
  <c r="G182" i="18"/>
  <c r="F182" i="18"/>
  <c r="E182" i="18"/>
  <c r="D182" i="18"/>
  <c r="C182" i="18"/>
  <c r="B182" i="18"/>
  <c r="M181" i="18"/>
  <c r="L181" i="18"/>
  <c r="K181" i="18"/>
  <c r="J181" i="18"/>
  <c r="I181" i="18"/>
  <c r="H181" i="18"/>
  <c r="G181" i="18"/>
  <c r="F181" i="18"/>
  <c r="E181" i="18"/>
  <c r="D181" i="18"/>
  <c r="C181" i="18"/>
  <c r="B181" i="18"/>
  <c r="M180" i="18"/>
  <c r="L180" i="18"/>
  <c r="K180" i="18"/>
  <c r="J180" i="18"/>
  <c r="I180" i="18"/>
  <c r="H180" i="18"/>
  <c r="G180" i="18"/>
  <c r="F180" i="18"/>
  <c r="E180" i="18"/>
  <c r="D180" i="18"/>
  <c r="C180" i="18"/>
  <c r="B180" i="18"/>
  <c r="M179" i="18"/>
  <c r="L179" i="18"/>
  <c r="K179" i="18"/>
  <c r="J179" i="18"/>
  <c r="I179" i="18"/>
  <c r="H179" i="18"/>
  <c r="G179" i="18"/>
  <c r="F179" i="18"/>
  <c r="E179" i="18"/>
  <c r="D179" i="18"/>
  <c r="C179" i="18"/>
  <c r="B179" i="18"/>
  <c r="M178" i="18"/>
  <c r="L178" i="18"/>
  <c r="K178" i="18"/>
  <c r="J178" i="18"/>
  <c r="I178" i="18"/>
  <c r="H178" i="18"/>
  <c r="G178" i="18"/>
  <c r="F178" i="18"/>
  <c r="E178" i="18"/>
  <c r="D178" i="18"/>
  <c r="C178" i="18"/>
  <c r="B178" i="18"/>
  <c r="M177" i="18"/>
  <c r="L177" i="18"/>
  <c r="K177" i="18"/>
  <c r="J177" i="18"/>
  <c r="I177" i="18"/>
  <c r="H177" i="18"/>
  <c r="G177" i="18"/>
  <c r="F177" i="18"/>
  <c r="E177" i="18"/>
  <c r="D177" i="18"/>
  <c r="C177" i="18"/>
  <c r="B177" i="18"/>
  <c r="M176" i="18"/>
  <c r="L176" i="18"/>
  <c r="K176" i="18"/>
  <c r="J176" i="18"/>
  <c r="I176" i="18"/>
  <c r="H176" i="18"/>
  <c r="G176" i="18"/>
  <c r="F176" i="18"/>
  <c r="E176" i="18"/>
  <c r="D176" i="18"/>
  <c r="C176" i="18"/>
  <c r="B176" i="18"/>
  <c r="M175" i="18"/>
  <c r="L175" i="18"/>
  <c r="K175" i="18"/>
  <c r="J175" i="18"/>
  <c r="I175" i="18"/>
  <c r="H175" i="18"/>
  <c r="G175" i="18"/>
  <c r="F175" i="18"/>
  <c r="E175" i="18"/>
  <c r="D175" i="18"/>
  <c r="C175" i="18"/>
  <c r="B175" i="18"/>
  <c r="M174" i="18"/>
  <c r="L174" i="18"/>
  <c r="K174" i="18"/>
  <c r="J174" i="18"/>
  <c r="I174" i="18"/>
  <c r="H174" i="18"/>
  <c r="G174" i="18"/>
  <c r="F174" i="18"/>
  <c r="E174" i="18"/>
  <c r="D174" i="18"/>
  <c r="C174" i="18"/>
  <c r="B174" i="18"/>
  <c r="M173" i="18"/>
  <c r="L173" i="18"/>
  <c r="K173" i="18"/>
  <c r="J173" i="18"/>
  <c r="I173" i="18"/>
  <c r="H173" i="18"/>
  <c r="G173" i="18"/>
  <c r="F173" i="18"/>
  <c r="E173" i="18"/>
  <c r="D173" i="18"/>
  <c r="C173" i="18"/>
  <c r="B173" i="18"/>
  <c r="M172" i="18"/>
  <c r="L172" i="18"/>
  <c r="K172" i="18"/>
  <c r="J172" i="18"/>
  <c r="I172" i="18"/>
  <c r="H172" i="18"/>
  <c r="G172" i="18"/>
  <c r="F172" i="18"/>
  <c r="E172" i="18"/>
  <c r="D172" i="18"/>
  <c r="C172" i="18"/>
  <c r="B172" i="18"/>
  <c r="M171" i="18"/>
  <c r="L171" i="18"/>
  <c r="K171" i="18"/>
  <c r="J171" i="18"/>
  <c r="I171" i="18"/>
  <c r="H171" i="18"/>
  <c r="G171" i="18"/>
  <c r="F171" i="18"/>
  <c r="E171" i="18"/>
  <c r="D171" i="18"/>
  <c r="C171" i="18"/>
  <c r="B171" i="18"/>
  <c r="M170" i="18"/>
  <c r="L170" i="18"/>
  <c r="K170" i="18"/>
  <c r="J170" i="18"/>
  <c r="I170" i="18"/>
  <c r="H170" i="18"/>
  <c r="G170" i="18"/>
  <c r="F170" i="18"/>
  <c r="E170" i="18"/>
  <c r="D170" i="18"/>
  <c r="C170" i="18"/>
  <c r="B170" i="18"/>
  <c r="M169" i="18"/>
  <c r="L169" i="18"/>
  <c r="K169" i="18"/>
  <c r="J169" i="18"/>
  <c r="I169" i="18"/>
  <c r="H169" i="18"/>
  <c r="G169" i="18"/>
  <c r="F169" i="18"/>
  <c r="E169" i="18"/>
  <c r="D169" i="18"/>
  <c r="C169" i="18"/>
  <c r="B169" i="18"/>
  <c r="M168" i="18"/>
  <c r="L168" i="18"/>
  <c r="K168" i="18"/>
  <c r="J168" i="18"/>
  <c r="I168" i="18"/>
  <c r="H168" i="18"/>
  <c r="G168" i="18"/>
  <c r="F168" i="18"/>
  <c r="E168" i="18"/>
  <c r="D168" i="18"/>
  <c r="C168" i="18"/>
  <c r="B168" i="18"/>
  <c r="M167" i="18"/>
  <c r="L167" i="18"/>
  <c r="K167" i="18"/>
  <c r="J167" i="18"/>
  <c r="I167" i="18"/>
  <c r="H167" i="18"/>
  <c r="G167" i="18"/>
  <c r="F167" i="18"/>
  <c r="E167" i="18"/>
  <c r="D167" i="18"/>
  <c r="C167" i="18"/>
  <c r="B167" i="18"/>
  <c r="M166" i="18"/>
  <c r="L166" i="18"/>
  <c r="K166" i="18"/>
  <c r="J166" i="18"/>
  <c r="I166" i="18"/>
  <c r="H166" i="18"/>
  <c r="G166" i="18"/>
  <c r="F166" i="18"/>
  <c r="E166" i="18"/>
  <c r="D166" i="18"/>
  <c r="C166" i="18"/>
  <c r="B166" i="18"/>
  <c r="M165" i="18"/>
  <c r="L165" i="18"/>
  <c r="K165" i="18"/>
  <c r="J165" i="18"/>
  <c r="I165" i="18"/>
  <c r="H165" i="18"/>
  <c r="G165" i="18"/>
  <c r="F165" i="18"/>
  <c r="E165" i="18"/>
  <c r="D165" i="18"/>
  <c r="C165" i="18"/>
  <c r="B165" i="18"/>
  <c r="M164" i="18"/>
  <c r="L164" i="18"/>
  <c r="K164" i="18"/>
  <c r="J164" i="18"/>
  <c r="I164" i="18"/>
  <c r="H164" i="18"/>
  <c r="G164" i="18"/>
  <c r="F164" i="18"/>
  <c r="E164" i="18"/>
  <c r="D164" i="18"/>
  <c r="C164" i="18"/>
  <c r="B164" i="18"/>
  <c r="M163" i="18"/>
  <c r="L163" i="18"/>
  <c r="K163" i="18"/>
  <c r="J163" i="18"/>
  <c r="I163" i="18"/>
  <c r="H163" i="18"/>
  <c r="G163" i="18"/>
  <c r="F163" i="18"/>
  <c r="E163" i="18"/>
  <c r="D163" i="18"/>
  <c r="C163" i="18"/>
  <c r="B163" i="18"/>
  <c r="M162" i="18"/>
  <c r="L162" i="18"/>
  <c r="K162" i="18"/>
  <c r="J162" i="18"/>
  <c r="I162" i="18"/>
  <c r="H162" i="18"/>
  <c r="G162" i="18"/>
  <c r="F162" i="18"/>
  <c r="E162" i="18"/>
  <c r="D162" i="18"/>
  <c r="C162" i="18"/>
  <c r="B162" i="18"/>
  <c r="M161" i="18"/>
  <c r="L161" i="18"/>
  <c r="K161" i="18"/>
  <c r="J161" i="18"/>
  <c r="I161" i="18"/>
  <c r="H161" i="18"/>
  <c r="G161" i="18"/>
  <c r="F161" i="18"/>
  <c r="E161" i="18"/>
  <c r="D161" i="18"/>
  <c r="C161" i="18"/>
  <c r="B161" i="18"/>
  <c r="M160" i="18"/>
  <c r="L160" i="18"/>
  <c r="K160" i="18"/>
  <c r="J160" i="18"/>
  <c r="I160" i="18"/>
  <c r="H160" i="18"/>
  <c r="G160" i="18"/>
  <c r="F160" i="18"/>
  <c r="E160" i="18"/>
  <c r="D160" i="18"/>
  <c r="C160" i="18"/>
  <c r="B160" i="18"/>
  <c r="M159" i="18"/>
  <c r="L159" i="18"/>
  <c r="K159" i="18"/>
  <c r="J159" i="18"/>
  <c r="I159" i="18"/>
  <c r="H159" i="18"/>
  <c r="G159" i="18"/>
  <c r="F159" i="18"/>
  <c r="E159" i="18"/>
  <c r="D159" i="18"/>
  <c r="C159" i="18"/>
  <c r="B159" i="18"/>
  <c r="M158" i="18"/>
  <c r="L158" i="18"/>
  <c r="K158" i="18"/>
  <c r="J158" i="18"/>
  <c r="I158" i="18"/>
  <c r="H158" i="18"/>
  <c r="G158" i="18"/>
  <c r="F158" i="18"/>
  <c r="E158" i="18"/>
  <c r="D158" i="18"/>
  <c r="C158" i="18"/>
  <c r="B158" i="18"/>
  <c r="M157" i="18"/>
  <c r="L157" i="18"/>
  <c r="K157" i="18"/>
  <c r="J157" i="18"/>
  <c r="I157" i="18"/>
  <c r="H157" i="18"/>
  <c r="G157" i="18"/>
  <c r="F157" i="18"/>
  <c r="E157" i="18"/>
  <c r="D157" i="18"/>
  <c r="C157" i="18"/>
  <c r="B157" i="18"/>
  <c r="M156" i="18"/>
  <c r="L156" i="18"/>
  <c r="K156" i="18"/>
  <c r="J156" i="18"/>
  <c r="I156" i="18"/>
  <c r="H156" i="18"/>
  <c r="G156" i="18"/>
  <c r="F156" i="18"/>
  <c r="E156" i="18"/>
  <c r="D156" i="18"/>
  <c r="C156" i="18"/>
  <c r="B156" i="18"/>
  <c r="M155" i="18"/>
  <c r="L155" i="18"/>
  <c r="K155" i="18"/>
  <c r="J155" i="18"/>
  <c r="I155" i="18"/>
  <c r="H155" i="18"/>
  <c r="G155" i="18"/>
  <c r="F155" i="18"/>
  <c r="E155" i="18"/>
  <c r="D155" i="18"/>
  <c r="C155" i="18"/>
  <c r="B155" i="18"/>
  <c r="M154" i="18"/>
  <c r="L154" i="18"/>
  <c r="K154" i="18"/>
  <c r="J154" i="18"/>
  <c r="I154" i="18"/>
  <c r="H154" i="18"/>
  <c r="G154" i="18"/>
  <c r="F154" i="18"/>
  <c r="E154" i="18"/>
  <c r="D154" i="18"/>
  <c r="C154" i="18"/>
  <c r="B154" i="18"/>
  <c r="M153" i="18"/>
  <c r="L153" i="18"/>
  <c r="K153" i="18"/>
  <c r="J153" i="18"/>
  <c r="I153" i="18"/>
  <c r="H153" i="18"/>
  <c r="G153" i="18"/>
  <c r="F153" i="18"/>
  <c r="E153" i="18"/>
  <c r="D153" i="18"/>
  <c r="C153" i="18"/>
  <c r="B153" i="18"/>
  <c r="M152" i="18"/>
  <c r="L152" i="18"/>
  <c r="K152" i="18"/>
  <c r="J152" i="18"/>
  <c r="I152" i="18"/>
  <c r="H152" i="18"/>
  <c r="G152" i="18"/>
  <c r="F152" i="18"/>
  <c r="E152" i="18"/>
  <c r="D152" i="18"/>
  <c r="C152" i="18"/>
  <c r="B152" i="18"/>
  <c r="M151" i="18"/>
  <c r="L151" i="18"/>
  <c r="K151" i="18"/>
  <c r="J151" i="18"/>
  <c r="I151" i="18"/>
  <c r="H151" i="18"/>
  <c r="G151" i="18"/>
  <c r="F151" i="18"/>
  <c r="E151" i="18"/>
  <c r="D151" i="18"/>
  <c r="C151" i="18"/>
  <c r="B151" i="18"/>
  <c r="M150" i="18"/>
  <c r="L150" i="18"/>
  <c r="K150" i="18"/>
  <c r="J150" i="18"/>
  <c r="I150" i="18"/>
  <c r="H150" i="18"/>
  <c r="G150" i="18"/>
  <c r="F150" i="18"/>
  <c r="E150" i="18"/>
  <c r="D150" i="18"/>
  <c r="C150" i="18"/>
  <c r="B150" i="18"/>
  <c r="M149" i="18"/>
  <c r="L149" i="18"/>
  <c r="K149" i="18"/>
  <c r="J149" i="18"/>
  <c r="I149" i="18"/>
  <c r="H149" i="18"/>
  <c r="G149" i="18"/>
  <c r="F149" i="18"/>
  <c r="E149" i="18"/>
  <c r="D149" i="18"/>
  <c r="C149" i="18"/>
  <c r="B149" i="18"/>
  <c r="M148" i="18"/>
  <c r="L148" i="18"/>
  <c r="K148" i="18"/>
  <c r="J148" i="18"/>
  <c r="I148" i="18"/>
  <c r="H148" i="18"/>
  <c r="G148" i="18"/>
  <c r="F148" i="18"/>
  <c r="E148" i="18"/>
  <c r="D148" i="18"/>
  <c r="C148" i="18"/>
  <c r="B148" i="18"/>
  <c r="M147" i="18"/>
  <c r="L147" i="18"/>
  <c r="K147" i="18"/>
  <c r="J147" i="18"/>
  <c r="I147" i="18"/>
  <c r="H147" i="18"/>
  <c r="G147" i="18"/>
  <c r="F147" i="18"/>
  <c r="E147" i="18"/>
  <c r="D147" i="18"/>
  <c r="C147" i="18"/>
  <c r="B147" i="18"/>
  <c r="M146" i="18"/>
  <c r="L146" i="18"/>
  <c r="K146" i="18"/>
  <c r="J146" i="18"/>
  <c r="I146" i="18"/>
  <c r="H146" i="18"/>
  <c r="G146" i="18"/>
  <c r="F146" i="18"/>
  <c r="E146" i="18"/>
  <c r="D146" i="18"/>
  <c r="C146" i="18"/>
  <c r="B146" i="18"/>
  <c r="M145" i="18"/>
  <c r="L145" i="18"/>
  <c r="K145" i="18"/>
  <c r="J145" i="18"/>
  <c r="I145" i="18"/>
  <c r="H145" i="18"/>
  <c r="G145" i="18"/>
  <c r="F145" i="18"/>
  <c r="E145" i="18"/>
  <c r="D145" i="18"/>
  <c r="C145" i="18"/>
  <c r="B145" i="18"/>
  <c r="M144" i="18"/>
  <c r="L144" i="18"/>
  <c r="K144" i="18"/>
  <c r="J144" i="18"/>
  <c r="I144" i="18"/>
  <c r="H144" i="18"/>
  <c r="G144" i="18"/>
  <c r="F144" i="18"/>
  <c r="E144" i="18"/>
  <c r="D144" i="18"/>
  <c r="C144" i="18"/>
  <c r="B144" i="18"/>
  <c r="M143" i="18"/>
  <c r="L143" i="18"/>
  <c r="K143" i="18"/>
  <c r="J143" i="18"/>
  <c r="I143" i="18"/>
  <c r="H143" i="18"/>
  <c r="G143" i="18"/>
  <c r="F143" i="18"/>
  <c r="E143" i="18"/>
  <c r="D143" i="18"/>
  <c r="C143" i="18"/>
  <c r="B143" i="18"/>
  <c r="M142" i="18"/>
  <c r="L142" i="18"/>
  <c r="K142" i="18"/>
  <c r="J142" i="18"/>
  <c r="I142" i="18"/>
  <c r="H142" i="18"/>
  <c r="G142" i="18"/>
  <c r="F142" i="18"/>
  <c r="E142" i="18"/>
  <c r="D142" i="18"/>
  <c r="C142" i="18"/>
  <c r="B142" i="18"/>
  <c r="M141" i="18"/>
  <c r="L141" i="18"/>
  <c r="K141" i="18"/>
  <c r="J141" i="18"/>
  <c r="I141" i="18"/>
  <c r="H141" i="18"/>
  <c r="G141" i="18"/>
  <c r="F141" i="18"/>
  <c r="E141" i="18"/>
  <c r="D141" i="18"/>
  <c r="C141" i="18"/>
  <c r="B141" i="18"/>
  <c r="M140" i="18"/>
  <c r="L140" i="18"/>
  <c r="K140" i="18"/>
  <c r="J140" i="18"/>
  <c r="I140" i="18"/>
  <c r="H140" i="18"/>
  <c r="G140" i="18"/>
  <c r="F140" i="18"/>
  <c r="E140" i="18"/>
  <c r="D140" i="18"/>
  <c r="C140" i="18"/>
  <c r="B140" i="18"/>
  <c r="M139" i="18"/>
  <c r="L139" i="18"/>
  <c r="K139" i="18"/>
  <c r="J139" i="18"/>
  <c r="I139" i="18"/>
  <c r="H139" i="18"/>
  <c r="G139" i="18"/>
  <c r="F139" i="18"/>
  <c r="E139" i="18"/>
  <c r="D139" i="18"/>
  <c r="C139" i="18"/>
  <c r="B139" i="18"/>
  <c r="M138" i="18"/>
  <c r="L138" i="18"/>
  <c r="K138" i="18"/>
  <c r="J138" i="18"/>
  <c r="I138" i="18"/>
  <c r="H138" i="18"/>
  <c r="G138" i="18"/>
  <c r="F138" i="18"/>
  <c r="E138" i="18"/>
  <c r="D138" i="18"/>
  <c r="C138" i="18"/>
  <c r="B138" i="18"/>
  <c r="M137" i="18"/>
  <c r="L137" i="18"/>
  <c r="K137" i="18"/>
  <c r="J137" i="18"/>
  <c r="I137" i="18"/>
  <c r="H137" i="18"/>
  <c r="G137" i="18"/>
  <c r="F137" i="18"/>
  <c r="E137" i="18"/>
  <c r="D137" i="18"/>
  <c r="C137" i="18"/>
  <c r="B137" i="18"/>
  <c r="M136" i="18"/>
  <c r="L136" i="18"/>
  <c r="K136" i="18"/>
  <c r="J136" i="18"/>
  <c r="I136" i="18"/>
  <c r="H136" i="18"/>
  <c r="G136" i="18"/>
  <c r="F136" i="18"/>
  <c r="E136" i="18"/>
  <c r="D136" i="18"/>
  <c r="C136" i="18"/>
  <c r="B136" i="18"/>
  <c r="M135" i="18"/>
  <c r="L135" i="18"/>
  <c r="K135" i="18"/>
  <c r="J135" i="18"/>
  <c r="I135" i="18"/>
  <c r="H135" i="18"/>
  <c r="G135" i="18"/>
  <c r="F135" i="18"/>
  <c r="E135" i="18"/>
  <c r="D135" i="18"/>
  <c r="C135" i="18"/>
  <c r="B135" i="18"/>
  <c r="M134" i="18"/>
  <c r="L134" i="18"/>
  <c r="K134" i="18"/>
  <c r="J134" i="18"/>
  <c r="I134" i="18"/>
  <c r="H134" i="18"/>
  <c r="G134" i="18"/>
  <c r="F134" i="18"/>
  <c r="E134" i="18"/>
  <c r="D134" i="18"/>
  <c r="C134" i="18"/>
  <c r="B134" i="18"/>
  <c r="M133" i="18"/>
  <c r="L133" i="18"/>
  <c r="K133" i="18"/>
  <c r="J133" i="18"/>
  <c r="I133" i="18"/>
  <c r="H133" i="18"/>
  <c r="G133" i="18"/>
  <c r="F133" i="18"/>
  <c r="E133" i="18"/>
  <c r="D133" i="18"/>
  <c r="C133" i="18"/>
  <c r="B133" i="18"/>
  <c r="M132" i="18"/>
  <c r="L132" i="18"/>
  <c r="K132" i="18"/>
  <c r="J132" i="18"/>
  <c r="I132" i="18"/>
  <c r="H132" i="18"/>
  <c r="G132" i="18"/>
  <c r="F132" i="18"/>
  <c r="E132" i="18"/>
  <c r="D132" i="18"/>
  <c r="C132" i="18"/>
  <c r="B132" i="18"/>
  <c r="M131" i="18"/>
  <c r="L131" i="18"/>
  <c r="K131" i="18"/>
  <c r="J131" i="18"/>
  <c r="I131" i="18"/>
  <c r="H131" i="18"/>
  <c r="G131" i="18"/>
  <c r="F131" i="18"/>
  <c r="E131" i="18"/>
  <c r="D131" i="18"/>
  <c r="C131" i="18"/>
  <c r="B131" i="18"/>
  <c r="M130" i="18"/>
  <c r="L130" i="18"/>
  <c r="K130" i="18"/>
  <c r="J130" i="18"/>
  <c r="I130" i="18"/>
  <c r="H130" i="18"/>
  <c r="G130" i="18"/>
  <c r="F130" i="18"/>
  <c r="E130" i="18"/>
  <c r="D130" i="18"/>
  <c r="C130" i="18"/>
  <c r="B130" i="18"/>
  <c r="M129" i="18"/>
  <c r="L129" i="18"/>
  <c r="K129" i="18"/>
  <c r="J129" i="18"/>
  <c r="I129" i="18"/>
  <c r="H129" i="18"/>
  <c r="G129" i="18"/>
  <c r="F129" i="18"/>
  <c r="E129" i="18"/>
  <c r="D129" i="18"/>
  <c r="C129" i="18"/>
  <c r="B129" i="18"/>
  <c r="M128" i="18"/>
  <c r="L128" i="18"/>
  <c r="K128" i="18"/>
  <c r="J128" i="18"/>
  <c r="I128" i="18"/>
  <c r="H128" i="18"/>
  <c r="G128" i="18"/>
  <c r="F128" i="18"/>
  <c r="E128" i="18"/>
  <c r="D128" i="18"/>
  <c r="C128" i="18"/>
  <c r="B128" i="18"/>
  <c r="M127" i="18"/>
  <c r="L127" i="18"/>
  <c r="K127" i="18"/>
  <c r="J127" i="18"/>
  <c r="I127" i="18"/>
  <c r="H127" i="18"/>
  <c r="G127" i="18"/>
  <c r="F127" i="18"/>
  <c r="E127" i="18"/>
  <c r="D127" i="18"/>
  <c r="C127" i="18"/>
  <c r="B127" i="18"/>
  <c r="M126" i="18"/>
  <c r="L126" i="18"/>
  <c r="K126" i="18"/>
  <c r="J126" i="18"/>
  <c r="I126" i="18"/>
  <c r="H126" i="18"/>
  <c r="G126" i="18"/>
  <c r="F126" i="18"/>
  <c r="E126" i="18"/>
  <c r="D126" i="18"/>
  <c r="C126" i="18"/>
  <c r="B126" i="18"/>
  <c r="M125" i="18"/>
  <c r="L125" i="18"/>
  <c r="K125" i="18"/>
  <c r="J125" i="18"/>
  <c r="I125" i="18"/>
  <c r="H125" i="18"/>
  <c r="G125" i="18"/>
  <c r="F125" i="18"/>
  <c r="E125" i="18"/>
  <c r="D125" i="18"/>
  <c r="C125" i="18"/>
  <c r="B125" i="18"/>
  <c r="M124" i="18"/>
  <c r="L124" i="18"/>
  <c r="K124" i="18"/>
  <c r="J124" i="18"/>
  <c r="I124" i="18"/>
  <c r="H124" i="18"/>
  <c r="G124" i="18"/>
  <c r="F124" i="18"/>
  <c r="E124" i="18"/>
  <c r="D124" i="18"/>
  <c r="C124" i="18"/>
  <c r="B124" i="18"/>
  <c r="M123" i="18"/>
  <c r="L123" i="18"/>
  <c r="K123" i="18"/>
  <c r="J123" i="18"/>
  <c r="I123" i="18"/>
  <c r="H123" i="18"/>
  <c r="G123" i="18"/>
  <c r="F123" i="18"/>
  <c r="E123" i="18"/>
  <c r="D123" i="18"/>
  <c r="C123" i="18"/>
  <c r="B123" i="18"/>
  <c r="M122" i="18"/>
  <c r="L122" i="18"/>
  <c r="K122" i="18"/>
  <c r="J122" i="18"/>
  <c r="I122" i="18"/>
  <c r="H122" i="18"/>
  <c r="G122" i="18"/>
  <c r="F122" i="18"/>
  <c r="E122" i="18"/>
  <c r="D122" i="18"/>
  <c r="C122" i="18"/>
  <c r="B122" i="18"/>
  <c r="M121" i="18"/>
  <c r="L121" i="18"/>
  <c r="K121" i="18"/>
  <c r="J121" i="18"/>
  <c r="I121" i="18"/>
  <c r="H121" i="18"/>
  <c r="G121" i="18"/>
  <c r="F121" i="18"/>
  <c r="E121" i="18"/>
  <c r="D121" i="18"/>
  <c r="C121" i="18"/>
  <c r="B121" i="18"/>
  <c r="M120" i="18"/>
  <c r="L120" i="18"/>
  <c r="K120" i="18"/>
  <c r="J120" i="18"/>
  <c r="I120" i="18"/>
  <c r="H120" i="18"/>
  <c r="G120" i="18"/>
  <c r="F120" i="18"/>
  <c r="E120" i="18"/>
  <c r="D120" i="18"/>
  <c r="C120" i="18"/>
  <c r="B120" i="18"/>
  <c r="M119" i="18"/>
  <c r="L119" i="18"/>
  <c r="K119" i="18"/>
  <c r="J119" i="18"/>
  <c r="I119" i="18"/>
  <c r="H119" i="18"/>
  <c r="G119" i="18"/>
  <c r="F119" i="18"/>
  <c r="E119" i="18"/>
  <c r="D119" i="18"/>
  <c r="C119" i="18"/>
  <c r="B119" i="18"/>
  <c r="M118" i="18"/>
  <c r="L118" i="18"/>
  <c r="K118" i="18"/>
  <c r="J118" i="18"/>
  <c r="I118" i="18"/>
  <c r="H118" i="18"/>
  <c r="G118" i="18"/>
  <c r="F118" i="18"/>
  <c r="E118" i="18"/>
  <c r="D118" i="18"/>
  <c r="C118" i="18"/>
  <c r="B118" i="18"/>
  <c r="M117" i="18"/>
  <c r="L117" i="18"/>
  <c r="K117" i="18"/>
  <c r="J117" i="18"/>
  <c r="I117" i="18"/>
  <c r="H117" i="18"/>
  <c r="G117" i="18"/>
  <c r="F117" i="18"/>
  <c r="E117" i="18"/>
  <c r="D117" i="18"/>
  <c r="C117" i="18"/>
  <c r="B117" i="18"/>
  <c r="M116" i="18"/>
  <c r="L116" i="18"/>
  <c r="K116" i="18"/>
  <c r="J116" i="18"/>
  <c r="I116" i="18"/>
  <c r="H116" i="18"/>
  <c r="G116" i="18"/>
  <c r="F116" i="18"/>
  <c r="E116" i="18"/>
  <c r="D116" i="18"/>
  <c r="C116" i="18"/>
  <c r="B116" i="18"/>
  <c r="M115" i="18"/>
  <c r="L115" i="18"/>
  <c r="K115" i="18"/>
  <c r="J115" i="18"/>
  <c r="I115" i="18"/>
  <c r="H115" i="18"/>
  <c r="G115" i="18"/>
  <c r="F115" i="18"/>
  <c r="E115" i="18"/>
  <c r="D115" i="18"/>
  <c r="C115" i="18"/>
  <c r="B115" i="18"/>
  <c r="M114" i="18"/>
  <c r="L114" i="18"/>
  <c r="K114" i="18"/>
  <c r="J114" i="18"/>
  <c r="I114" i="18"/>
  <c r="H114" i="18"/>
  <c r="G114" i="18"/>
  <c r="F114" i="18"/>
  <c r="E114" i="18"/>
  <c r="D114" i="18"/>
  <c r="C114" i="18"/>
  <c r="B114" i="18"/>
  <c r="M113" i="18"/>
  <c r="L113" i="18"/>
  <c r="K113" i="18"/>
  <c r="J113" i="18"/>
  <c r="I113" i="18"/>
  <c r="H113" i="18"/>
  <c r="G113" i="18"/>
  <c r="F113" i="18"/>
  <c r="E113" i="18"/>
  <c r="D113" i="18"/>
  <c r="C113" i="18"/>
  <c r="B113" i="18"/>
  <c r="M112" i="18"/>
  <c r="L112" i="18"/>
  <c r="K112" i="18"/>
  <c r="J112" i="18"/>
  <c r="I112" i="18"/>
  <c r="H112" i="18"/>
  <c r="G112" i="18"/>
  <c r="F112" i="18"/>
  <c r="E112" i="18"/>
  <c r="D112" i="18"/>
  <c r="C112" i="18"/>
  <c r="B112" i="18"/>
  <c r="M111" i="18"/>
  <c r="L111" i="18"/>
  <c r="K111" i="18"/>
  <c r="J111" i="18"/>
  <c r="I111" i="18"/>
  <c r="H111" i="18"/>
  <c r="G111" i="18"/>
  <c r="F111" i="18"/>
  <c r="E111" i="18"/>
  <c r="D111" i="18"/>
  <c r="C111" i="18"/>
  <c r="B111" i="18"/>
  <c r="M110" i="18"/>
  <c r="L110" i="18"/>
  <c r="K110" i="18"/>
  <c r="J110" i="18"/>
  <c r="I110" i="18"/>
  <c r="H110" i="18"/>
  <c r="G110" i="18"/>
  <c r="F110" i="18"/>
  <c r="E110" i="18"/>
  <c r="D110" i="18"/>
  <c r="C110" i="18"/>
  <c r="B110" i="18"/>
  <c r="M109" i="18"/>
  <c r="L109" i="18"/>
  <c r="K109" i="18"/>
  <c r="J109" i="18"/>
  <c r="I109" i="18"/>
  <c r="H109" i="18"/>
  <c r="G109" i="18"/>
  <c r="F109" i="18"/>
  <c r="E109" i="18"/>
  <c r="D109" i="18"/>
  <c r="C109" i="18"/>
  <c r="B109" i="18"/>
  <c r="M108" i="18"/>
  <c r="L108" i="18"/>
  <c r="K108" i="18"/>
  <c r="J108" i="18"/>
  <c r="I108" i="18"/>
  <c r="H108" i="18"/>
  <c r="G108" i="18"/>
  <c r="F108" i="18"/>
  <c r="E108" i="18"/>
  <c r="D108" i="18"/>
  <c r="C108" i="18"/>
  <c r="B108" i="18"/>
  <c r="M107" i="18"/>
  <c r="L107" i="18"/>
  <c r="K107" i="18"/>
  <c r="J107" i="18"/>
  <c r="I107" i="18"/>
  <c r="H107" i="18"/>
  <c r="G107" i="18"/>
  <c r="F107" i="18"/>
  <c r="E107" i="18"/>
  <c r="D107" i="18"/>
  <c r="C107" i="18"/>
  <c r="B107" i="18"/>
  <c r="M106" i="18"/>
  <c r="L106" i="18"/>
  <c r="K106" i="18"/>
  <c r="J106" i="18"/>
  <c r="I106" i="18"/>
  <c r="H106" i="18"/>
  <c r="G106" i="18"/>
  <c r="F106" i="18"/>
  <c r="E106" i="18"/>
  <c r="D106" i="18"/>
  <c r="C106" i="18"/>
  <c r="B106" i="18"/>
  <c r="M105" i="18"/>
  <c r="L105" i="18"/>
  <c r="K105" i="18"/>
  <c r="J105" i="18"/>
  <c r="I105" i="18"/>
  <c r="H105" i="18"/>
  <c r="G105" i="18"/>
  <c r="F105" i="18"/>
  <c r="E105" i="18"/>
  <c r="D105" i="18"/>
  <c r="C105" i="18"/>
  <c r="B105" i="18"/>
  <c r="M104" i="18"/>
  <c r="L104" i="18"/>
  <c r="K104" i="18"/>
  <c r="J104" i="18"/>
  <c r="I104" i="18"/>
  <c r="H104" i="18"/>
  <c r="G104" i="18"/>
  <c r="F104" i="18"/>
  <c r="E104" i="18"/>
  <c r="D104" i="18"/>
  <c r="C104" i="18"/>
  <c r="B104" i="18"/>
  <c r="M103" i="18"/>
  <c r="L103" i="18"/>
  <c r="K103" i="18"/>
  <c r="J103" i="18"/>
  <c r="I103" i="18"/>
  <c r="H103" i="18"/>
  <c r="G103" i="18"/>
  <c r="F103" i="18"/>
  <c r="E103" i="18"/>
  <c r="D103" i="18"/>
  <c r="C103" i="18"/>
  <c r="B103" i="18"/>
  <c r="M102" i="18"/>
  <c r="L102" i="18"/>
  <c r="K102" i="18"/>
  <c r="J102" i="18"/>
  <c r="I102" i="18"/>
  <c r="H102" i="18"/>
  <c r="G102" i="18"/>
  <c r="F102" i="18"/>
  <c r="E102" i="18"/>
  <c r="D102" i="18"/>
  <c r="C102" i="18"/>
  <c r="B102" i="18"/>
  <c r="M101" i="18"/>
  <c r="L101" i="18"/>
  <c r="K101" i="18"/>
  <c r="J101" i="18"/>
  <c r="I101" i="18"/>
  <c r="H101" i="18"/>
  <c r="G101" i="18"/>
  <c r="F101" i="18"/>
  <c r="E101" i="18"/>
  <c r="D101" i="18"/>
  <c r="C101" i="18"/>
  <c r="B101" i="18"/>
  <c r="M100" i="18"/>
  <c r="L100" i="18"/>
  <c r="K100" i="18"/>
  <c r="J100" i="18"/>
  <c r="I100" i="18"/>
  <c r="H100" i="18"/>
  <c r="G100" i="18"/>
  <c r="F100" i="18"/>
  <c r="E100" i="18"/>
  <c r="D100" i="18"/>
  <c r="C100" i="18"/>
  <c r="B100" i="18"/>
  <c r="M99" i="18"/>
  <c r="L99" i="18"/>
  <c r="K99" i="18"/>
  <c r="J99" i="18"/>
  <c r="I99" i="18"/>
  <c r="H99" i="18"/>
  <c r="G99" i="18"/>
  <c r="F99" i="18"/>
  <c r="E99" i="18"/>
  <c r="D99" i="18"/>
  <c r="C99" i="18"/>
  <c r="B99" i="18"/>
  <c r="M98" i="18"/>
  <c r="L98" i="18"/>
  <c r="K98" i="18"/>
  <c r="J98" i="18"/>
  <c r="I98" i="18"/>
  <c r="H98" i="18"/>
  <c r="G98" i="18"/>
  <c r="F98" i="18"/>
  <c r="E98" i="18"/>
  <c r="D98" i="18"/>
  <c r="C98" i="18"/>
  <c r="B98" i="18"/>
  <c r="M97" i="18"/>
  <c r="L97" i="18"/>
  <c r="K97" i="18"/>
  <c r="J97" i="18"/>
  <c r="I97" i="18"/>
  <c r="H97" i="18"/>
  <c r="G97" i="18"/>
  <c r="F97" i="18"/>
  <c r="E97" i="18"/>
  <c r="D97" i="18"/>
  <c r="C97" i="18"/>
  <c r="B97" i="18"/>
  <c r="M96" i="18"/>
  <c r="L96" i="18"/>
  <c r="K96" i="18"/>
  <c r="J96" i="18"/>
  <c r="I96" i="18"/>
  <c r="H96" i="18"/>
  <c r="G96" i="18"/>
  <c r="F96" i="18"/>
  <c r="E96" i="18"/>
  <c r="D96" i="18"/>
  <c r="C96" i="18"/>
  <c r="B96" i="18"/>
  <c r="M95" i="18"/>
  <c r="L95" i="18"/>
  <c r="K95" i="18"/>
  <c r="J95" i="18"/>
  <c r="I95" i="18"/>
  <c r="H95" i="18"/>
  <c r="G95" i="18"/>
  <c r="F95" i="18"/>
  <c r="E95" i="18"/>
  <c r="D95" i="18"/>
  <c r="C95" i="18"/>
  <c r="B95" i="18"/>
  <c r="M94" i="18"/>
  <c r="L94" i="18"/>
  <c r="K94" i="18"/>
  <c r="J94" i="18"/>
  <c r="I94" i="18"/>
  <c r="H94" i="18"/>
  <c r="G94" i="18"/>
  <c r="F94" i="18"/>
  <c r="E94" i="18"/>
  <c r="D94" i="18"/>
  <c r="C94" i="18"/>
  <c r="B94" i="18"/>
  <c r="M93" i="18"/>
  <c r="L93" i="18"/>
  <c r="K93" i="18"/>
  <c r="J93" i="18"/>
  <c r="I93" i="18"/>
  <c r="H93" i="18"/>
  <c r="G93" i="18"/>
  <c r="F93" i="18"/>
  <c r="E93" i="18"/>
  <c r="D93" i="18"/>
  <c r="C93" i="18"/>
  <c r="B93" i="18"/>
  <c r="M92" i="18"/>
  <c r="L92" i="18"/>
  <c r="K92" i="18"/>
  <c r="J92" i="18"/>
  <c r="I92" i="18"/>
  <c r="H92" i="18"/>
  <c r="G92" i="18"/>
  <c r="F92" i="18"/>
  <c r="E92" i="18"/>
  <c r="D92" i="18"/>
  <c r="C92" i="18"/>
  <c r="B92" i="18"/>
  <c r="M91" i="18"/>
  <c r="L91" i="18"/>
  <c r="K91" i="18"/>
  <c r="J91" i="18"/>
  <c r="I91" i="18"/>
  <c r="H91" i="18"/>
  <c r="G91" i="18"/>
  <c r="F91" i="18"/>
  <c r="E91" i="18"/>
  <c r="D91" i="18"/>
  <c r="C91" i="18"/>
  <c r="B91" i="18"/>
  <c r="M90" i="18"/>
  <c r="L90" i="18"/>
  <c r="K90" i="18"/>
  <c r="J90" i="18"/>
  <c r="I90" i="18"/>
  <c r="H90" i="18"/>
  <c r="G90" i="18"/>
  <c r="F90" i="18"/>
  <c r="E90" i="18"/>
  <c r="D90" i="18"/>
  <c r="C90" i="18"/>
  <c r="B90" i="18"/>
  <c r="M89" i="18"/>
  <c r="L89" i="18"/>
  <c r="K89" i="18"/>
  <c r="J89" i="18"/>
  <c r="I89" i="18"/>
  <c r="H89" i="18"/>
  <c r="G89" i="18"/>
  <c r="F89" i="18"/>
  <c r="E89" i="18"/>
  <c r="D89" i="18"/>
  <c r="C89" i="18"/>
  <c r="B89" i="18"/>
  <c r="M88" i="18"/>
  <c r="L88" i="18"/>
  <c r="K88" i="18"/>
  <c r="J88" i="18"/>
  <c r="I88" i="18"/>
  <c r="H88" i="18"/>
  <c r="G88" i="18"/>
  <c r="F88" i="18"/>
  <c r="E88" i="18"/>
  <c r="D88" i="18"/>
  <c r="C88" i="18"/>
  <c r="B88" i="18"/>
  <c r="M87" i="18"/>
  <c r="L87" i="18"/>
  <c r="K87" i="18"/>
  <c r="J87" i="18"/>
  <c r="I87" i="18"/>
  <c r="H87" i="18"/>
  <c r="G87" i="18"/>
  <c r="F87" i="18"/>
  <c r="E87" i="18"/>
  <c r="D87" i="18"/>
  <c r="C87" i="18"/>
  <c r="B87" i="18"/>
  <c r="M86" i="18"/>
  <c r="L86" i="18"/>
  <c r="K86" i="18"/>
  <c r="J86" i="18"/>
  <c r="I86" i="18"/>
  <c r="H86" i="18"/>
  <c r="G86" i="18"/>
  <c r="F86" i="18"/>
  <c r="E86" i="18"/>
  <c r="D86" i="18"/>
  <c r="C86" i="18"/>
  <c r="B86" i="18"/>
  <c r="M85" i="18"/>
  <c r="L85" i="18"/>
  <c r="K85" i="18"/>
  <c r="J85" i="18"/>
  <c r="I85" i="18"/>
  <c r="H85" i="18"/>
  <c r="G85" i="18"/>
  <c r="F85" i="18"/>
  <c r="E85" i="18"/>
  <c r="D85" i="18"/>
  <c r="C85" i="18"/>
  <c r="B85" i="18"/>
  <c r="M84" i="18"/>
  <c r="L84" i="18"/>
  <c r="K84" i="18"/>
  <c r="J84" i="18"/>
  <c r="I84" i="18"/>
  <c r="H84" i="18"/>
  <c r="G84" i="18"/>
  <c r="F84" i="18"/>
  <c r="E84" i="18"/>
  <c r="D84" i="18"/>
  <c r="C84" i="18"/>
  <c r="B84" i="18"/>
  <c r="M83" i="18"/>
  <c r="L83" i="18"/>
  <c r="K83" i="18"/>
  <c r="J83" i="18"/>
  <c r="I83" i="18"/>
  <c r="H83" i="18"/>
  <c r="G83" i="18"/>
  <c r="F83" i="18"/>
  <c r="E83" i="18"/>
  <c r="D83" i="18"/>
  <c r="C83" i="18"/>
  <c r="B83" i="18"/>
  <c r="M82" i="18"/>
  <c r="L82" i="18"/>
  <c r="K82" i="18"/>
  <c r="J82" i="18"/>
  <c r="I82" i="18"/>
  <c r="H82" i="18"/>
  <c r="G82" i="18"/>
  <c r="F82" i="18"/>
  <c r="E82" i="18"/>
  <c r="D82" i="18"/>
  <c r="C82" i="18"/>
  <c r="B82" i="18"/>
  <c r="M81" i="18"/>
  <c r="L81" i="18"/>
  <c r="K81" i="18"/>
  <c r="J81" i="18"/>
  <c r="I81" i="18"/>
  <c r="H81" i="18"/>
  <c r="G81" i="18"/>
  <c r="F81" i="18"/>
  <c r="E81" i="18"/>
  <c r="D81" i="18"/>
  <c r="C81" i="18"/>
  <c r="B81" i="18"/>
  <c r="M80" i="18"/>
  <c r="L80" i="18"/>
  <c r="K80" i="18"/>
  <c r="J80" i="18"/>
  <c r="I80" i="18"/>
  <c r="H80" i="18"/>
  <c r="G80" i="18"/>
  <c r="F80" i="18"/>
  <c r="E80" i="18"/>
  <c r="D80" i="18"/>
  <c r="C80" i="18"/>
  <c r="B80" i="18"/>
  <c r="M79" i="18"/>
  <c r="L79" i="18"/>
  <c r="K79" i="18"/>
  <c r="J79" i="18"/>
  <c r="I79" i="18"/>
  <c r="H79" i="18"/>
  <c r="G79" i="18"/>
  <c r="F79" i="18"/>
  <c r="E79" i="18"/>
  <c r="D79" i="18"/>
  <c r="C79" i="18"/>
  <c r="B79" i="18"/>
  <c r="M78" i="18"/>
  <c r="L78" i="18"/>
  <c r="K78" i="18"/>
  <c r="J78" i="18"/>
  <c r="I78" i="18"/>
  <c r="H78" i="18"/>
  <c r="G78" i="18"/>
  <c r="F78" i="18"/>
  <c r="E78" i="18"/>
  <c r="D78" i="18"/>
  <c r="C78" i="18"/>
  <c r="B78" i="18"/>
  <c r="M77" i="18"/>
  <c r="L77" i="18"/>
  <c r="K77" i="18"/>
  <c r="J77" i="18"/>
  <c r="I77" i="18"/>
  <c r="H77" i="18"/>
  <c r="G77" i="18"/>
  <c r="F77" i="18"/>
  <c r="E77" i="18"/>
  <c r="D77" i="18"/>
  <c r="C77" i="18"/>
  <c r="B77" i="18"/>
  <c r="M76" i="18"/>
  <c r="L76" i="18"/>
  <c r="K76" i="18"/>
  <c r="J76" i="18"/>
  <c r="I76" i="18"/>
  <c r="H76" i="18"/>
  <c r="G76" i="18"/>
  <c r="F76" i="18"/>
  <c r="E76" i="18"/>
  <c r="D76" i="18"/>
  <c r="C76" i="18"/>
  <c r="B76" i="18"/>
  <c r="M75" i="18"/>
  <c r="L75" i="18"/>
  <c r="K75" i="18"/>
  <c r="J75" i="18"/>
  <c r="I75" i="18"/>
  <c r="H75" i="18"/>
  <c r="G75" i="18"/>
  <c r="F75" i="18"/>
  <c r="E75" i="18"/>
  <c r="D75" i="18"/>
  <c r="C75" i="18"/>
  <c r="B75" i="18"/>
  <c r="M74" i="18"/>
  <c r="L74" i="18"/>
  <c r="K74" i="18"/>
  <c r="J74" i="18"/>
  <c r="I74" i="18"/>
  <c r="H74" i="18"/>
  <c r="G74" i="18"/>
  <c r="F74" i="18"/>
  <c r="E74" i="18"/>
  <c r="D74" i="18"/>
  <c r="C74" i="18"/>
  <c r="B74" i="18"/>
  <c r="M73" i="18"/>
  <c r="L73" i="18"/>
  <c r="K73" i="18"/>
  <c r="J73" i="18"/>
  <c r="I73" i="18"/>
  <c r="H73" i="18"/>
  <c r="G73" i="18"/>
  <c r="F73" i="18"/>
  <c r="E73" i="18"/>
  <c r="D73" i="18"/>
  <c r="C73" i="18"/>
  <c r="B73" i="18"/>
  <c r="M72" i="18"/>
  <c r="L72" i="18"/>
  <c r="K72" i="18"/>
  <c r="J72" i="18"/>
  <c r="I72" i="18"/>
  <c r="H72" i="18"/>
  <c r="G72" i="18"/>
  <c r="F72" i="18"/>
  <c r="E72" i="18"/>
  <c r="D72" i="18"/>
  <c r="C72" i="18"/>
  <c r="B72" i="18"/>
  <c r="M71" i="18"/>
  <c r="L71" i="18"/>
  <c r="K71" i="18"/>
  <c r="J71" i="18"/>
  <c r="I71" i="18"/>
  <c r="H71" i="18"/>
  <c r="G71" i="18"/>
  <c r="F71" i="18"/>
  <c r="E71" i="18"/>
  <c r="D71" i="18"/>
  <c r="C71" i="18"/>
  <c r="B71" i="18"/>
  <c r="M70" i="18"/>
  <c r="L70" i="18"/>
  <c r="K70" i="18"/>
  <c r="J70" i="18"/>
  <c r="I70" i="18"/>
  <c r="H70" i="18"/>
  <c r="G70" i="18"/>
  <c r="F70" i="18"/>
  <c r="E70" i="18"/>
  <c r="D70" i="18"/>
  <c r="C70" i="18"/>
  <c r="B70" i="18"/>
  <c r="M69" i="18"/>
  <c r="L69" i="18"/>
  <c r="K69" i="18"/>
  <c r="J69" i="18"/>
  <c r="I69" i="18"/>
  <c r="H69" i="18"/>
  <c r="G69" i="18"/>
  <c r="F69" i="18"/>
  <c r="E69" i="18"/>
  <c r="D69" i="18"/>
  <c r="C69" i="18"/>
  <c r="B69" i="18"/>
  <c r="M68" i="18"/>
  <c r="L68" i="18"/>
  <c r="K68" i="18"/>
  <c r="J68" i="18"/>
  <c r="I68" i="18"/>
  <c r="H68" i="18"/>
  <c r="G68" i="18"/>
  <c r="F68" i="18"/>
  <c r="E68" i="18"/>
  <c r="D68" i="18"/>
  <c r="C68" i="18"/>
  <c r="B68" i="18"/>
  <c r="M67" i="18"/>
  <c r="L67" i="18"/>
  <c r="K67" i="18"/>
  <c r="J67" i="18"/>
  <c r="I67" i="18"/>
  <c r="H67" i="18"/>
  <c r="G67" i="18"/>
  <c r="F67" i="18"/>
  <c r="E67" i="18"/>
  <c r="D67" i="18"/>
  <c r="C67" i="18"/>
  <c r="B67" i="18"/>
  <c r="M66" i="18"/>
  <c r="L66" i="18"/>
  <c r="K66" i="18"/>
  <c r="J66" i="18"/>
  <c r="I66" i="18"/>
  <c r="H66" i="18"/>
  <c r="G66" i="18"/>
  <c r="F66" i="18"/>
  <c r="E66" i="18"/>
  <c r="D66" i="18"/>
  <c r="C66" i="18"/>
  <c r="B66" i="18"/>
  <c r="M65" i="18"/>
  <c r="L65" i="18"/>
  <c r="K65" i="18"/>
  <c r="J65" i="18"/>
  <c r="I65" i="18"/>
  <c r="H65" i="18"/>
  <c r="G65" i="18"/>
  <c r="F65" i="18"/>
  <c r="E65" i="18"/>
  <c r="D65" i="18"/>
  <c r="C65" i="18"/>
  <c r="B65" i="18"/>
  <c r="M64" i="18"/>
  <c r="L64" i="18"/>
  <c r="K64" i="18"/>
  <c r="J64" i="18"/>
  <c r="I64" i="18"/>
  <c r="H64" i="18"/>
  <c r="G64" i="18"/>
  <c r="F64" i="18"/>
  <c r="E64" i="18"/>
  <c r="D64" i="18"/>
  <c r="C64" i="18"/>
  <c r="B64" i="18"/>
  <c r="M63" i="18"/>
  <c r="L63" i="18"/>
  <c r="K63" i="18"/>
  <c r="J63" i="18"/>
  <c r="I63" i="18"/>
  <c r="H63" i="18"/>
  <c r="G63" i="18"/>
  <c r="F63" i="18"/>
  <c r="E63" i="18"/>
  <c r="D63" i="18"/>
  <c r="C63" i="18"/>
  <c r="B63" i="18"/>
  <c r="M62" i="18"/>
  <c r="L62" i="18"/>
  <c r="K62" i="18"/>
  <c r="J62" i="18"/>
  <c r="I62" i="18"/>
  <c r="H62" i="18"/>
  <c r="G62" i="18"/>
  <c r="F62" i="18"/>
  <c r="E62" i="18"/>
  <c r="D62" i="18"/>
  <c r="C62" i="18"/>
  <c r="B62" i="18"/>
  <c r="M61" i="18"/>
  <c r="L61" i="18"/>
  <c r="K61" i="18"/>
  <c r="J61" i="18"/>
  <c r="I61" i="18"/>
  <c r="H61" i="18"/>
  <c r="G61" i="18"/>
  <c r="F61" i="18"/>
  <c r="E61" i="18"/>
  <c r="D61" i="18"/>
  <c r="C61" i="18"/>
  <c r="B61" i="18"/>
  <c r="M60" i="18"/>
  <c r="L60" i="18"/>
  <c r="K60" i="18"/>
  <c r="J60" i="18"/>
  <c r="I60" i="18"/>
  <c r="H60" i="18"/>
  <c r="G60" i="18"/>
  <c r="F60" i="18"/>
  <c r="E60" i="18"/>
  <c r="D60" i="18"/>
  <c r="C60" i="18"/>
  <c r="B60" i="18"/>
  <c r="M59" i="18"/>
  <c r="L59" i="18"/>
  <c r="K59" i="18"/>
  <c r="J59" i="18"/>
  <c r="I59" i="18"/>
  <c r="H59" i="18"/>
  <c r="G59" i="18"/>
  <c r="F59" i="18"/>
  <c r="E59" i="18"/>
  <c r="D59" i="18"/>
  <c r="C59" i="18"/>
  <c r="B59" i="18"/>
  <c r="M58" i="18"/>
  <c r="L58" i="18"/>
  <c r="K58" i="18"/>
  <c r="J58" i="18"/>
  <c r="I58" i="18"/>
  <c r="H58" i="18"/>
  <c r="G58" i="18"/>
  <c r="F58" i="18"/>
  <c r="E58" i="18"/>
  <c r="D58" i="18"/>
  <c r="C58" i="18"/>
  <c r="B58" i="18"/>
  <c r="M57" i="18"/>
  <c r="L57" i="18"/>
  <c r="K57" i="18"/>
  <c r="J57" i="18"/>
  <c r="I57" i="18"/>
  <c r="H57" i="18"/>
  <c r="G57" i="18"/>
  <c r="F57" i="18"/>
  <c r="E57" i="18"/>
  <c r="D57" i="18"/>
  <c r="C57" i="18"/>
  <c r="B57" i="18"/>
  <c r="M56" i="18"/>
  <c r="L56" i="18"/>
  <c r="K56" i="18"/>
  <c r="J56" i="18"/>
  <c r="I56" i="18"/>
  <c r="H56" i="18"/>
  <c r="G56" i="18"/>
  <c r="F56" i="18"/>
  <c r="E56" i="18"/>
  <c r="D56" i="18"/>
  <c r="C56" i="18"/>
  <c r="B56" i="18"/>
  <c r="M55" i="18"/>
  <c r="L55" i="18"/>
  <c r="K55" i="18"/>
  <c r="J55" i="18"/>
  <c r="I55" i="18"/>
  <c r="H55" i="18"/>
  <c r="G55" i="18"/>
  <c r="F55" i="18"/>
  <c r="E55" i="18"/>
  <c r="D55" i="18"/>
  <c r="C55" i="18"/>
  <c r="B55" i="18"/>
  <c r="M54" i="18"/>
  <c r="L54" i="18"/>
  <c r="K54" i="18"/>
  <c r="J54" i="18"/>
  <c r="I54" i="18"/>
  <c r="H54" i="18"/>
  <c r="G54" i="18"/>
  <c r="F54" i="18"/>
  <c r="E54" i="18"/>
  <c r="D54" i="18"/>
  <c r="C54" i="18"/>
  <c r="B54" i="18"/>
  <c r="M53" i="18"/>
  <c r="L53" i="18"/>
  <c r="K53" i="18"/>
  <c r="J53" i="18"/>
  <c r="I53" i="18"/>
  <c r="H53" i="18"/>
  <c r="G53" i="18"/>
  <c r="F53" i="18"/>
  <c r="E53" i="18"/>
  <c r="D53" i="18"/>
  <c r="C53" i="18"/>
  <c r="B53" i="18"/>
  <c r="M52" i="18"/>
  <c r="L52" i="18"/>
  <c r="K52" i="18"/>
  <c r="J52" i="18"/>
  <c r="I52" i="18"/>
  <c r="H52" i="18"/>
  <c r="G52" i="18"/>
  <c r="F52" i="18"/>
  <c r="E52" i="18"/>
  <c r="D52" i="18"/>
  <c r="C52" i="18"/>
  <c r="B52" i="18"/>
  <c r="M51" i="18"/>
  <c r="L51" i="18"/>
  <c r="K51" i="18"/>
  <c r="J51" i="18"/>
  <c r="I51" i="18"/>
  <c r="H51" i="18"/>
  <c r="G51" i="18"/>
  <c r="F51" i="18"/>
  <c r="E51" i="18"/>
  <c r="D51" i="18"/>
  <c r="C51" i="18"/>
  <c r="B51" i="18"/>
  <c r="M50" i="18"/>
  <c r="L50" i="18"/>
  <c r="K50" i="18"/>
  <c r="J50" i="18"/>
  <c r="I50" i="18"/>
  <c r="H50" i="18"/>
  <c r="G50" i="18"/>
  <c r="F50" i="18"/>
  <c r="E50" i="18"/>
  <c r="D50" i="18"/>
  <c r="C50" i="18"/>
  <c r="B50" i="18"/>
  <c r="M49" i="18"/>
  <c r="L49" i="18"/>
  <c r="K49" i="18"/>
  <c r="J49" i="18"/>
  <c r="I49" i="18"/>
  <c r="H49" i="18"/>
  <c r="G49" i="18"/>
  <c r="F49" i="18"/>
  <c r="E49" i="18"/>
  <c r="D49" i="18"/>
  <c r="C49" i="18"/>
  <c r="B49" i="18"/>
  <c r="M48" i="18"/>
  <c r="L48" i="18"/>
  <c r="K48" i="18"/>
  <c r="J48" i="18"/>
  <c r="I48" i="18"/>
  <c r="H48" i="18"/>
  <c r="G48" i="18"/>
  <c r="F48" i="18"/>
  <c r="E48" i="18"/>
  <c r="D48" i="18"/>
  <c r="C48" i="18"/>
  <c r="B48" i="18"/>
  <c r="M47" i="18"/>
  <c r="L47" i="18"/>
  <c r="K47" i="18"/>
  <c r="J47" i="18"/>
  <c r="I47" i="18"/>
  <c r="H47" i="18"/>
  <c r="G47" i="18"/>
  <c r="F47" i="18"/>
  <c r="E47" i="18"/>
  <c r="D47" i="18"/>
  <c r="C47" i="18"/>
  <c r="B47" i="18"/>
  <c r="M46" i="18"/>
  <c r="L46" i="18"/>
  <c r="K46" i="18"/>
  <c r="J46" i="18"/>
  <c r="I46" i="18"/>
  <c r="H46" i="18"/>
  <c r="G46" i="18"/>
  <c r="F46" i="18"/>
  <c r="E46" i="18"/>
  <c r="D46" i="18"/>
  <c r="C46" i="18"/>
  <c r="B46" i="18"/>
  <c r="M45" i="18"/>
  <c r="L45" i="18"/>
  <c r="K45" i="18"/>
  <c r="J45" i="18"/>
  <c r="I45" i="18"/>
  <c r="H45" i="18"/>
  <c r="G45" i="18"/>
  <c r="F45" i="18"/>
  <c r="E45" i="18"/>
  <c r="D45" i="18"/>
  <c r="C45" i="18"/>
  <c r="B45" i="18"/>
  <c r="M44" i="18"/>
  <c r="L44" i="18"/>
  <c r="K44" i="18"/>
  <c r="J44" i="18"/>
  <c r="I44" i="18"/>
  <c r="H44" i="18"/>
  <c r="G44" i="18"/>
  <c r="F44" i="18"/>
  <c r="E44" i="18"/>
  <c r="D44" i="18"/>
  <c r="C44" i="18"/>
  <c r="B44" i="18"/>
  <c r="M43" i="18"/>
  <c r="L43" i="18"/>
  <c r="K43" i="18"/>
  <c r="J43" i="18"/>
  <c r="I43" i="18"/>
  <c r="H43" i="18"/>
  <c r="G43" i="18"/>
  <c r="F43" i="18"/>
  <c r="E43" i="18"/>
  <c r="D43" i="18"/>
  <c r="C43" i="18"/>
  <c r="B43" i="18"/>
  <c r="M42" i="18"/>
  <c r="L42" i="18"/>
  <c r="K42" i="18"/>
  <c r="J42" i="18"/>
  <c r="I42" i="18"/>
  <c r="H42" i="18"/>
  <c r="G42" i="18"/>
  <c r="F42" i="18"/>
  <c r="E42" i="18"/>
  <c r="D42" i="18"/>
  <c r="C42" i="18"/>
  <c r="B42" i="18"/>
  <c r="M41" i="18"/>
  <c r="L41" i="18"/>
  <c r="K41" i="18"/>
  <c r="J41" i="18"/>
  <c r="I41" i="18"/>
  <c r="H41" i="18"/>
  <c r="G41" i="18"/>
  <c r="F41" i="18"/>
  <c r="E41" i="18"/>
  <c r="D41" i="18"/>
  <c r="C41" i="18"/>
  <c r="B41" i="18"/>
  <c r="M40" i="18"/>
  <c r="L40" i="18"/>
  <c r="K40" i="18"/>
  <c r="J40" i="18"/>
  <c r="I40" i="18"/>
  <c r="H40" i="18"/>
  <c r="G40" i="18"/>
  <c r="F40" i="18"/>
  <c r="E40" i="18"/>
  <c r="D40" i="18"/>
  <c r="C40" i="18"/>
  <c r="B40" i="18"/>
  <c r="M39" i="18"/>
  <c r="L39" i="18"/>
  <c r="K39" i="18"/>
  <c r="J39" i="18"/>
  <c r="I39" i="18"/>
  <c r="H39" i="18"/>
  <c r="G39" i="18"/>
  <c r="F39" i="18"/>
  <c r="E39" i="18"/>
  <c r="D39" i="18"/>
  <c r="C39" i="18"/>
  <c r="B39" i="18"/>
  <c r="M38" i="18"/>
  <c r="L38" i="18"/>
  <c r="K38" i="18"/>
  <c r="J38" i="18"/>
  <c r="I38" i="18"/>
  <c r="H38" i="18"/>
  <c r="G38" i="18"/>
  <c r="F38" i="18"/>
  <c r="E38" i="18"/>
  <c r="D38" i="18"/>
  <c r="C38" i="18"/>
  <c r="B38" i="18"/>
  <c r="M37" i="18"/>
  <c r="L37" i="18"/>
  <c r="K37" i="18"/>
  <c r="J37" i="18"/>
  <c r="I37" i="18"/>
  <c r="H37" i="18"/>
  <c r="G37" i="18"/>
  <c r="F37" i="18"/>
  <c r="E37" i="18"/>
  <c r="D37" i="18"/>
  <c r="C37" i="18"/>
  <c r="B37" i="18"/>
  <c r="M36" i="18"/>
  <c r="L36" i="18"/>
  <c r="K36" i="18"/>
  <c r="J36" i="18"/>
  <c r="I36" i="18"/>
  <c r="H36" i="18"/>
  <c r="G36" i="18"/>
  <c r="F36" i="18"/>
  <c r="E36" i="18"/>
  <c r="D36" i="18"/>
  <c r="C36" i="18"/>
  <c r="B36" i="18"/>
  <c r="M35" i="18"/>
  <c r="L35" i="18"/>
  <c r="K35" i="18"/>
  <c r="J35" i="18"/>
  <c r="I35" i="18"/>
  <c r="H35" i="18"/>
  <c r="G35" i="18"/>
  <c r="F35" i="18"/>
  <c r="E35" i="18"/>
  <c r="D35" i="18"/>
  <c r="C35" i="18"/>
  <c r="B35" i="18"/>
  <c r="M34" i="18"/>
  <c r="L34" i="18"/>
  <c r="K34" i="18"/>
  <c r="J34" i="18"/>
  <c r="I34" i="18"/>
  <c r="H34" i="18"/>
  <c r="G34" i="18"/>
  <c r="F34" i="18"/>
  <c r="E34" i="18"/>
  <c r="D34" i="18"/>
  <c r="C34" i="18"/>
  <c r="B34" i="18"/>
  <c r="M33" i="18"/>
  <c r="L33" i="18"/>
  <c r="K33" i="18"/>
  <c r="J33" i="18"/>
  <c r="I33" i="18"/>
  <c r="H33" i="18"/>
  <c r="G33" i="18"/>
  <c r="F33" i="18"/>
  <c r="E33" i="18"/>
  <c r="D33" i="18"/>
  <c r="C33" i="18"/>
  <c r="B33" i="18"/>
  <c r="M32" i="18"/>
  <c r="L32" i="18"/>
  <c r="K32" i="18"/>
  <c r="J32" i="18"/>
  <c r="I32" i="18"/>
  <c r="H32" i="18"/>
  <c r="G32" i="18"/>
  <c r="F32" i="18"/>
  <c r="E32" i="18"/>
  <c r="D32" i="18"/>
  <c r="C32" i="18"/>
  <c r="B32" i="18"/>
  <c r="M31" i="18"/>
  <c r="L31" i="18"/>
  <c r="K31" i="18"/>
  <c r="J31" i="18"/>
  <c r="I31" i="18"/>
  <c r="H31" i="18"/>
  <c r="G31" i="18"/>
  <c r="F31" i="18"/>
  <c r="E31" i="18"/>
  <c r="D31" i="18"/>
  <c r="C31" i="18"/>
  <c r="B31" i="18"/>
  <c r="M30" i="18"/>
  <c r="L30" i="18"/>
  <c r="K30" i="18"/>
  <c r="J30" i="18"/>
  <c r="I30" i="18"/>
  <c r="H30" i="18"/>
  <c r="G30" i="18"/>
  <c r="F30" i="18"/>
  <c r="E30" i="18"/>
  <c r="D30" i="18"/>
  <c r="C30" i="18"/>
  <c r="B30" i="18"/>
  <c r="M29" i="18"/>
  <c r="L29" i="18"/>
  <c r="K29" i="18"/>
  <c r="J29" i="18"/>
  <c r="I29" i="18"/>
  <c r="H29" i="18"/>
  <c r="G29" i="18"/>
  <c r="F29" i="18"/>
  <c r="E29" i="18"/>
  <c r="D29" i="18"/>
  <c r="C29" i="18"/>
  <c r="B29" i="18"/>
  <c r="M28" i="18"/>
  <c r="L28" i="18"/>
  <c r="K28" i="18"/>
  <c r="J28" i="18"/>
  <c r="I28" i="18"/>
  <c r="H28" i="18"/>
  <c r="G28" i="18"/>
  <c r="F28" i="18"/>
  <c r="E28" i="18"/>
  <c r="D28" i="18"/>
  <c r="C28" i="18"/>
  <c r="B28" i="18"/>
  <c r="M27" i="18"/>
  <c r="L27" i="18"/>
  <c r="K27" i="18"/>
  <c r="J27" i="18"/>
  <c r="I27" i="18"/>
  <c r="H27" i="18"/>
  <c r="G27" i="18"/>
  <c r="F27" i="18"/>
  <c r="E27" i="18"/>
  <c r="D27" i="18"/>
  <c r="C27" i="18"/>
  <c r="B27" i="18"/>
  <c r="M26" i="18"/>
  <c r="L26" i="18"/>
  <c r="K26" i="18"/>
  <c r="J26" i="18"/>
  <c r="I26" i="18"/>
  <c r="H26" i="18"/>
  <c r="G26" i="18"/>
  <c r="F26" i="18"/>
  <c r="E26" i="18"/>
  <c r="D26" i="18"/>
  <c r="C26" i="18"/>
  <c r="B26" i="18"/>
  <c r="M25" i="18"/>
  <c r="L25" i="18"/>
  <c r="K25" i="18"/>
  <c r="J25" i="18"/>
  <c r="I25" i="18"/>
  <c r="H25" i="18"/>
  <c r="G25" i="18"/>
  <c r="F25" i="18"/>
  <c r="E25" i="18"/>
  <c r="D25" i="18"/>
  <c r="C25" i="18"/>
  <c r="B25" i="18"/>
  <c r="M24" i="18"/>
  <c r="L24" i="18"/>
  <c r="K24" i="18"/>
  <c r="J24" i="18"/>
  <c r="I24" i="18"/>
  <c r="H24" i="18"/>
  <c r="G24" i="18"/>
  <c r="F24" i="18"/>
  <c r="E24" i="18"/>
  <c r="D24" i="18"/>
  <c r="C24" i="18"/>
  <c r="B24" i="18"/>
  <c r="M23" i="18"/>
  <c r="L23" i="18"/>
  <c r="K23" i="18"/>
  <c r="J23" i="18"/>
  <c r="I23" i="18"/>
  <c r="H23" i="18"/>
  <c r="G23" i="18"/>
  <c r="F23" i="18"/>
  <c r="E23" i="18"/>
  <c r="D23" i="18"/>
  <c r="C23" i="18"/>
  <c r="B23" i="18"/>
  <c r="M22" i="18"/>
  <c r="L22" i="18"/>
  <c r="K22" i="18"/>
  <c r="J22" i="18"/>
  <c r="I22" i="18"/>
  <c r="H22" i="18"/>
  <c r="G22" i="18"/>
  <c r="F22" i="18"/>
  <c r="E22" i="18"/>
  <c r="D22" i="18"/>
  <c r="C22" i="18"/>
  <c r="B22" i="18"/>
  <c r="M21" i="18"/>
  <c r="L21" i="18"/>
  <c r="K21" i="18"/>
  <c r="J21" i="18"/>
  <c r="I21" i="18"/>
  <c r="H21" i="18"/>
  <c r="G21" i="18"/>
  <c r="F21" i="18"/>
  <c r="E21" i="18"/>
  <c r="D21" i="18"/>
  <c r="C21" i="18"/>
  <c r="B21" i="18"/>
  <c r="M20" i="18"/>
  <c r="L20" i="18"/>
  <c r="K20" i="18"/>
  <c r="J20" i="18"/>
  <c r="I20" i="18"/>
  <c r="H20" i="18"/>
  <c r="G20" i="18"/>
  <c r="F20" i="18"/>
  <c r="E20" i="18"/>
  <c r="D20" i="18"/>
  <c r="C20" i="18"/>
  <c r="B20" i="18"/>
  <c r="M19" i="18"/>
  <c r="L19" i="18"/>
  <c r="K19" i="18"/>
  <c r="J19" i="18"/>
  <c r="I19" i="18"/>
  <c r="H19" i="18"/>
  <c r="G19" i="18"/>
  <c r="F19" i="18"/>
  <c r="E19" i="18"/>
  <c r="D19" i="18"/>
  <c r="C19" i="18"/>
  <c r="B19" i="18"/>
  <c r="M18" i="18"/>
  <c r="L18" i="18"/>
  <c r="K18" i="18"/>
  <c r="J18" i="18"/>
  <c r="I18" i="18"/>
  <c r="H18" i="18"/>
  <c r="G18" i="18"/>
  <c r="F18" i="18"/>
  <c r="E18" i="18"/>
  <c r="D18" i="18"/>
  <c r="C18" i="18"/>
  <c r="B18" i="18"/>
  <c r="M17" i="18"/>
  <c r="L17" i="18"/>
  <c r="K17" i="18"/>
  <c r="J17" i="18"/>
  <c r="I17" i="18"/>
  <c r="H17" i="18"/>
  <c r="G17" i="18"/>
  <c r="F17" i="18"/>
  <c r="E17" i="18"/>
  <c r="D17" i="18"/>
  <c r="C17" i="18"/>
  <c r="B17" i="18"/>
  <c r="M16" i="18"/>
  <c r="L16" i="18"/>
  <c r="K16" i="18"/>
  <c r="J16" i="18"/>
  <c r="I16" i="18"/>
  <c r="H16" i="18"/>
  <c r="G16" i="18"/>
  <c r="F16" i="18"/>
  <c r="E16" i="18"/>
  <c r="D16" i="18"/>
  <c r="C16" i="18"/>
  <c r="B16" i="18"/>
  <c r="M15" i="18"/>
  <c r="L15" i="18"/>
  <c r="K15" i="18"/>
  <c r="J15" i="18"/>
  <c r="I15" i="18"/>
  <c r="H15" i="18"/>
  <c r="G15" i="18"/>
  <c r="F15" i="18"/>
  <c r="E15" i="18"/>
  <c r="D15" i="18"/>
  <c r="C15" i="18"/>
  <c r="B15" i="18"/>
  <c r="M14" i="18"/>
  <c r="L14" i="18"/>
  <c r="K14" i="18"/>
  <c r="J14" i="18"/>
  <c r="I14" i="18"/>
  <c r="H14" i="18"/>
  <c r="G14" i="18"/>
  <c r="F14" i="18"/>
  <c r="E14" i="18"/>
  <c r="D14" i="18"/>
  <c r="C14" i="18"/>
  <c r="B14" i="18"/>
  <c r="M13" i="18"/>
  <c r="L13" i="18"/>
  <c r="K13" i="18"/>
  <c r="J13" i="18"/>
  <c r="I13" i="18"/>
  <c r="H13" i="18"/>
  <c r="G13" i="18"/>
  <c r="F13" i="18"/>
  <c r="E13" i="18"/>
  <c r="D13" i="18"/>
  <c r="C13" i="18"/>
  <c r="B13" i="18"/>
  <c r="M12" i="18"/>
  <c r="L12" i="18"/>
  <c r="K12" i="18"/>
  <c r="J12" i="18"/>
  <c r="I12" i="18"/>
  <c r="H12" i="18"/>
  <c r="G12" i="18"/>
  <c r="F12" i="18"/>
  <c r="E12" i="18"/>
  <c r="D12" i="18"/>
  <c r="C12" i="18"/>
  <c r="B12" i="18"/>
  <c r="M11" i="18"/>
  <c r="L11" i="18"/>
  <c r="K11" i="18"/>
  <c r="J11" i="18"/>
  <c r="I11" i="18"/>
  <c r="H11" i="18"/>
  <c r="G11" i="18"/>
  <c r="F11" i="18"/>
  <c r="E11" i="18"/>
  <c r="D11" i="18"/>
  <c r="C11" i="18"/>
  <c r="B11" i="18"/>
  <c r="M10" i="18"/>
  <c r="L10" i="18"/>
  <c r="K10" i="18"/>
  <c r="J10" i="18"/>
  <c r="I10" i="18"/>
  <c r="H10" i="18"/>
  <c r="G10" i="18"/>
  <c r="F10" i="18"/>
  <c r="E10" i="18"/>
  <c r="D10" i="18"/>
  <c r="C10" i="18"/>
  <c r="B10" i="18"/>
  <c r="M9" i="18"/>
  <c r="L9" i="18"/>
  <c r="K9" i="18"/>
  <c r="J9" i="18"/>
  <c r="I9" i="18"/>
  <c r="H9" i="18"/>
  <c r="G9" i="18"/>
  <c r="F9" i="18"/>
  <c r="E9" i="18"/>
  <c r="D9" i="18"/>
  <c r="C9" i="18"/>
  <c r="B9" i="18"/>
  <c r="M8" i="18"/>
  <c r="L8" i="18"/>
  <c r="K8" i="18"/>
  <c r="J8" i="18"/>
  <c r="I8" i="18"/>
  <c r="H8" i="18"/>
  <c r="G8" i="18"/>
  <c r="F8" i="18"/>
  <c r="E8" i="18"/>
  <c r="D8" i="18"/>
  <c r="C8" i="18"/>
  <c r="B8" i="18"/>
  <c r="M7" i="18"/>
  <c r="L7" i="18"/>
  <c r="K7" i="18"/>
  <c r="J7" i="18"/>
  <c r="I7" i="18"/>
  <c r="H7" i="18"/>
  <c r="G7" i="18"/>
  <c r="F7" i="18"/>
  <c r="E7" i="18"/>
  <c r="D7" i="18"/>
  <c r="C7" i="18"/>
  <c r="B7" i="18"/>
  <c r="M6" i="18"/>
  <c r="L6" i="18"/>
  <c r="K6" i="18"/>
  <c r="J6" i="18"/>
  <c r="I6" i="18"/>
  <c r="H6" i="18"/>
  <c r="G6" i="18"/>
  <c r="F6" i="18"/>
  <c r="E6" i="18"/>
  <c r="D6" i="18"/>
  <c r="C6" i="18"/>
  <c r="B6" i="18"/>
  <c r="E61" i="17"/>
  <c r="D61" i="17"/>
  <c r="F61" i="17" s="1"/>
  <c r="F60" i="17"/>
  <c r="D60" i="17"/>
  <c r="E60" i="17" s="1"/>
  <c r="E42" i="17"/>
  <c r="D42" i="17"/>
  <c r="C42" i="17"/>
  <c r="E41" i="17"/>
  <c r="D41" i="17"/>
  <c r="C41" i="17"/>
  <c r="E40" i="17"/>
  <c r="D40" i="17"/>
  <c r="C40" i="17"/>
  <c r="E39" i="17"/>
  <c r="D39" i="17"/>
  <c r="C39" i="17"/>
  <c r="E38" i="17"/>
  <c r="D38" i="17"/>
  <c r="C38" i="17"/>
  <c r="E37" i="17"/>
  <c r="D37" i="17"/>
  <c r="C37" i="17"/>
  <c r="E36" i="17"/>
  <c r="D36" i="17"/>
  <c r="C36" i="17"/>
  <c r="E35" i="17"/>
  <c r="D35" i="17"/>
  <c r="C35" i="17"/>
  <c r="E34" i="17"/>
  <c r="D34" i="17"/>
  <c r="C34" i="17"/>
  <c r="E33" i="17"/>
  <c r="D33" i="17"/>
  <c r="C33" i="17"/>
  <c r="E28" i="17"/>
  <c r="C28" i="17"/>
  <c r="E27" i="17"/>
  <c r="C27" i="17"/>
  <c r="E26" i="17"/>
  <c r="C26" i="17"/>
  <c r="E25" i="17"/>
  <c r="C25" i="17"/>
  <c r="E24" i="17"/>
  <c r="C24" i="17"/>
  <c r="E23" i="17"/>
  <c r="C23" i="17"/>
  <c r="E22" i="17"/>
  <c r="C22" i="17"/>
  <c r="E21" i="17"/>
  <c r="C21" i="17"/>
  <c r="E20" i="17"/>
  <c r="C20" i="17"/>
  <c r="E19" i="17"/>
  <c r="C19" i="17"/>
  <c r="B14" i="17"/>
  <c r="B13" i="17"/>
  <c r="B12" i="17"/>
  <c r="B11" i="17"/>
  <c r="B10" i="17"/>
  <c r="B9" i="17"/>
  <c r="C1266" i="15"/>
  <c r="C1265" i="15"/>
  <c r="B1244" i="15"/>
  <c r="B1243" i="15"/>
  <c r="B1242" i="15"/>
  <c r="B1241" i="15"/>
  <c r="B1240" i="15"/>
  <c r="B1239" i="15"/>
  <c r="B1238" i="15"/>
  <c r="B1237" i="15"/>
  <c r="B1236" i="15"/>
  <c r="B1235" i="15"/>
  <c r="B1234" i="15"/>
  <c r="B1233" i="15"/>
  <c r="B1232" i="15"/>
  <c r="B1231" i="15"/>
  <c r="B1230" i="15"/>
  <c r="B1229" i="15"/>
  <c r="B1228" i="15"/>
  <c r="B1227" i="15"/>
  <c r="B1226" i="15"/>
  <c r="B1225" i="15"/>
  <c r="B1224" i="15"/>
  <c r="B1223" i="15"/>
  <c r="B1222" i="15"/>
  <c r="B1221" i="15"/>
  <c r="B1220" i="15"/>
  <c r="B1219" i="15"/>
  <c r="B1218" i="15"/>
  <c r="B1217" i="15"/>
  <c r="B1216" i="15"/>
  <c r="B1215" i="15"/>
  <c r="B1214" i="15"/>
  <c r="B1213" i="15"/>
  <c r="B1212" i="15"/>
  <c r="B1211" i="15"/>
  <c r="B1210" i="15"/>
  <c r="B1209" i="15"/>
  <c r="B1208" i="15"/>
  <c r="B1207" i="15"/>
  <c r="B1206" i="15"/>
  <c r="B1205" i="15"/>
  <c r="B1204" i="15"/>
  <c r="B1203" i="15"/>
  <c r="B1202" i="15"/>
  <c r="B1201" i="15"/>
  <c r="B1200" i="15"/>
  <c r="B1199" i="15"/>
  <c r="B1198" i="15"/>
  <c r="B1197" i="15"/>
  <c r="B1196" i="15"/>
  <c r="B1195" i="15"/>
  <c r="B1194" i="15"/>
  <c r="B1193" i="15"/>
  <c r="B1192" i="15"/>
  <c r="B1191" i="15"/>
  <c r="B1190" i="15"/>
  <c r="B1189" i="15"/>
  <c r="B1188" i="15"/>
  <c r="B1187" i="15"/>
  <c r="B1186" i="15"/>
  <c r="B1185" i="15"/>
  <c r="B1184" i="15"/>
  <c r="B1183" i="15"/>
  <c r="B1182" i="15"/>
  <c r="B1181" i="15"/>
  <c r="B1180" i="15"/>
  <c r="B1179" i="15"/>
  <c r="B1178" i="15"/>
  <c r="B1177" i="15"/>
  <c r="B1176" i="15"/>
  <c r="B1175" i="15"/>
  <c r="B1174" i="15"/>
  <c r="B1173" i="15"/>
  <c r="B1172" i="15"/>
  <c r="B1171" i="15"/>
  <c r="B1170" i="15"/>
  <c r="B1169" i="15"/>
  <c r="B1168" i="15"/>
  <c r="B1167" i="15"/>
  <c r="B1166" i="15"/>
  <c r="B1165" i="15"/>
  <c r="B1164" i="15"/>
  <c r="B1163" i="15"/>
  <c r="B1162" i="15"/>
  <c r="B1161" i="15"/>
  <c r="B1160" i="15"/>
  <c r="B1159" i="15"/>
  <c r="B1158" i="15"/>
  <c r="B1157" i="15"/>
  <c r="B1156" i="15"/>
  <c r="B1155" i="15"/>
  <c r="B1154" i="15"/>
  <c r="B1153" i="15"/>
  <c r="B1152" i="15"/>
  <c r="B1151" i="15"/>
  <c r="B1150" i="15"/>
  <c r="B1149" i="15"/>
  <c r="B1148" i="15"/>
  <c r="B1147" i="15"/>
  <c r="B1146" i="15"/>
  <c r="B1145" i="15"/>
  <c r="B1144" i="15"/>
  <c r="B1143" i="15"/>
  <c r="B1142" i="15"/>
  <c r="B1141" i="15"/>
  <c r="B1140" i="15"/>
  <c r="B1139" i="15"/>
  <c r="B1138" i="15"/>
  <c r="B1137" i="15"/>
  <c r="B1136" i="15"/>
  <c r="B1135" i="15"/>
  <c r="B1134" i="15"/>
  <c r="B1133" i="15"/>
  <c r="B1132" i="15"/>
  <c r="B1131" i="15"/>
  <c r="B1130" i="15"/>
  <c r="B1129" i="15"/>
  <c r="B1128" i="15"/>
  <c r="B1127" i="15"/>
  <c r="B1126" i="15"/>
  <c r="B1125" i="15"/>
  <c r="B1124" i="15"/>
  <c r="B1123" i="15"/>
  <c r="B1122" i="15"/>
  <c r="B1121" i="15"/>
  <c r="B1120" i="15"/>
  <c r="B1119" i="15"/>
  <c r="B1118" i="15"/>
  <c r="B1117" i="15"/>
  <c r="B1116" i="15"/>
  <c r="B1115" i="15"/>
  <c r="B1114" i="15"/>
  <c r="B1113" i="15"/>
  <c r="B1112" i="15"/>
  <c r="B1111" i="15"/>
  <c r="B1110" i="15"/>
  <c r="B1109" i="15"/>
  <c r="B1108" i="15"/>
  <c r="B1107" i="15"/>
  <c r="B1106" i="15"/>
  <c r="B1105" i="15"/>
  <c r="B1104" i="15"/>
  <c r="B1103" i="15"/>
  <c r="B1102" i="15"/>
  <c r="B1101" i="15"/>
  <c r="B1100" i="15"/>
  <c r="B1099" i="15"/>
  <c r="B1098" i="15"/>
  <c r="B1097" i="15"/>
  <c r="B1096" i="15"/>
  <c r="B1095" i="15"/>
  <c r="B1094" i="15"/>
  <c r="B1093" i="15"/>
  <c r="B1092" i="15"/>
  <c r="B1091" i="15"/>
  <c r="B1090" i="15"/>
  <c r="B1089" i="15"/>
  <c r="B1088" i="15"/>
  <c r="B1087" i="15"/>
  <c r="B1086" i="15"/>
  <c r="B1085" i="15"/>
  <c r="B1084" i="15"/>
  <c r="B1083" i="15"/>
  <c r="B1082" i="15"/>
  <c r="B1081" i="15"/>
  <c r="B1080" i="15"/>
  <c r="B1079" i="15"/>
  <c r="B1078" i="15"/>
  <c r="B1077" i="15"/>
  <c r="B1076" i="15"/>
  <c r="B1075" i="15"/>
  <c r="B1074" i="15"/>
  <c r="B1073" i="15"/>
  <c r="B1072" i="15"/>
  <c r="B1071" i="15"/>
  <c r="B1070" i="15"/>
  <c r="B1069" i="15"/>
  <c r="B1068" i="15"/>
  <c r="B1067" i="15"/>
  <c r="B1066" i="15"/>
  <c r="B1065" i="15"/>
  <c r="B1064" i="15"/>
  <c r="B1063" i="15"/>
  <c r="B1062" i="15"/>
  <c r="B1061" i="15"/>
  <c r="B1060" i="15"/>
  <c r="B1059" i="15"/>
  <c r="B1058" i="15"/>
  <c r="B1057" i="15"/>
  <c r="B1056" i="15"/>
  <c r="B1055" i="15"/>
  <c r="B1054" i="15"/>
  <c r="B1053" i="15"/>
  <c r="B1052" i="15"/>
  <c r="B1051" i="15"/>
  <c r="B1050" i="15"/>
  <c r="B1049" i="15"/>
  <c r="B1048" i="15"/>
  <c r="B1047" i="15"/>
  <c r="B1046" i="15"/>
  <c r="B1045" i="15"/>
  <c r="B1044" i="15"/>
  <c r="B1043" i="15"/>
  <c r="B1042" i="15"/>
  <c r="B1041" i="15"/>
  <c r="B1040" i="15"/>
  <c r="B1039" i="15"/>
  <c r="B1038" i="15"/>
  <c r="B1037" i="15"/>
  <c r="B1036" i="15"/>
  <c r="B1035" i="15"/>
  <c r="B1034" i="15"/>
  <c r="B1033" i="15"/>
  <c r="B1032" i="15"/>
  <c r="B1031" i="15"/>
  <c r="B1030" i="15"/>
  <c r="B1029" i="15"/>
  <c r="B1028" i="15"/>
  <c r="B1027" i="15"/>
  <c r="B1026" i="15"/>
  <c r="B1025" i="15"/>
  <c r="B1024" i="15"/>
  <c r="B1023" i="15"/>
  <c r="B1022" i="15"/>
  <c r="B1021" i="15"/>
  <c r="B1020" i="15"/>
  <c r="B1019" i="15"/>
  <c r="B1018" i="15"/>
  <c r="B1017" i="15"/>
  <c r="B1016" i="15"/>
  <c r="B1015" i="15"/>
  <c r="B1014" i="15"/>
  <c r="B1013" i="15"/>
  <c r="B1012" i="15"/>
  <c r="B1011" i="15"/>
  <c r="B1010" i="15"/>
  <c r="B1009" i="15"/>
  <c r="B1008" i="15"/>
  <c r="B1007" i="15"/>
  <c r="B1006" i="15"/>
  <c r="B1005" i="15"/>
  <c r="B1004" i="15"/>
  <c r="B1003" i="15"/>
  <c r="B1002" i="15"/>
  <c r="B1001" i="15"/>
  <c r="B1000" i="15"/>
  <c r="B999" i="15"/>
  <c r="B998" i="15"/>
  <c r="B997" i="15"/>
  <c r="B996" i="15"/>
  <c r="B995" i="15"/>
  <c r="B994" i="15"/>
  <c r="B993" i="15"/>
  <c r="B992" i="15"/>
  <c r="B991" i="15"/>
  <c r="B990" i="15"/>
  <c r="B989" i="15"/>
  <c r="B988" i="15"/>
  <c r="B987" i="15"/>
  <c r="B986" i="15"/>
  <c r="B985" i="15"/>
  <c r="B984" i="15"/>
  <c r="B983" i="15"/>
  <c r="B982" i="15"/>
  <c r="B981" i="15"/>
  <c r="B980" i="15"/>
  <c r="B979" i="15"/>
  <c r="B978" i="15"/>
  <c r="B977" i="15"/>
  <c r="B976" i="15"/>
  <c r="B975" i="15"/>
  <c r="B974" i="15"/>
  <c r="B973" i="15"/>
  <c r="B972" i="15"/>
  <c r="B971" i="15"/>
  <c r="B970" i="15"/>
  <c r="B969" i="15"/>
  <c r="B968" i="15"/>
  <c r="B967" i="15"/>
  <c r="B966" i="15"/>
  <c r="B965" i="15"/>
  <c r="B964" i="15"/>
  <c r="B963" i="15"/>
  <c r="B962" i="15"/>
  <c r="B961" i="15"/>
  <c r="B960" i="15"/>
  <c r="B959" i="15"/>
  <c r="B958" i="15"/>
  <c r="B957" i="15"/>
  <c r="B956" i="15"/>
  <c r="B955" i="15"/>
  <c r="B954" i="15"/>
  <c r="B953" i="15"/>
  <c r="B952" i="15"/>
  <c r="B951" i="15"/>
  <c r="B950" i="15"/>
  <c r="B949" i="15"/>
  <c r="B948" i="15"/>
  <c r="B947" i="15"/>
  <c r="B946" i="15"/>
  <c r="B945" i="15"/>
  <c r="B944" i="15"/>
  <c r="B943" i="15"/>
  <c r="B942" i="15"/>
  <c r="B941" i="15"/>
  <c r="B940" i="15"/>
  <c r="B939" i="15"/>
  <c r="B938" i="15"/>
  <c r="B937" i="15"/>
  <c r="B936" i="15"/>
  <c r="B935" i="15"/>
  <c r="B934" i="15"/>
  <c r="B933" i="15"/>
  <c r="B932" i="15"/>
  <c r="B931" i="15"/>
  <c r="B930" i="15"/>
  <c r="B929" i="15"/>
  <c r="B928" i="15"/>
  <c r="B927" i="15"/>
  <c r="B926" i="15"/>
  <c r="B925" i="15"/>
  <c r="B924" i="15"/>
  <c r="B923" i="15"/>
  <c r="B922" i="15"/>
  <c r="B921" i="15"/>
  <c r="B920" i="15"/>
  <c r="B919" i="15"/>
  <c r="B918" i="15"/>
  <c r="B917" i="15"/>
  <c r="B916" i="15"/>
  <c r="B915" i="15"/>
  <c r="B914" i="15"/>
  <c r="B913" i="15"/>
  <c r="B912" i="15"/>
  <c r="B911" i="15"/>
  <c r="B910" i="15"/>
  <c r="B909" i="15"/>
  <c r="B908" i="15"/>
  <c r="I907" i="15"/>
  <c r="B907" i="15"/>
  <c r="B906" i="15"/>
  <c r="B905" i="15"/>
  <c r="B904" i="15"/>
  <c r="B903" i="15"/>
  <c r="B902" i="15"/>
  <c r="B901" i="15"/>
  <c r="B900" i="15"/>
  <c r="B899" i="15"/>
  <c r="B898" i="15"/>
  <c r="B897" i="15"/>
  <c r="B896" i="15"/>
  <c r="B895" i="15"/>
  <c r="B894" i="15"/>
  <c r="B893" i="15"/>
  <c r="B892" i="15"/>
  <c r="B891" i="15"/>
  <c r="B890" i="15"/>
  <c r="B889" i="15"/>
  <c r="B888" i="15"/>
  <c r="B887" i="15"/>
  <c r="B886" i="15"/>
  <c r="B885" i="15"/>
  <c r="B884" i="15"/>
  <c r="B883" i="15"/>
  <c r="B882" i="15"/>
  <c r="B881" i="15"/>
  <c r="B880" i="15"/>
  <c r="B879" i="15"/>
  <c r="B878" i="15"/>
  <c r="B877" i="15"/>
  <c r="B876" i="15"/>
  <c r="B875" i="15"/>
  <c r="B874" i="15"/>
  <c r="B873" i="15"/>
  <c r="B872" i="15"/>
  <c r="B871" i="15"/>
  <c r="B870" i="15"/>
  <c r="B869" i="15"/>
  <c r="B868" i="15"/>
  <c r="B867" i="15"/>
  <c r="B866" i="15"/>
  <c r="B865" i="15"/>
  <c r="B864" i="15"/>
  <c r="B863" i="15"/>
  <c r="B862" i="15"/>
  <c r="B861" i="15"/>
  <c r="B860" i="15"/>
  <c r="B859" i="15"/>
  <c r="B858" i="15"/>
  <c r="B857" i="15"/>
  <c r="B856" i="15"/>
  <c r="B855" i="15"/>
  <c r="B854" i="15"/>
  <c r="B853" i="15"/>
  <c r="B852" i="15"/>
  <c r="B851" i="15"/>
  <c r="B850" i="15"/>
  <c r="B849" i="15"/>
  <c r="B848" i="15"/>
  <c r="B847" i="15"/>
  <c r="B846" i="15"/>
  <c r="B845" i="15"/>
  <c r="B844" i="15"/>
  <c r="B843" i="15"/>
  <c r="B842" i="15"/>
  <c r="B841" i="15"/>
  <c r="B840" i="15"/>
  <c r="B839" i="15"/>
  <c r="B838" i="15"/>
  <c r="B837" i="15"/>
  <c r="B836" i="15"/>
  <c r="B835" i="15"/>
  <c r="B834" i="15"/>
  <c r="B833" i="15"/>
  <c r="B832" i="15"/>
  <c r="B831" i="15"/>
  <c r="B830" i="15"/>
  <c r="B829" i="15"/>
  <c r="B828" i="15"/>
  <c r="B827" i="15"/>
  <c r="B826" i="15"/>
  <c r="B825" i="15"/>
  <c r="B824" i="15"/>
  <c r="B823" i="15"/>
  <c r="B822" i="15"/>
  <c r="B821" i="15"/>
  <c r="B820" i="15"/>
  <c r="B819" i="15"/>
  <c r="B818" i="15"/>
  <c r="B817" i="15"/>
  <c r="B816" i="15"/>
  <c r="I815" i="15"/>
  <c r="B815" i="15"/>
  <c r="B814" i="15"/>
  <c r="B813" i="15"/>
  <c r="B812" i="15"/>
  <c r="I811" i="15"/>
  <c r="B811" i="15"/>
  <c r="B810" i="15"/>
  <c r="B809" i="15"/>
  <c r="B808" i="15"/>
  <c r="B807" i="15"/>
  <c r="B806" i="15"/>
  <c r="B805" i="15"/>
  <c r="B804" i="15"/>
  <c r="B803" i="15"/>
  <c r="B802" i="15"/>
  <c r="B801" i="15"/>
  <c r="B800" i="15"/>
  <c r="B799" i="15"/>
  <c r="B798" i="15"/>
  <c r="B797" i="15"/>
  <c r="B796" i="15"/>
  <c r="B795" i="15"/>
  <c r="B794" i="15"/>
  <c r="B793" i="15"/>
  <c r="B792" i="15"/>
  <c r="B791" i="15"/>
  <c r="B790" i="15"/>
  <c r="B789" i="15"/>
  <c r="B788" i="15"/>
  <c r="B787" i="15"/>
  <c r="B786" i="15"/>
  <c r="B785" i="15"/>
  <c r="B784" i="15"/>
  <c r="B783" i="15"/>
  <c r="B782" i="15"/>
  <c r="B781" i="15"/>
  <c r="B780" i="15"/>
  <c r="I779" i="15"/>
  <c r="B779" i="15"/>
  <c r="B778" i="15"/>
  <c r="B777" i="15"/>
  <c r="B776" i="15"/>
  <c r="B775" i="15"/>
  <c r="B774" i="15"/>
  <c r="B773" i="15"/>
  <c r="B772" i="15"/>
  <c r="B771" i="15"/>
  <c r="B770" i="15"/>
  <c r="B769" i="15"/>
  <c r="B768" i="15"/>
  <c r="B767" i="15"/>
  <c r="B766" i="15"/>
  <c r="B765" i="15"/>
  <c r="B764" i="15"/>
  <c r="B763" i="15"/>
  <c r="B762" i="15"/>
  <c r="B761" i="15"/>
  <c r="B760" i="15"/>
  <c r="B759" i="15"/>
  <c r="B758" i="15"/>
  <c r="B757" i="15"/>
  <c r="B756" i="15"/>
  <c r="B755" i="15"/>
  <c r="B754" i="15"/>
  <c r="B753" i="15"/>
  <c r="B752" i="15"/>
  <c r="I751" i="15"/>
  <c r="B751" i="15"/>
  <c r="B750" i="15"/>
  <c r="B749" i="15"/>
  <c r="B748" i="15"/>
  <c r="B747" i="15"/>
  <c r="B746" i="15"/>
  <c r="B745" i="15"/>
  <c r="B744" i="15"/>
  <c r="B743" i="15"/>
  <c r="B742" i="15"/>
  <c r="B741" i="15"/>
  <c r="B740" i="15"/>
  <c r="B739" i="15"/>
  <c r="B738" i="15"/>
  <c r="B737" i="15"/>
  <c r="B736" i="15"/>
  <c r="B735" i="15"/>
  <c r="B734" i="15"/>
  <c r="B733" i="15"/>
  <c r="B732" i="15"/>
  <c r="B731" i="15"/>
  <c r="B730" i="15"/>
  <c r="B729" i="15"/>
  <c r="B728" i="15"/>
  <c r="B727" i="15"/>
  <c r="B726" i="15"/>
  <c r="B725" i="15"/>
  <c r="B724" i="15"/>
  <c r="B723" i="15"/>
  <c r="B722" i="15"/>
  <c r="B721" i="15"/>
  <c r="B720" i="15"/>
  <c r="B719" i="15"/>
  <c r="B718" i="15"/>
  <c r="B717" i="15"/>
  <c r="B716" i="15"/>
  <c r="B715" i="15"/>
  <c r="B714" i="15"/>
  <c r="B713" i="15"/>
  <c r="B712" i="15"/>
  <c r="B711" i="15"/>
  <c r="B710" i="15"/>
  <c r="B709" i="15"/>
  <c r="B708" i="15"/>
  <c r="B707" i="15"/>
  <c r="B706" i="15"/>
  <c r="B705" i="15"/>
  <c r="B704" i="15"/>
  <c r="B703" i="15"/>
  <c r="B702" i="15"/>
  <c r="B701" i="15"/>
  <c r="B700" i="15"/>
  <c r="B699" i="15"/>
  <c r="B698" i="15"/>
  <c r="B697" i="15"/>
  <c r="B696" i="15"/>
  <c r="B695" i="15"/>
  <c r="B694" i="15"/>
  <c r="B693" i="15"/>
  <c r="B692" i="15"/>
  <c r="B691" i="15"/>
  <c r="B690" i="15"/>
  <c r="B689" i="15"/>
  <c r="B688" i="15"/>
  <c r="B687" i="15"/>
  <c r="B686" i="15"/>
  <c r="B685" i="15"/>
  <c r="B684" i="15"/>
  <c r="B683" i="15"/>
  <c r="B682" i="15"/>
  <c r="B681" i="15"/>
  <c r="B680" i="15"/>
  <c r="B679" i="15"/>
  <c r="B678" i="15"/>
  <c r="B677" i="15"/>
  <c r="B676" i="15"/>
  <c r="B675" i="15"/>
  <c r="B674" i="15"/>
  <c r="B673" i="15"/>
  <c r="B672" i="15"/>
  <c r="B671" i="15"/>
  <c r="B670" i="15"/>
  <c r="B669" i="15"/>
  <c r="B668" i="15"/>
  <c r="B667" i="15"/>
  <c r="B666" i="15"/>
  <c r="B665" i="15"/>
  <c r="B664" i="15"/>
  <c r="B663" i="15"/>
  <c r="B662" i="15"/>
  <c r="B661" i="15"/>
  <c r="B660" i="15"/>
  <c r="B659" i="15"/>
  <c r="B658" i="15"/>
  <c r="B657" i="15"/>
  <c r="B656" i="15"/>
  <c r="B655" i="15"/>
  <c r="B654" i="15"/>
  <c r="B653" i="15"/>
  <c r="B652" i="15"/>
  <c r="B651" i="15"/>
  <c r="B650" i="15"/>
  <c r="B649" i="15"/>
  <c r="B648" i="15"/>
  <c r="B647" i="15"/>
  <c r="B646" i="15"/>
  <c r="B645" i="15"/>
  <c r="B644" i="15"/>
  <c r="B643" i="15"/>
  <c r="B642" i="15"/>
  <c r="B641" i="15"/>
  <c r="B640" i="15"/>
  <c r="B639" i="15"/>
  <c r="B638" i="15"/>
  <c r="B637" i="15"/>
  <c r="B636" i="15"/>
  <c r="B635" i="15"/>
  <c r="B634" i="15"/>
  <c r="B633" i="15"/>
  <c r="B632" i="15"/>
  <c r="B631" i="15"/>
  <c r="B630" i="15"/>
  <c r="B629" i="15"/>
  <c r="B628" i="15"/>
  <c r="B627" i="15"/>
  <c r="B626" i="15"/>
  <c r="B625" i="15"/>
  <c r="B624" i="15"/>
  <c r="B623" i="15"/>
  <c r="B622" i="15"/>
  <c r="B621" i="15"/>
  <c r="B620" i="15"/>
  <c r="B619" i="15"/>
  <c r="B618" i="15"/>
  <c r="B617" i="15"/>
  <c r="B616" i="15"/>
  <c r="B615" i="15"/>
  <c r="B614" i="15"/>
  <c r="B613" i="15"/>
  <c r="B612" i="15"/>
  <c r="B611" i="15"/>
  <c r="B610" i="15"/>
  <c r="B609" i="15"/>
  <c r="B608" i="15"/>
  <c r="B607" i="15"/>
  <c r="B606" i="15"/>
  <c r="B605" i="15"/>
  <c r="B604" i="15"/>
  <c r="B603" i="15"/>
  <c r="B602" i="15"/>
  <c r="B601" i="15"/>
  <c r="B600" i="15"/>
  <c r="B599" i="15"/>
  <c r="B598" i="15"/>
  <c r="B597" i="15"/>
  <c r="B596" i="15"/>
  <c r="B595" i="15"/>
  <c r="B594" i="15"/>
  <c r="B593" i="15"/>
  <c r="B592" i="15"/>
  <c r="B591" i="15"/>
  <c r="B590" i="15"/>
  <c r="B589" i="15"/>
  <c r="B588" i="15"/>
  <c r="B587" i="15"/>
  <c r="B586" i="15"/>
  <c r="B585" i="15"/>
  <c r="B584" i="15"/>
  <c r="B583" i="15"/>
  <c r="B582" i="15"/>
  <c r="B581" i="15"/>
  <c r="B580" i="15"/>
  <c r="B579" i="15"/>
  <c r="B578" i="15"/>
  <c r="B577" i="15"/>
  <c r="B576" i="15"/>
  <c r="B575" i="15"/>
  <c r="B574" i="15"/>
  <c r="B573" i="15"/>
  <c r="B572" i="15"/>
  <c r="B571" i="15"/>
  <c r="B570" i="15"/>
  <c r="B569" i="15"/>
  <c r="B568" i="15"/>
  <c r="B567" i="15"/>
  <c r="B566" i="15"/>
  <c r="B565" i="15"/>
  <c r="B564" i="15"/>
  <c r="B563" i="15"/>
  <c r="B562" i="15"/>
  <c r="B561" i="15"/>
  <c r="B560" i="15"/>
  <c r="B559" i="15"/>
  <c r="B558" i="15"/>
  <c r="B557" i="15"/>
  <c r="B556" i="15"/>
  <c r="B555" i="15"/>
  <c r="B554" i="15"/>
  <c r="B553" i="15"/>
  <c r="B552" i="15"/>
  <c r="B551" i="15"/>
  <c r="B550" i="15"/>
  <c r="B549" i="15"/>
  <c r="B548" i="15"/>
  <c r="B547" i="15"/>
  <c r="B546" i="15"/>
  <c r="B545" i="15"/>
  <c r="B544" i="15"/>
  <c r="B543" i="15"/>
  <c r="B542" i="15"/>
  <c r="B541" i="15"/>
  <c r="B540" i="15"/>
  <c r="B539" i="15"/>
  <c r="B538" i="15"/>
  <c r="B537" i="15"/>
  <c r="B536" i="15"/>
  <c r="B535" i="15"/>
  <c r="B534" i="15"/>
  <c r="B533" i="15"/>
  <c r="B532" i="15"/>
  <c r="B531" i="15"/>
  <c r="B530" i="15"/>
  <c r="B529" i="15"/>
  <c r="B528" i="15"/>
  <c r="B527" i="15"/>
  <c r="B526" i="15"/>
  <c r="B525" i="15"/>
  <c r="B524" i="15"/>
  <c r="B523" i="15"/>
  <c r="B522" i="15"/>
  <c r="B521" i="15"/>
  <c r="B520" i="15"/>
  <c r="B519" i="15"/>
  <c r="B518" i="15"/>
  <c r="B517" i="15"/>
  <c r="B516" i="15"/>
  <c r="B515" i="15"/>
  <c r="B514" i="15"/>
  <c r="B513" i="15"/>
  <c r="B512" i="15"/>
  <c r="B511" i="15"/>
  <c r="B510" i="15"/>
  <c r="B509" i="15"/>
  <c r="B508" i="15"/>
  <c r="B507" i="15"/>
  <c r="B506" i="15"/>
  <c r="B505" i="15"/>
  <c r="B504" i="15"/>
  <c r="B503" i="15"/>
  <c r="B502" i="15"/>
  <c r="B501" i="15"/>
  <c r="B500" i="15"/>
  <c r="B499" i="15"/>
  <c r="B498" i="15"/>
  <c r="B497" i="15"/>
  <c r="B496" i="15"/>
  <c r="B495" i="15"/>
  <c r="B494" i="15"/>
  <c r="B493" i="15"/>
  <c r="B492" i="15"/>
  <c r="B491" i="15"/>
  <c r="B490" i="15"/>
  <c r="B489" i="15"/>
  <c r="B488" i="15"/>
  <c r="B487" i="15"/>
  <c r="B486" i="15"/>
  <c r="B485" i="15"/>
  <c r="B484" i="15"/>
  <c r="B483" i="15"/>
  <c r="B482" i="15"/>
  <c r="B481" i="15"/>
  <c r="B480" i="15"/>
  <c r="B479" i="15"/>
  <c r="B478" i="15"/>
  <c r="B477" i="15"/>
  <c r="B476" i="15"/>
  <c r="B475" i="15"/>
  <c r="B474" i="15"/>
  <c r="B473" i="15"/>
  <c r="B472" i="15"/>
  <c r="B471" i="15"/>
  <c r="B470" i="15"/>
  <c r="B469" i="15"/>
  <c r="B468" i="15"/>
  <c r="B467" i="15"/>
  <c r="B466" i="15"/>
  <c r="B465" i="15"/>
  <c r="B464" i="15"/>
  <c r="B463" i="15"/>
  <c r="B462" i="15"/>
  <c r="B461" i="15"/>
  <c r="B460" i="15"/>
  <c r="B459" i="15"/>
  <c r="B458" i="15"/>
  <c r="B457" i="15"/>
  <c r="B456" i="15"/>
  <c r="B455" i="15"/>
  <c r="B454" i="15"/>
  <c r="B453" i="15"/>
  <c r="B452" i="15"/>
  <c r="B451" i="15"/>
  <c r="B450" i="15"/>
  <c r="B449" i="15"/>
  <c r="B448" i="15"/>
  <c r="B447" i="15"/>
  <c r="B446" i="15"/>
  <c r="B445" i="15"/>
  <c r="B444" i="15"/>
  <c r="B443" i="15"/>
  <c r="B442" i="15"/>
  <c r="B441" i="15"/>
  <c r="B440" i="15"/>
  <c r="B439" i="15"/>
  <c r="B438" i="15"/>
  <c r="B437" i="15"/>
  <c r="B436" i="15"/>
  <c r="B435" i="15"/>
  <c r="B434" i="15"/>
  <c r="B433" i="15"/>
  <c r="B432" i="15"/>
  <c r="B431" i="15"/>
  <c r="B430" i="15"/>
  <c r="B429" i="15"/>
  <c r="B428" i="15"/>
  <c r="B427" i="15"/>
  <c r="B426" i="15"/>
  <c r="B425" i="15"/>
  <c r="B424" i="15"/>
  <c r="B423" i="15"/>
  <c r="B422" i="15"/>
  <c r="B421" i="15"/>
  <c r="B420" i="15"/>
  <c r="B419" i="15"/>
  <c r="B418" i="15"/>
  <c r="B417" i="15"/>
  <c r="B416" i="15"/>
  <c r="B415" i="15"/>
  <c r="B414" i="15"/>
  <c r="B413" i="15"/>
  <c r="B412" i="15"/>
  <c r="B411" i="15"/>
  <c r="B410" i="15"/>
  <c r="B409" i="15"/>
  <c r="B408" i="15"/>
  <c r="B407" i="15"/>
  <c r="B406" i="15"/>
  <c r="B405" i="15"/>
  <c r="B404" i="15"/>
  <c r="B403" i="15"/>
  <c r="B402" i="15"/>
  <c r="B401" i="15"/>
  <c r="B400" i="15"/>
  <c r="B399" i="15"/>
  <c r="B398" i="15"/>
  <c r="B397" i="15"/>
  <c r="B396" i="15"/>
  <c r="B395" i="15"/>
  <c r="B394" i="15"/>
  <c r="B393" i="15"/>
  <c r="B392" i="15"/>
  <c r="B391" i="15"/>
  <c r="B390" i="15"/>
  <c r="B389" i="15"/>
  <c r="B388" i="15"/>
  <c r="B387" i="15"/>
  <c r="B386" i="15"/>
  <c r="B385" i="15"/>
  <c r="B384" i="15"/>
  <c r="B383" i="15"/>
  <c r="B382" i="15"/>
  <c r="B381" i="15"/>
  <c r="B380" i="15"/>
  <c r="B379" i="15"/>
  <c r="B378" i="15"/>
  <c r="B377" i="15"/>
  <c r="B376" i="15"/>
  <c r="B375" i="15"/>
  <c r="B374" i="15"/>
  <c r="B373" i="15"/>
  <c r="B372" i="15"/>
  <c r="B371" i="15"/>
  <c r="B370" i="15"/>
  <c r="B369" i="15"/>
  <c r="B368" i="15"/>
  <c r="B367" i="15"/>
  <c r="B366" i="15"/>
  <c r="B365" i="15"/>
  <c r="B364" i="15"/>
  <c r="B363" i="15"/>
  <c r="B362" i="15"/>
  <c r="B361" i="15"/>
  <c r="B360" i="15"/>
  <c r="B359" i="15"/>
  <c r="B358" i="15"/>
  <c r="B357" i="15"/>
  <c r="B356" i="15"/>
  <c r="B355" i="15"/>
  <c r="B354" i="15"/>
  <c r="B353" i="15"/>
  <c r="B352" i="15"/>
  <c r="B351" i="15"/>
  <c r="B350" i="15"/>
  <c r="B349" i="15"/>
  <c r="B348" i="15"/>
  <c r="B347" i="15"/>
  <c r="B346" i="15"/>
  <c r="B345" i="15"/>
  <c r="B344" i="15"/>
  <c r="B343" i="15"/>
  <c r="B342" i="15"/>
  <c r="B341" i="15"/>
  <c r="B340" i="15"/>
  <c r="B339" i="15"/>
  <c r="B338" i="15"/>
  <c r="B337" i="15"/>
  <c r="B336" i="15"/>
  <c r="B335" i="15"/>
  <c r="B334" i="15"/>
  <c r="B333" i="15"/>
  <c r="B332" i="15"/>
  <c r="B331" i="15"/>
  <c r="B330" i="15"/>
  <c r="B329" i="15"/>
  <c r="B328" i="15"/>
  <c r="B327" i="15"/>
  <c r="B326" i="15"/>
  <c r="B325" i="15"/>
  <c r="B324" i="15"/>
  <c r="B323" i="15"/>
  <c r="B322" i="15"/>
  <c r="B321" i="15"/>
  <c r="B320" i="15"/>
  <c r="B319" i="15"/>
  <c r="B318" i="15"/>
  <c r="B317" i="15"/>
  <c r="B316" i="15"/>
  <c r="B315" i="15"/>
  <c r="B314" i="15"/>
  <c r="B313" i="15"/>
  <c r="B312" i="15"/>
  <c r="B311" i="15"/>
  <c r="B310" i="15"/>
  <c r="B309" i="15"/>
  <c r="B308" i="15"/>
  <c r="B307" i="15"/>
  <c r="B306" i="15"/>
  <c r="B305" i="15"/>
  <c r="B304" i="15"/>
  <c r="B303" i="15"/>
  <c r="B302" i="15"/>
  <c r="B301" i="15"/>
  <c r="B300" i="15"/>
  <c r="B299" i="15"/>
  <c r="B298" i="15"/>
  <c r="B297" i="15"/>
  <c r="B296" i="15"/>
  <c r="B295" i="15"/>
  <c r="B294" i="15"/>
  <c r="B293" i="15"/>
  <c r="B292" i="15"/>
  <c r="B291" i="15"/>
  <c r="B290" i="15"/>
  <c r="B289" i="15"/>
  <c r="B288" i="15"/>
  <c r="B287" i="15"/>
  <c r="B286" i="15"/>
  <c r="B285" i="15"/>
  <c r="B284" i="15"/>
  <c r="B283" i="15"/>
  <c r="B282" i="15"/>
  <c r="B281" i="15"/>
  <c r="B280" i="15"/>
  <c r="B279" i="15"/>
  <c r="B278" i="15"/>
  <c r="B277" i="15"/>
  <c r="B276" i="15"/>
  <c r="B275" i="15"/>
  <c r="B274" i="15"/>
  <c r="B273" i="15"/>
  <c r="B272" i="15"/>
  <c r="B271" i="15"/>
  <c r="B270" i="15"/>
  <c r="B269" i="15"/>
  <c r="B268" i="15"/>
  <c r="B267" i="15"/>
  <c r="B266" i="15"/>
  <c r="B265" i="15"/>
  <c r="B264" i="15"/>
  <c r="B263" i="15"/>
  <c r="B262" i="15"/>
  <c r="B261" i="15"/>
  <c r="B260" i="15"/>
  <c r="B259" i="15"/>
  <c r="B258" i="15"/>
  <c r="B257" i="15"/>
  <c r="B256" i="15"/>
  <c r="B255" i="15"/>
  <c r="B254" i="15"/>
  <c r="B253" i="15"/>
  <c r="B252" i="15"/>
  <c r="B251" i="15"/>
  <c r="B250" i="15"/>
  <c r="B249" i="15"/>
  <c r="B248" i="15"/>
  <c r="B247" i="15"/>
  <c r="B246" i="15"/>
  <c r="B245" i="15"/>
  <c r="B244" i="15"/>
  <c r="B243" i="15"/>
  <c r="B242" i="15"/>
  <c r="B241" i="15"/>
  <c r="B240" i="15"/>
  <c r="B239" i="15"/>
  <c r="B238" i="15"/>
  <c r="B237" i="15"/>
  <c r="B236" i="15"/>
  <c r="B235" i="15"/>
  <c r="B234" i="15"/>
  <c r="B233" i="15"/>
  <c r="B232" i="15"/>
  <c r="B231" i="15"/>
  <c r="B230" i="15"/>
  <c r="B229" i="15"/>
  <c r="B228" i="15"/>
  <c r="B227" i="15"/>
  <c r="B226" i="15"/>
  <c r="B225" i="15"/>
  <c r="B224" i="15"/>
  <c r="B223" i="15"/>
  <c r="B222" i="15"/>
  <c r="B221" i="15"/>
  <c r="B220" i="15"/>
  <c r="B219" i="15"/>
  <c r="B218" i="15"/>
  <c r="B217" i="15"/>
  <c r="B216" i="15"/>
  <c r="B215" i="15"/>
  <c r="B214" i="15"/>
  <c r="B213" i="15"/>
  <c r="B212" i="15"/>
  <c r="B211" i="15"/>
  <c r="B210" i="15"/>
  <c r="B209" i="15"/>
  <c r="B208" i="15"/>
  <c r="B207" i="15"/>
  <c r="B206" i="15"/>
  <c r="B205" i="15"/>
  <c r="B204" i="15"/>
  <c r="B203" i="15"/>
  <c r="B202" i="15"/>
  <c r="B201" i="15"/>
  <c r="B200" i="15"/>
  <c r="B199" i="15"/>
  <c r="B198" i="15"/>
  <c r="B197" i="15"/>
  <c r="B196" i="15"/>
  <c r="B195" i="15"/>
  <c r="B194" i="15"/>
  <c r="B193" i="15"/>
  <c r="B192" i="15"/>
  <c r="B191" i="15"/>
  <c r="B190" i="15"/>
  <c r="B189" i="15"/>
  <c r="B188" i="15"/>
  <c r="B187" i="15"/>
  <c r="B186" i="15"/>
  <c r="B185" i="15"/>
  <c r="B184" i="15"/>
  <c r="B183" i="15"/>
  <c r="B182" i="15"/>
  <c r="B181" i="15"/>
  <c r="B180" i="15"/>
  <c r="B179" i="15"/>
  <c r="B178" i="15"/>
  <c r="B177" i="15"/>
  <c r="B176" i="15"/>
  <c r="B175" i="15"/>
  <c r="B174" i="15"/>
  <c r="B173" i="15"/>
  <c r="B172" i="15"/>
  <c r="B171" i="15"/>
  <c r="B170" i="15"/>
  <c r="B169" i="15"/>
  <c r="B168" i="15"/>
  <c r="B167" i="15"/>
  <c r="B166" i="15"/>
  <c r="B165" i="15"/>
  <c r="B164" i="15"/>
  <c r="B163" i="15"/>
  <c r="B162" i="15"/>
  <c r="B161" i="15"/>
  <c r="B160" i="15"/>
  <c r="B159" i="15"/>
  <c r="B158" i="15"/>
  <c r="B157" i="15"/>
  <c r="B156" i="15"/>
  <c r="B155" i="15"/>
  <c r="B154" i="15"/>
  <c r="B153" i="15"/>
  <c r="B152" i="15"/>
  <c r="B151" i="15"/>
  <c r="B150" i="15"/>
  <c r="B149" i="15"/>
  <c r="B148" i="15"/>
  <c r="B147" i="15"/>
  <c r="B146" i="15"/>
  <c r="B145" i="15"/>
  <c r="B144" i="15"/>
  <c r="B143" i="15"/>
  <c r="B142" i="15"/>
  <c r="B141" i="15"/>
  <c r="B140" i="15"/>
  <c r="B139" i="15"/>
  <c r="B138" i="15"/>
  <c r="B137" i="15"/>
  <c r="B136" i="15"/>
  <c r="B135" i="15"/>
  <c r="B134" i="15"/>
  <c r="B133" i="15"/>
  <c r="B132" i="15"/>
  <c r="B131" i="15"/>
  <c r="B130" i="15"/>
  <c r="B129" i="15"/>
  <c r="B128" i="15"/>
  <c r="B127" i="15"/>
  <c r="B126" i="15"/>
  <c r="B125" i="15"/>
  <c r="B124" i="15"/>
  <c r="B123" i="15"/>
  <c r="B122" i="15"/>
  <c r="B121" i="15"/>
  <c r="B120" i="15"/>
  <c r="B119" i="15"/>
  <c r="B118" i="15"/>
  <c r="B117" i="15"/>
  <c r="B116" i="15"/>
  <c r="B115" i="15"/>
  <c r="B114" i="15"/>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8" i="15"/>
  <c r="H11" i="14"/>
  <c r="H14" i="17" s="1"/>
  <c r="F11" i="14"/>
  <c r="F14" i="17" s="1"/>
  <c r="E11" i="14"/>
  <c r="E14" i="17" s="1"/>
  <c r="D11" i="14"/>
  <c r="D14" i="17" s="1"/>
  <c r="C11" i="14"/>
  <c r="C14" i="17" s="1"/>
  <c r="H10" i="14"/>
  <c r="H13" i="17" s="1"/>
  <c r="G10" i="14"/>
  <c r="G13" i="17" s="1"/>
  <c r="F10" i="14"/>
  <c r="F13" i="17" s="1"/>
  <c r="E10" i="14"/>
  <c r="E13" i="17" s="1"/>
  <c r="D10" i="14"/>
  <c r="D13" i="17" s="1"/>
  <c r="C10" i="14"/>
  <c r="C13" i="17" s="1"/>
  <c r="C19" i="13"/>
  <c r="G11" i="14" s="1"/>
  <c r="G14" i="17" s="1"/>
  <c r="C19" i="12"/>
  <c r="C1242" i="11"/>
  <c r="I1244" i="15" s="1"/>
  <c r="B1242" i="11"/>
  <c r="C1241" i="11"/>
  <c r="I1243" i="15" s="1"/>
  <c r="B1241" i="11"/>
  <c r="C1240" i="11"/>
  <c r="I1242" i="15" s="1"/>
  <c r="B1240" i="11"/>
  <c r="C1239" i="11"/>
  <c r="I1241" i="15" s="1"/>
  <c r="B1239" i="11"/>
  <c r="C1238" i="11"/>
  <c r="I1240" i="15" s="1"/>
  <c r="B1238" i="11"/>
  <c r="C1237" i="11"/>
  <c r="I1239" i="15" s="1"/>
  <c r="B1237" i="11"/>
  <c r="C1236" i="11"/>
  <c r="I1238" i="15" s="1"/>
  <c r="B1236" i="11"/>
  <c r="C1235" i="11"/>
  <c r="I1237" i="15" s="1"/>
  <c r="B1235" i="11"/>
  <c r="C1234" i="11"/>
  <c r="I1236" i="15" s="1"/>
  <c r="B1234" i="11"/>
  <c r="C1233" i="11"/>
  <c r="I1235" i="15" s="1"/>
  <c r="B1233" i="11"/>
  <c r="C1232" i="11"/>
  <c r="I1234" i="15" s="1"/>
  <c r="B1232" i="11"/>
  <c r="C1231" i="11"/>
  <c r="I1233" i="15" s="1"/>
  <c r="B1231" i="11"/>
  <c r="C1230" i="11"/>
  <c r="I1232" i="15" s="1"/>
  <c r="B1230" i="11"/>
  <c r="C1229" i="11"/>
  <c r="I1231" i="15" s="1"/>
  <c r="B1229" i="11"/>
  <c r="C1228" i="11"/>
  <c r="I1230" i="15" s="1"/>
  <c r="B1228" i="11"/>
  <c r="C1227" i="11"/>
  <c r="I1229" i="15" s="1"/>
  <c r="B1227" i="11"/>
  <c r="C1226" i="11"/>
  <c r="I1228" i="15" s="1"/>
  <c r="B1226" i="11"/>
  <c r="C1225" i="11"/>
  <c r="I1227" i="15" s="1"/>
  <c r="B1225" i="11"/>
  <c r="C1224" i="11"/>
  <c r="I1226" i="15" s="1"/>
  <c r="B1224" i="11"/>
  <c r="C1223" i="11"/>
  <c r="I1225" i="15" s="1"/>
  <c r="B1223" i="11"/>
  <c r="C1222" i="11"/>
  <c r="I1224" i="15" s="1"/>
  <c r="B1222" i="11"/>
  <c r="C1221" i="11"/>
  <c r="I1223" i="15" s="1"/>
  <c r="B1221" i="11"/>
  <c r="C1220" i="11"/>
  <c r="I1222" i="15" s="1"/>
  <c r="B1220" i="11"/>
  <c r="C1219" i="11"/>
  <c r="I1221" i="15" s="1"/>
  <c r="B1219" i="11"/>
  <c r="C1218" i="11"/>
  <c r="I1220" i="15" s="1"/>
  <c r="B1218" i="11"/>
  <c r="C1217" i="11"/>
  <c r="I1219" i="15" s="1"/>
  <c r="B1217" i="11"/>
  <c r="C1216" i="11"/>
  <c r="I1218" i="15" s="1"/>
  <c r="B1216" i="11"/>
  <c r="C1215" i="11"/>
  <c r="I1217" i="15" s="1"/>
  <c r="B1215" i="11"/>
  <c r="C1214" i="11"/>
  <c r="I1216" i="15" s="1"/>
  <c r="B1214" i="11"/>
  <c r="C1213" i="11"/>
  <c r="I1215" i="15" s="1"/>
  <c r="B1213" i="11"/>
  <c r="C1212" i="11"/>
  <c r="I1214" i="15" s="1"/>
  <c r="B1212" i="11"/>
  <c r="C1211" i="11"/>
  <c r="I1213" i="15" s="1"/>
  <c r="B1211" i="11"/>
  <c r="C1210" i="11"/>
  <c r="I1212" i="15" s="1"/>
  <c r="B1210" i="11"/>
  <c r="C1209" i="11"/>
  <c r="I1211" i="15" s="1"/>
  <c r="B1209" i="11"/>
  <c r="C1208" i="11"/>
  <c r="I1210" i="15" s="1"/>
  <c r="B1208" i="11"/>
  <c r="C1207" i="11"/>
  <c r="I1209" i="15" s="1"/>
  <c r="B1207" i="11"/>
  <c r="C1206" i="11"/>
  <c r="I1208" i="15" s="1"/>
  <c r="B1206" i="11"/>
  <c r="C1205" i="11"/>
  <c r="I1207" i="15" s="1"/>
  <c r="B1205" i="11"/>
  <c r="C1204" i="11"/>
  <c r="I1206" i="15" s="1"/>
  <c r="B1204" i="11"/>
  <c r="C1203" i="11"/>
  <c r="I1205" i="15" s="1"/>
  <c r="B1203" i="11"/>
  <c r="C1202" i="11"/>
  <c r="I1204" i="15" s="1"/>
  <c r="B1202" i="11"/>
  <c r="C1201" i="11"/>
  <c r="I1203" i="15" s="1"/>
  <c r="B1201" i="11"/>
  <c r="C1200" i="11"/>
  <c r="I1202" i="15" s="1"/>
  <c r="B1200" i="11"/>
  <c r="C1199" i="11"/>
  <c r="I1201" i="15" s="1"/>
  <c r="B1199" i="11"/>
  <c r="C1198" i="11"/>
  <c r="I1200" i="15" s="1"/>
  <c r="B1198" i="11"/>
  <c r="C1197" i="11"/>
  <c r="I1199" i="15" s="1"/>
  <c r="B1197" i="11"/>
  <c r="C1196" i="11"/>
  <c r="I1198" i="15" s="1"/>
  <c r="B1196" i="11"/>
  <c r="C1195" i="11"/>
  <c r="I1197" i="15" s="1"/>
  <c r="B1195" i="11"/>
  <c r="C1194" i="11"/>
  <c r="I1196" i="15" s="1"/>
  <c r="B1194" i="11"/>
  <c r="C1193" i="11"/>
  <c r="I1195" i="15" s="1"/>
  <c r="B1193" i="11"/>
  <c r="C1192" i="11"/>
  <c r="I1194" i="15" s="1"/>
  <c r="B1192" i="11"/>
  <c r="C1191" i="11"/>
  <c r="I1193" i="15" s="1"/>
  <c r="B1191" i="11"/>
  <c r="C1190" i="11"/>
  <c r="I1192" i="15" s="1"/>
  <c r="B1190" i="11"/>
  <c r="C1189" i="11"/>
  <c r="I1191" i="15" s="1"/>
  <c r="B1189" i="11"/>
  <c r="C1188" i="11"/>
  <c r="I1190" i="15" s="1"/>
  <c r="B1188" i="11"/>
  <c r="C1187" i="11"/>
  <c r="I1189" i="15" s="1"/>
  <c r="B1187" i="11"/>
  <c r="C1186" i="11"/>
  <c r="I1188" i="15" s="1"/>
  <c r="B1186" i="11"/>
  <c r="C1185" i="11"/>
  <c r="I1187" i="15" s="1"/>
  <c r="B1185" i="11"/>
  <c r="C1184" i="11"/>
  <c r="I1186" i="15" s="1"/>
  <c r="B1184" i="11"/>
  <c r="C1183" i="11"/>
  <c r="I1185" i="15" s="1"/>
  <c r="B1183" i="11"/>
  <c r="C1182" i="11"/>
  <c r="I1184" i="15" s="1"/>
  <c r="B1182" i="11"/>
  <c r="C1181" i="11"/>
  <c r="I1183" i="15" s="1"/>
  <c r="B1181" i="11"/>
  <c r="C1180" i="11"/>
  <c r="I1182" i="15" s="1"/>
  <c r="B1180" i="11"/>
  <c r="C1179" i="11"/>
  <c r="I1181" i="15" s="1"/>
  <c r="B1179" i="11"/>
  <c r="C1178" i="11"/>
  <c r="I1180" i="15" s="1"/>
  <c r="B1178" i="11"/>
  <c r="C1177" i="11"/>
  <c r="I1179" i="15" s="1"/>
  <c r="B1177" i="11"/>
  <c r="C1176" i="11"/>
  <c r="I1178" i="15" s="1"/>
  <c r="B1176" i="11"/>
  <c r="C1175" i="11"/>
  <c r="I1177" i="15" s="1"/>
  <c r="B1175" i="11"/>
  <c r="C1174" i="11"/>
  <c r="I1176" i="15" s="1"/>
  <c r="B1174" i="11"/>
  <c r="C1173" i="11"/>
  <c r="I1175" i="15" s="1"/>
  <c r="B1173" i="11"/>
  <c r="C1172" i="11"/>
  <c r="I1174" i="15" s="1"/>
  <c r="B1172" i="11"/>
  <c r="C1171" i="11"/>
  <c r="I1173" i="15" s="1"/>
  <c r="B1171" i="11"/>
  <c r="C1170" i="11"/>
  <c r="I1172" i="15" s="1"/>
  <c r="B1170" i="11"/>
  <c r="C1169" i="11"/>
  <c r="I1171" i="15" s="1"/>
  <c r="B1169" i="11"/>
  <c r="C1168" i="11"/>
  <c r="I1170" i="15" s="1"/>
  <c r="B1168" i="11"/>
  <c r="C1167" i="11"/>
  <c r="I1169" i="15" s="1"/>
  <c r="B1167" i="11"/>
  <c r="C1166" i="11"/>
  <c r="I1168" i="15" s="1"/>
  <c r="B1166" i="11"/>
  <c r="C1165" i="11"/>
  <c r="I1167" i="15" s="1"/>
  <c r="B1165" i="11"/>
  <c r="C1164" i="11"/>
  <c r="I1166" i="15" s="1"/>
  <c r="B1164" i="11"/>
  <c r="C1163" i="11"/>
  <c r="I1165" i="15" s="1"/>
  <c r="B1163" i="11"/>
  <c r="C1162" i="11"/>
  <c r="I1164" i="15" s="1"/>
  <c r="B1162" i="11"/>
  <c r="C1161" i="11"/>
  <c r="I1163" i="15" s="1"/>
  <c r="B1161" i="11"/>
  <c r="C1160" i="11"/>
  <c r="I1162" i="15" s="1"/>
  <c r="B1160" i="11"/>
  <c r="C1159" i="11"/>
  <c r="I1161" i="15" s="1"/>
  <c r="B1159" i="11"/>
  <c r="C1158" i="11"/>
  <c r="I1160" i="15" s="1"/>
  <c r="B1158" i="11"/>
  <c r="C1157" i="11"/>
  <c r="I1159" i="15" s="1"/>
  <c r="B1157" i="11"/>
  <c r="C1156" i="11"/>
  <c r="I1158" i="15" s="1"/>
  <c r="B1156" i="11"/>
  <c r="C1155" i="11"/>
  <c r="I1157" i="15" s="1"/>
  <c r="B1155" i="11"/>
  <c r="C1154" i="11"/>
  <c r="I1156" i="15" s="1"/>
  <c r="B1154" i="11"/>
  <c r="C1153" i="11"/>
  <c r="I1155" i="15" s="1"/>
  <c r="B1153" i="11"/>
  <c r="C1152" i="11"/>
  <c r="I1154" i="15" s="1"/>
  <c r="B1152" i="11"/>
  <c r="C1151" i="11"/>
  <c r="I1153" i="15" s="1"/>
  <c r="B1151" i="11"/>
  <c r="C1150" i="11"/>
  <c r="I1152" i="15" s="1"/>
  <c r="B1150" i="11"/>
  <c r="C1149" i="11"/>
  <c r="I1151" i="15" s="1"/>
  <c r="B1149" i="11"/>
  <c r="C1148" i="11"/>
  <c r="I1150" i="15" s="1"/>
  <c r="B1148" i="11"/>
  <c r="C1147" i="11"/>
  <c r="I1149" i="15" s="1"/>
  <c r="B1147" i="11"/>
  <c r="C1146" i="11"/>
  <c r="I1148" i="15" s="1"/>
  <c r="B1146" i="11"/>
  <c r="C1145" i="11"/>
  <c r="I1147" i="15" s="1"/>
  <c r="B1145" i="11"/>
  <c r="C1144" i="11"/>
  <c r="I1146" i="15" s="1"/>
  <c r="B1144" i="11"/>
  <c r="C1143" i="11"/>
  <c r="I1145" i="15" s="1"/>
  <c r="B1143" i="11"/>
  <c r="C1142" i="11"/>
  <c r="I1144" i="15" s="1"/>
  <c r="B1142" i="11"/>
  <c r="C1141" i="11"/>
  <c r="I1143" i="15" s="1"/>
  <c r="B1141" i="11"/>
  <c r="C1140" i="11"/>
  <c r="I1142" i="15" s="1"/>
  <c r="B1140" i="11"/>
  <c r="C1139" i="11"/>
  <c r="I1141" i="15" s="1"/>
  <c r="B1139" i="11"/>
  <c r="C1138" i="11"/>
  <c r="I1140" i="15" s="1"/>
  <c r="B1138" i="11"/>
  <c r="C1137" i="11"/>
  <c r="I1139" i="15" s="1"/>
  <c r="B1137" i="11"/>
  <c r="C1136" i="11"/>
  <c r="I1138" i="15" s="1"/>
  <c r="B1136" i="11"/>
  <c r="C1135" i="11"/>
  <c r="I1137" i="15" s="1"/>
  <c r="B1135" i="11"/>
  <c r="C1134" i="11"/>
  <c r="I1136" i="15" s="1"/>
  <c r="B1134" i="11"/>
  <c r="C1133" i="11"/>
  <c r="I1135" i="15" s="1"/>
  <c r="B1133" i="11"/>
  <c r="C1132" i="11"/>
  <c r="I1134" i="15" s="1"/>
  <c r="B1132" i="11"/>
  <c r="C1131" i="11"/>
  <c r="I1133" i="15" s="1"/>
  <c r="B1131" i="11"/>
  <c r="C1130" i="11"/>
  <c r="I1132" i="15" s="1"/>
  <c r="B1130" i="11"/>
  <c r="C1129" i="11"/>
  <c r="I1131" i="15" s="1"/>
  <c r="B1129" i="11"/>
  <c r="C1128" i="11"/>
  <c r="I1130" i="15" s="1"/>
  <c r="B1128" i="11"/>
  <c r="C1127" i="11"/>
  <c r="I1129" i="15" s="1"/>
  <c r="B1127" i="11"/>
  <c r="C1126" i="11"/>
  <c r="I1128" i="15" s="1"/>
  <c r="B1126" i="11"/>
  <c r="C1125" i="11"/>
  <c r="I1127" i="15" s="1"/>
  <c r="B1125" i="11"/>
  <c r="C1124" i="11"/>
  <c r="I1126" i="15" s="1"/>
  <c r="B1124" i="11"/>
  <c r="C1123" i="11"/>
  <c r="I1125" i="15" s="1"/>
  <c r="B1123" i="11"/>
  <c r="C1122" i="11"/>
  <c r="I1124" i="15" s="1"/>
  <c r="B1122" i="11"/>
  <c r="C1121" i="11"/>
  <c r="I1123" i="15" s="1"/>
  <c r="B1121" i="11"/>
  <c r="C1120" i="11"/>
  <c r="I1122" i="15" s="1"/>
  <c r="B1120" i="11"/>
  <c r="C1119" i="11"/>
  <c r="I1121" i="15" s="1"/>
  <c r="B1119" i="11"/>
  <c r="C1118" i="11"/>
  <c r="I1120" i="15" s="1"/>
  <c r="B1118" i="11"/>
  <c r="C1117" i="11"/>
  <c r="I1119" i="15" s="1"/>
  <c r="B1117" i="11"/>
  <c r="C1116" i="11"/>
  <c r="I1118" i="15" s="1"/>
  <c r="B1116" i="11"/>
  <c r="C1115" i="11"/>
  <c r="I1117" i="15" s="1"/>
  <c r="B1115" i="11"/>
  <c r="C1114" i="11"/>
  <c r="I1116" i="15" s="1"/>
  <c r="B1114" i="11"/>
  <c r="C1113" i="11"/>
  <c r="I1115" i="15" s="1"/>
  <c r="B1113" i="11"/>
  <c r="C1112" i="11"/>
  <c r="I1114" i="15" s="1"/>
  <c r="B1112" i="11"/>
  <c r="C1111" i="11"/>
  <c r="I1113" i="15" s="1"/>
  <c r="B1111" i="11"/>
  <c r="C1110" i="11"/>
  <c r="I1112" i="15" s="1"/>
  <c r="B1110" i="11"/>
  <c r="C1109" i="11"/>
  <c r="I1111" i="15" s="1"/>
  <c r="B1109" i="11"/>
  <c r="C1108" i="11"/>
  <c r="I1110" i="15" s="1"/>
  <c r="B1108" i="11"/>
  <c r="C1107" i="11"/>
  <c r="I1109" i="15" s="1"/>
  <c r="B1107" i="11"/>
  <c r="C1106" i="11"/>
  <c r="I1108" i="15" s="1"/>
  <c r="B1106" i="11"/>
  <c r="C1105" i="11"/>
  <c r="I1107" i="15" s="1"/>
  <c r="B1105" i="11"/>
  <c r="C1104" i="11"/>
  <c r="I1106" i="15" s="1"/>
  <c r="B1104" i="11"/>
  <c r="C1103" i="11"/>
  <c r="I1105" i="15" s="1"/>
  <c r="B1103" i="11"/>
  <c r="C1102" i="11"/>
  <c r="I1104" i="15" s="1"/>
  <c r="B1102" i="11"/>
  <c r="C1101" i="11"/>
  <c r="I1103" i="15" s="1"/>
  <c r="B1101" i="11"/>
  <c r="C1100" i="11"/>
  <c r="I1102" i="15" s="1"/>
  <c r="B1100" i="11"/>
  <c r="C1099" i="11"/>
  <c r="I1101" i="15" s="1"/>
  <c r="B1099" i="11"/>
  <c r="C1098" i="11"/>
  <c r="I1100" i="15" s="1"/>
  <c r="B1098" i="11"/>
  <c r="C1097" i="11"/>
  <c r="I1099" i="15" s="1"/>
  <c r="B1097" i="11"/>
  <c r="C1096" i="11"/>
  <c r="I1098" i="15" s="1"/>
  <c r="B1096" i="11"/>
  <c r="C1095" i="11"/>
  <c r="I1097" i="15" s="1"/>
  <c r="B1095" i="11"/>
  <c r="C1094" i="11"/>
  <c r="I1096" i="15" s="1"/>
  <c r="B1094" i="11"/>
  <c r="C1093" i="11"/>
  <c r="I1095" i="15" s="1"/>
  <c r="B1093" i="11"/>
  <c r="C1092" i="11"/>
  <c r="I1094" i="15" s="1"/>
  <c r="B1092" i="11"/>
  <c r="C1091" i="11"/>
  <c r="I1093" i="15" s="1"/>
  <c r="B1091" i="11"/>
  <c r="C1090" i="11"/>
  <c r="I1092" i="15" s="1"/>
  <c r="B1090" i="11"/>
  <c r="C1089" i="11"/>
  <c r="I1091" i="15" s="1"/>
  <c r="B1089" i="11"/>
  <c r="C1088" i="11"/>
  <c r="I1090" i="15" s="1"/>
  <c r="B1088" i="11"/>
  <c r="C1087" i="11"/>
  <c r="I1089" i="15" s="1"/>
  <c r="B1087" i="11"/>
  <c r="C1086" i="11"/>
  <c r="I1088" i="15" s="1"/>
  <c r="B1086" i="11"/>
  <c r="C1085" i="11"/>
  <c r="I1087" i="15" s="1"/>
  <c r="B1085" i="11"/>
  <c r="C1084" i="11"/>
  <c r="I1086" i="15" s="1"/>
  <c r="B1084" i="11"/>
  <c r="C1083" i="11"/>
  <c r="I1085" i="15" s="1"/>
  <c r="B1083" i="11"/>
  <c r="C1082" i="11"/>
  <c r="I1084" i="15" s="1"/>
  <c r="B1082" i="11"/>
  <c r="C1081" i="11"/>
  <c r="I1083" i="15" s="1"/>
  <c r="B1081" i="11"/>
  <c r="C1080" i="11"/>
  <c r="I1082" i="15" s="1"/>
  <c r="B1080" i="11"/>
  <c r="C1079" i="11"/>
  <c r="I1081" i="15" s="1"/>
  <c r="B1079" i="11"/>
  <c r="C1078" i="11"/>
  <c r="I1080" i="15" s="1"/>
  <c r="B1078" i="11"/>
  <c r="C1077" i="11"/>
  <c r="I1079" i="15" s="1"/>
  <c r="B1077" i="11"/>
  <c r="C1076" i="11"/>
  <c r="I1078" i="15" s="1"/>
  <c r="B1076" i="11"/>
  <c r="C1075" i="11"/>
  <c r="I1077" i="15" s="1"/>
  <c r="B1075" i="11"/>
  <c r="C1074" i="11"/>
  <c r="I1076" i="15" s="1"/>
  <c r="B1074" i="11"/>
  <c r="C1073" i="11"/>
  <c r="I1075" i="15" s="1"/>
  <c r="B1073" i="11"/>
  <c r="C1072" i="11"/>
  <c r="I1074" i="15" s="1"/>
  <c r="B1072" i="11"/>
  <c r="C1071" i="11"/>
  <c r="I1073" i="15" s="1"/>
  <c r="B1071" i="11"/>
  <c r="C1070" i="11"/>
  <c r="I1072" i="15" s="1"/>
  <c r="B1070" i="11"/>
  <c r="C1069" i="11"/>
  <c r="I1071" i="15" s="1"/>
  <c r="B1069" i="11"/>
  <c r="C1068" i="11"/>
  <c r="I1070" i="15" s="1"/>
  <c r="B1068" i="11"/>
  <c r="C1067" i="11"/>
  <c r="I1069" i="15" s="1"/>
  <c r="B1067" i="11"/>
  <c r="C1066" i="11"/>
  <c r="I1068" i="15" s="1"/>
  <c r="B1066" i="11"/>
  <c r="C1065" i="11"/>
  <c r="I1067" i="15" s="1"/>
  <c r="B1065" i="11"/>
  <c r="C1064" i="11"/>
  <c r="I1066" i="15" s="1"/>
  <c r="B1064" i="11"/>
  <c r="C1063" i="11"/>
  <c r="I1065" i="15" s="1"/>
  <c r="B1063" i="11"/>
  <c r="C1062" i="11"/>
  <c r="I1064" i="15" s="1"/>
  <c r="B1062" i="11"/>
  <c r="C1061" i="11"/>
  <c r="I1063" i="15" s="1"/>
  <c r="B1061" i="11"/>
  <c r="C1060" i="11"/>
  <c r="I1062" i="15" s="1"/>
  <c r="B1060" i="11"/>
  <c r="C1059" i="11"/>
  <c r="I1061" i="15" s="1"/>
  <c r="B1059" i="11"/>
  <c r="C1058" i="11"/>
  <c r="I1060" i="15" s="1"/>
  <c r="B1058" i="11"/>
  <c r="C1057" i="11"/>
  <c r="I1059" i="15" s="1"/>
  <c r="B1057" i="11"/>
  <c r="C1056" i="11"/>
  <c r="I1058" i="15" s="1"/>
  <c r="B1056" i="11"/>
  <c r="C1055" i="11"/>
  <c r="I1057" i="15" s="1"/>
  <c r="B1055" i="11"/>
  <c r="C1054" i="11"/>
  <c r="I1056" i="15" s="1"/>
  <c r="B1054" i="11"/>
  <c r="C1053" i="11"/>
  <c r="I1055" i="15" s="1"/>
  <c r="B1053" i="11"/>
  <c r="C1052" i="11"/>
  <c r="I1054" i="15" s="1"/>
  <c r="B1052" i="11"/>
  <c r="C1051" i="11"/>
  <c r="I1053" i="15" s="1"/>
  <c r="B1051" i="11"/>
  <c r="C1050" i="11"/>
  <c r="I1052" i="15" s="1"/>
  <c r="B1050" i="11"/>
  <c r="C1049" i="11"/>
  <c r="I1051" i="15" s="1"/>
  <c r="B1049" i="11"/>
  <c r="C1048" i="11"/>
  <c r="I1050" i="15" s="1"/>
  <c r="B1048" i="11"/>
  <c r="C1047" i="11"/>
  <c r="I1049" i="15" s="1"/>
  <c r="B1047" i="11"/>
  <c r="C1046" i="11"/>
  <c r="I1048" i="15" s="1"/>
  <c r="B1046" i="11"/>
  <c r="C1045" i="11"/>
  <c r="I1047" i="15" s="1"/>
  <c r="B1045" i="11"/>
  <c r="C1044" i="11"/>
  <c r="I1046" i="15" s="1"/>
  <c r="B1044" i="11"/>
  <c r="C1043" i="11"/>
  <c r="I1045" i="15" s="1"/>
  <c r="B1043" i="11"/>
  <c r="C1042" i="11"/>
  <c r="I1044" i="15" s="1"/>
  <c r="B1042" i="11"/>
  <c r="C1041" i="11"/>
  <c r="I1043" i="15" s="1"/>
  <c r="B1041" i="11"/>
  <c r="C1040" i="11"/>
  <c r="I1042" i="15" s="1"/>
  <c r="B1040" i="11"/>
  <c r="C1039" i="11"/>
  <c r="I1041" i="15" s="1"/>
  <c r="B1039" i="11"/>
  <c r="C1038" i="11"/>
  <c r="I1040" i="15" s="1"/>
  <c r="B1038" i="11"/>
  <c r="C1037" i="11"/>
  <c r="I1039" i="15" s="1"/>
  <c r="B1037" i="11"/>
  <c r="C1036" i="11"/>
  <c r="I1038" i="15" s="1"/>
  <c r="B1036" i="11"/>
  <c r="C1035" i="11"/>
  <c r="I1037" i="15" s="1"/>
  <c r="B1035" i="11"/>
  <c r="C1034" i="11"/>
  <c r="I1036" i="15" s="1"/>
  <c r="B1034" i="11"/>
  <c r="C1033" i="11"/>
  <c r="I1035" i="15" s="1"/>
  <c r="B1033" i="11"/>
  <c r="C1032" i="11"/>
  <c r="I1034" i="15" s="1"/>
  <c r="B1032" i="11"/>
  <c r="C1031" i="11"/>
  <c r="I1033" i="15" s="1"/>
  <c r="B1031" i="11"/>
  <c r="C1030" i="11"/>
  <c r="I1032" i="15" s="1"/>
  <c r="B1030" i="11"/>
  <c r="C1029" i="11"/>
  <c r="I1031" i="15" s="1"/>
  <c r="B1029" i="11"/>
  <c r="C1028" i="11"/>
  <c r="I1030" i="15" s="1"/>
  <c r="B1028" i="11"/>
  <c r="C1027" i="11"/>
  <c r="I1029" i="15" s="1"/>
  <c r="B1027" i="11"/>
  <c r="C1026" i="11"/>
  <c r="I1028" i="15" s="1"/>
  <c r="B1026" i="11"/>
  <c r="C1025" i="11"/>
  <c r="I1027" i="15" s="1"/>
  <c r="B1025" i="11"/>
  <c r="C1024" i="11"/>
  <c r="I1026" i="15" s="1"/>
  <c r="B1024" i="11"/>
  <c r="C1023" i="11"/>
  <c r="I1025" i="15" s="1"/>
  <c r="B1023" i="11"/>
  <c r="C1022" i="11"/>
  <c r="I1024" i="15" s="1"/>
  <c r="B1022" i="11"/>
  <c r="C1021" i="11"/>
  <c r="I1023" i="15" s="1"/>
  <c r="B1021" i="11"/>
  <c r="C1020" i="11"/>
  <c r="I1022" i="15" s="1"/>
  <c r="B1020" i="11"/>
  <c r="C1019" i="11"/>
  <c r="I1021" i="15" s="1"/>
  <c r="B1019" i="11"/>
  <c r="C1018" i="11"/>
  <c r="I1020" i="15" s="1"/>
  <c r="B1018" i="11"/>
  <c r="C1017" i="11"/>
  <c r="I1019" i="15" s="1"/>
  <c r="B1017" i="11"/>
  <c r="C1016" i="11"/>
  <c r="I1018" i="15" s="1"/>
  <c r="B1016" i="11"/>
  <c r="C1015" i="11"/>
  <c r="I1017" i="15" s="1"/>
  <c r="B1015" i="11"/>
  <c r="C1014" i="11"/>
  <c r="I1016" i="15" s="1"/>
  <c r="B1014" i="11"/>
  <c r="C1013" i="11"/>
  <c r="I1015" i="15" s="1"/>
  <c r="B1013" i="11"/>
  <c r="C1012" i="11"/>
  <c r="I1014" i="15" s="1"/>
  <c r="B1012" i="11"/>
  <c r="C1011" i="11"/>
  <c r="I1013" i="15" s="1"/>
  <c r="B1011" i="11"/>
  <c r="C1010" i="11"/>
  <c r="I1012" i="15" s="1"/>
  <c r="B1010" i="11"/>
  <c r="C1009" i="11"/>
  <c r="I1011" i="15" s="1"/>
  <c r="B1009" i="11"/>
  <c r="C1008" i="11"/>
  <c r="I1010" i="15" s="1"/>
  <c r="B1008" i="11"/>
  <c r="C1007" i="11"/>
  <c r="I1009" i="15" s="1"/>
  <c r="B1007" i="11"/>
  <c r="C1006" i="11"/>
  <c r="I1008" i="15" s="1"/>
  <c r="B1006" i="11"/>
  <c r="C1005" i="11"/>
  <c r="I1007" i="15" s="1"/>
  <c r="B1005" i="11"/>
  <c r="C1004" i="11"/>
  <c r="I1006" i="15" s="1"/>
  <c r="B1004" i="11"/>
  <c r="C1003" i="11"/>
  <c r="I1005" i="15" s="1"/>
  <c r="B1003" i="11"/>
  <c r="C1002" i="11"/>
  <c r="I1004" i="15" s="1"/>
  <c r="B1002" i="11"/>
  <c r="C1001" i="11"/>
  <c r="I1003" i="15" s="1"/>
  <c r="B1001" i="11"/>
  <c r="C1000" i="11"/>
  <c r="I1002" i="15" s="1"/>
  <c r="B1000" i="11"/>
  <c r="C999" i="11"/>
  <c r="I1001" i="15" s="1"/>
  <c r="B999" i="11"/>
  <c r="C998" i="11"/>
  <c r="I1000" i="15" s="1"/>
  <c r="B998" i="11"/>
  <c r="C997" i="11"/>
  <c r="I999" i="15" s="1"/>
  <c r="B997" i="11"/>
  <c r="C996" i="11"/>
  <c r="I998" i="15" s="1"/>
  <c r="B996" i="11"/>
  <c r="C995" i="11"/>
  <c r="I997" i="15" s="1"/>
  <c r="B995" i="11"/>
  <c r="C994" i="11"/>
  <c r="I996" i="15" s="1"/>
  <c r="B994" i="11"/>
  <c r="C993" i="11"/>
  <c r="I995" i="15" s="1"/>
  <c r="B993" i="11"/>
  <c r="C992" i="11"/>
  <c r="I994" i="15" s="1"/>
  <c r="B992" i="11"/>
  <c r="C991" i="11"/>
  <c r="I993" i="15" s="1"/>
  <c r="B991" i="11"/>
  <c r="C990" i="11"/>
  <c r="I992" i="15" s="1"/>
  <c r="B990" i="11"/>
  <c r="C989" i="11"/>
  <c r="I991" i="15" s="1"/>
  <c r="B989" i="11"/>
  <c r="C988" i="11"/>
  <c r="I990" i="15" s="1"/>
  <c r="B988" i="11"/>
  <c r="C987" i="11"/>
  <c r="I989" i="15" s="1"/>
  <c r="B987" i="11"/>
  <c r="C986" i="11"/>
  <c r="I988" i="15" s="1"/>
  <c r="B986" i="11"/>
  <c r="C985" i="11"/>
  <c r="I987" i="15" s="1"/>
  <c r="B985" i="11"/>
  <c r="C984" i="11"/>
  <c r="I986" i="15" s="1"/>
  <c r="B984" i="11"/>
  <c r="C983" i="11"/>
  <c r="I985" i="15" s="1"/>
  <c r="B983" i="11"/>
  <c r="C982" i="11"/>
  <c r="I984" i="15" s="1"/>
  <c r="B982" i="11"/>
  <c r="C981" i="11"/>
  <c r="I983" i="15" s="1"/>
  <c r="B981" i="11"/>
  <c r="C980" i="11"/>
  <c r="I982" i="15" s="1"/>
  <c r="B980" i="11"/>
  <c r="C979" i="11"/>
  <c r="I981" i="15" s="1"/>
  <c r="B979" i="11"/>
  <c r="C978" i="11"/>
  <c r="I980" i="15" s="1"/>
  <c r="B978" i="11"/>
  <c r="C977" i="11"/>
  <c r="I979" i="15" s="1"/>
  <c r="B977" i="11"/>
  <c r="C976" i="11"/>
  <c r="I978" i="15" s="1"/>
  <c r="B976" i="11"/>
  <c r="C975" i="11"/>
  <c r="I977" i="15" s="1"/>
  <c r="B975" i="11"/>
  <c r="C974" i="11"/>
  <c r="I976" i="15" s="1"/>
  <c r="B974" i="11"/>
  <c r="C973" i="11"/>
  <c r="I975" i="15" s="1"/>
  <c r="B973" i="11"/>
  <c r="C972" i="11"/>
  <c r="I974" i="15" s="1"/>
  <c r="B972" i="11"/>
  <c r="C971" i="11"/>
  <c r="I973" i="15" s="1"/>
  <c r="B971" i="11"/>
  <c r="C970" i="11"/>
  <c r="I972" i="15" s="1"/>
  <c r="B970" i="11"/>
  <c r="C969" i="11"/>
  <c r="I971" i="15" s="1"/>
  <c r="B969" i="11"/>
  <c r="C968" i="11"/>
  <c r="I970" i="15" s="1"/>
  <c r="B968" i="11"/>
  <c r="C967" i="11"/>
  <c r="I969" i="15" s="1"/>
  <c r="B967" i="11"/>
  <c r="C966" i="11"/>
  <c r="I968" i="15" s="1"/>
  <c r="B966" i="11"/>
  <c r="C965" i="11"/>
  <c r="I967" i="15" s="1"/>
  <c r="B965" i="11"/>
  <c r="C964" i="11"/>
  <c r="I966" i="15" s="1"/>
  <c r="B964" i="11"/>
  <c r="C963" i="11"/>
  <c r="I965" i="15" s="1"/>
  <c r="B963" i="11"/>
  <c r="C962" i="11"/>
  <c r="I964" i="15" s="1"/>
  <c r="B962" i="11"/>
  <c r="C961" i="11"/>
  <c r="I963" i="15" s="1"/>
  <c r="B961" i="11"/>
  <c r="C960" i="11"/>
  <c r="I962" i="15" s="1"/>
  <c r="B960" i="11"/>
  <c r="C959" i="11"/>
  <c r="I961" i="15" s="1"/>
  <c r="B959" i="11"/>
  <c r="C958" i="11"/>
  <c r="I960" i="15" s="1"/>
  <c r="B958" i="11"/>
  <c r="C957" i="11"/>
  <c r="I959" i="15" s="1"/>
  <c r="B957" i="11"/>
  <c r="C956" i="11"/>
  <c r="I958" i="15" s="1"/>
  <c r="B956" i="11"/>
  <c r="C955" i="11"/>
  <c r="I957" i="15" s="1"/>
  <c r="B955" i="11"/>
  <c r="C954" i="11"/>
  <c r="I956" i="15" s="1"/>
  <c r="B954" i="11"/>
  <c r="C953" i="11"/>
  <c r="I955" i="15" s="1"/>
  <c r="B953" i="11"/>
  <c r="C952" i="11"/>
  <c r="I954" i="15" s="1"/>
  <c r="B952" i="11"/>
  <c r="C951" i="11"/>
  <c r="I953" i="15" s="1"/>
  <c r="B951" i="11"/>
  <c r="C950" i="11"/>
  <c r="I952" i="15" s="1"/>
  <c r="B950" i="11"/>
  <c r="C949" i="11"/>
  <c r="I951" i="15" s="1"/>
  <c r="B949" i="11"/>
  <c r="C948" i="11"/>
  <c r="I950" i="15" s="1"/>
  <c r="B948" i="11"/>
  <c r="C947" i="11"/>
  <c r="I949" i="15" s="1"/>
  <c r="B947" i="11"/>
  <c r="C946" i="11"/>
  <c r="I948" i="15" s="1"/>
  <c r="B946" i="11"/>
  <c r="C945" i="11"/>
  <c r="I947" i="15" s="1"/>
  <c r="B945" i="11"/>
  <c r="C944" i="11"/>
  <c r="I946" i="15" s="1"/>
  <c r="B944" i="11"/>
  <c r="C943" i="11"/>
  <c r="I945" i="15" s="1"/>
  <c r="B943" i="11"/>
  <c r="C942" i="11"/>
  <c r="I944" i="15" s="1"/>
  <c r="B942" i="11"/>
  <c r="C941" i="11"/>
  <c r="I943" i="15" s="1"/>
  <c r="B941" i="11"/>
  <c r="C940" i="11"/>
  <c r="I942" i="15" s="1"/>
  <c r="B940" i="11"/>
  <c r="C939" i="11"/>
  <c r="I941" i="15" s="1"/>
  <c r="B939" i="11"/>
  <c r="C938" i="11"/>
  <c r="I940" i="15" s="1"/>
  <c r="B938" i="11"/>
  <c r="C937" i="11"/>
  <c r="I939" i="15" s="1"/>
  <c r="B937" i="11"/>
  <c r="C936" i="11"/>
  <c r="I938" i="15" s="1"/>
  <c r="B936" i="11"/>
  <c r="C935" i="11"/>
  <c r="I937" i="15" s="1"/>
  <c r="B935" i="11"/>
  <c r="C934" i="11"/>
  <c r="I936" i="15" s="1"/>
  <c r="B934" i="11"/>
  <c r="C933" i="11"/>
  <c r="I935" i="15" s="1"/>
  <c r="B933" i="11"/>
  <c r="C932" i="11"/>
  <c r="I934" i="15" s="1"/>
  <c r="B932" i="11"/>
  <c r="C931" i="11"/>
  <c r="I933" i="15" s="1"/>
  <c r="B931" i="11"/>
  <c r="C930" i="11"/>
  <c r="I932" i="15" s="1"/>
  <c r="B930" i="11"/>
  <c r="C929" i="11"/>
  <c r="I931" i="15" s="1"/>
  <c r="B929" i="11"/>
  <c r="C928" i="11"/>
  <c r="I930" i="15" s="1"/>
  <c r="B928" i="11"/>
  <c r="C927" i="11"/>
  <c r="I929" i="15" s="1"/>
  <c r="B927" i="11"/>
  <c r="C926" i="11"/>
  <c r="I928" i="15" s="1"/>
  <c r="B926" i="11"/>
  <c r="C925" i="11"/>
  <c r="I927" i="15" s="1"/>
  <c r="B925" i="11"/>
  <c r="C924" i="11"/>
  <c r="I926" i="15" s="1"/>
  <c r="B924" i="11"/>
  <c r="C923" i="11"/>
  <c r="I925" i="15" s="1"/>
  <c r="B923" i="11"/>
  <c r="C922" i="11"/>
  <c r="I924" i="15" s="1"/>
  <c r="B922" i="11"/>
  <c r="C921" i="11"/>
  <c r="I923" i="15" s="1"/>
  <c r="B921" i="11"/>
  <c r="C920" i="11"/>
  <c r="I922" i="15" s="1"/>
  <c r="B920" i="11"/>
  <c r="C919" i="11"/>
  <c r="I921" i="15" s="1"/>
  <c r="B919" i="11"/>
  <c r="C918" i="11"/>
  <c r="I920" i="15" s="1"/>
  <c r="B918" i="11"/>
  <c r="C917" i="11"/>
  <c r="I919" i="15" s="1"/>
  <c r="B917" i="11"/>
  <c r="C916" i="11"/>
  <c r="I918" i="15" s="1"/>
  <c r="B916" i="11"/>
  <c r="C915" i="11"/>
  <c r="I917" i="15" s="1"/>
  <c r="B915" i="11"/>
  <c r="C914" i="11"/>
  <c r="I916" i="15" s="1"/>
  <c r="B914" i="11"/>
  <c r="C913" i="11"/>
  <c r="I915" i="15" s="1"/>
  <c r="B913" i="11"/>
  <c r="C912" i="11"/>
  <c r="I914" i="15" s="1"/>
  <c r="B912" i="11"/>
  <c r="C911" i="11"/>
  <c r="I913" i="15" s="1"/>
  <c r="B911" i="11"/>
  <c r="C910" i="11"/>
  <c r="I912" i="15" s="1"/>
  <c r="B910" i="11"/>
  <c r="C909" i="11"/>
  <c r="I911" i="15" s="1"/>
  <c r="B909" i="11"/>
  <c r="C908" i="11"/>
  <c r="I910" i="15" s="1"/>
  <c r="B908" i="11"/>
  <c r="C907" i="11"/>
  <c r="I909" i="15" s="1"/>
  <c r="B907" i="11"/>
  <c r="C906" i="11"/>
  <c r="I908" i="15" s="1"/>
  <c r="B906" i="11"/>
  <c r="C905" i="11"/>
  <c r="B905" i="11"/>
  <c r="C904" i="11"/>
  <c r="I906" i="15" s="1"/>
  <c r="B904" i="11"/>
  <c r="C903" i="11"/>
  <c r="I905" i="15" s="1"/>
  <c r="B903" i="11"/>
  <c r="C902" i="11"/>
  <c r="I904" i="15" s="1"/>
  <c r="B902" i="11"/>
  <c r="C901" i="11"/>
  <c r="I903" i="15" s="1"/>
  <c r="B901" i="11"/>
  <c r="C900" i="11"/>
  <c r="I902" i="15" s="1"/>
  <c r="B900" i="11"/>
  <c r="C899" i="11"/>
  <c r="I901" i="15" s="1"/>
  <c r="B899" i="11"/>
  <c r="C898" i="11"/>
  <c r="I900" i="15" s="1"/>
  <c r="B898" i="11"/>
  <c r="C897" i="11"/>
  <c r="I899" i="15" s="1"/>
  <c r="B897" i="11"/>
  <c r="C896" i="11"/>
  <c r="I898" i="15" s="1"/>
  <c r="B896" i="11"/>
  <c r="C895" i="11"/>
  <c r="I897" i="15" s="1"/>
  <c r="B895" i="11"/>
  <c r="C894" i="11"/>
  <c r="I896" i="15" s="1"/>
  <c r="B894" i="11"/>
  <c r="C893" i="11"/>
  <c r="I895" i="15" s="1"/>
  <c r="B893" i="11"/>
  <c r="C892" i="11"/>
  <c r="I894" i="15" s="1"/>
  <c r="B892" i="11"/>
  <c r="C891" i="11"/>
  <c r="I893" i="15" s="1"/>
  <c r="B891" i="11"/>
  <c r="C890" i="11"/>
  <c r="I892" i="15" s="1"/>
  <c r="B890" i="11"/>
  <c r="C889" i="11"/>
  <c r="I891" i="15" s="1"/>
  <c r="B889" i="11"/>
  <c r="C888" i="11"/>
  <c r="I890" i="15" s="1"/>
  <c r="B888" i="11"/>
  <c r="C887" i="11"/>
  <c r="I889" i="15" s="1"/>
  <c r="B887" i="11"/>
  <c r="C886" i="11"/>
  <c r="I888" i="15" s="1"/>
  <c r="B886" i="11"/>
  <c r="C885" i="11"/>
  <c r="I887" i="15" s="1"/>
  <c r="B885" i="11"/>
  <c r="C884" i="11"/>
  <c r="I886" i="15" s="1"/>
  <c r="B884" i="11"/>
  <c r="C883" i="11"/>
  <c r="I885" i="15" s="1"/>
  <c r="B883" i="11"/>
  <c r="C882" i="11"/>
  <c r="I884" i="15" s="1"/>
  <c r="B882" i="11"/>
  <c r="C881" i="11"/>
  <c r="I883" i="15" s="1"/>
  <c r="B881" i="11"/>
  <c r="C880" i="11"/>
  <c r="I882" i="15" s="1"/>
  <c r="B880" i="11"/>
  <c r="C879" i="11"/>
  <c r="I881" i="15" s="1"/>
  <c r="B879" i="11"/>
  <c r="C878" i="11"/>
  <c r="I880" i="15" s="1"/>
  <c r="B878" i="11"/>
  <c r="C877" i="11"/>
  <c r="I879" i="15" s="1"/>
  <c r="B877" i="11"/>
  <c r="C876" i="11"/>
  <c r="I878" i="15" s="1"/>
  <c r="B876" i="11"/>
  <c r="C875" i="11"/>
  <c r="I877" i="15" s="1"/>
  <c r="B875" i="11"/>
  <c r="C874" i="11"/>
  <c r="I876" i="15" s="1"/>
  <c r="B874" i="11"/>
  <c r="C873" i="11"/>
  <c r="I875" i="15" s="1"/>
  <c r="B873" i="11"/>
  <c r="C872" i="11"/>
  <c r="I874" i="15" s="1"/>
  <c r="B872" i="11"/>
  <c r="C871" i="11"/>
  <c r="I873" i="15" s="1"/>
  <c r="B871" i="11"/>
  <c r="C870" i="11"/>
  <c r="I872" i="15" s="1"/>
  <c r="B870" i="11"/>
  <c r="C869" i="11"/>
  <c r="I871" i="15" s="1"/>
  <c r="B869" i="11"/>
  <c r="C868" i="11"/>
  <c r="I870" i="15" s="1"/>
  <c r="B868" i="11"/>
  <c r="C867" i="11"/>
  <c r="I869" i="15" s="1"/>
  <c r="B867" i="11"/>
  <c r="C866" i="11"/>
  <c r="I868" i="15" s="1"/>
  <c r="B866" i="11"/>
  <c r="C865" i="11"/>
  <c r="I867" i="15" s="1"/>
  <c r="B865" i="11"/>
  <c r="C864" i="11"/>
  <c r="I866" i="15" s="1"/>
  <c r="B864" i="11"/>
  <c r="C863" i="11"/>
  <c r="I865" i="15" s="1"/>
  <c r="B863" i="11"/>
  <c r="C862" i="11"/>
  <c r="I864" i="15" s="1"/>
  <c r="B862" i="11"/>
  <c r="C861" i="11"/>
  <c r="I863" i="15" s="1"/>
  <c r="B861" i="11"/>
  <c r="C860" i="11"/>
  <c r="I862" i="15" s="1"/>
  <c r="B860" i="11"/>
  <c r="C859" i="11"/>
  <c r="I861" i="15" s="1"/>
  <c r="B859" i="11"/>
  <c r="C858" i="11"/>
  <c r="I860" i="15" s="1"/>
  <c r="B858" i="11"/>
  <c r="C857" i="11"/>
  <c r="I859" i="15" s="1"/>
  <c r="B857" i="11"/>
  <c r="C856" i="11"/>
  <c r="I858" i="15" s="1"/>
  <c r="B856" i="11"/>
  <c r="C855" i="11"/>
  <c r="I857" i="15" s="1"/>
  <c r="B855" i="11"/>
  <c r="C854" i="11"/>
  <c r="I856" i="15" s="1"/>
  <c r="B854" i="11"/>
  <c r="C853" i="11"/>
  <c r="I855" i="15" s="1"/>
  <c r="B853" i="11"/>
  <c r="C852" i="11"/>
  <c r="I854" i="15" s="1"/>
  <c r="B852" i="11"/>
  <c r="C851" i="11"/>
  <c r="I853" i="15" s="1"/>
  <c r="B851" i="11"/>
  <c r="C850" i="11"/>
  <c r="I852" i="15" s="1"/>
  <c r="B850" i="11"/>
  <c r="C849" i="11"/>
  <c r="I851" i="15" s="1"/>
  <c r="B849" i="11"/>
  <c r="C848" i="11"/>
  <c r="I850" i="15" s="1"/>
  <c r="B848" i="11"/>
  <c r="C847" i="11"/>
  <c r="I849" i="15" s="1"/>
  <c r="B847" i="11"/>
  <c r="C846" i="11"/>
  <c r="I848" i="15" s="1"/>
  <c r="B846" i="11"/>
  <c r="C845" i="11"/>
  <c r="I847" i="15" s="1"/>
  <c r="B845" i="11"/>
  <c r="C844" i="11"/>
  <c r="I846" i="15" s="1"/>
  <c r="B844" i="11"/>
  <c r="C843" i="11"/>
  <c r="I845" i="15" s="1"/>
  <c r="B843" i="11"/>
  <c r="C842" i="11"/>
  <c r="I844" i="15" s="1"/>
  <c r="B842" i="11"/>
  <c r="C841" i="11"/>
  <c r="I843" i="15" s="1"/>
  <c r="B841" i="11"/>
  <c r="C840" i="11"/>
  <c r="I842" i="15" s="1"/>
  <c r="B840" i="11"/>
  <c r="C839" i="11"/>
  <c r="I841" i="15" s="1"/>
  <c r="B839" i="11"/>
  <c r="C838" i="11"/>
  <c r="I840" i="15" s="1"/>
  <c r="B838" i="11"/>
  <c r="C837" i="11"/>
  <c r="I839" i="15" s="1"/>
  <c r="B837" i="11"/>
  <c r="C836" i="11"/>
  <c r="I838" i="15" s="1"/>
  <c r="B836" i="11"/>
  <c r="C835" i="11"/>
  <c r="I837" i="15" s="1"/>
  <c r="B835" i="11"/>
  <c r="C834" i="11"/>
  <c r="I836" i="15" s="1"/>
  <c r="B834" i="11"/>
  <c r="C833" i="11"/>
  <c r="I835" i="15" s="1"/>
  <c r="B833" i="11"/>
  <c r="C832" i="11"/>
  <c r="I834" i="15" s="1"/>
  <c r="B832" i="11"/>
  <c r="C831" i="11"/>
  <c r="I833" i="15" s="1"/>
  <c r="B831" i="11"/>
  <c r="C830" i="11"/>
  <c r="I832" i="15" s="1"/>
  <c r="B830" i="11"/>
  <c r="C829" i="11"/>
  <c r="I831" i="15" s="1"/>
  <c r="B829" i="11"/>
  <c r="C828" i="11"/>
  <c r="I830" i="15" s="1"/>
  <c r="B828" i="11"/>
  <c r="C827" i="11"/>
  <c r="I829" i="15" s="1"/>
  <c r="B827" i="11"/>
  <c r="C826" i="11"/>
  <c r="I828" i="15" s="1"/>
  <c r="B826" i="11"/>
  <c r="C825" i="11"/>
  <c r="I827" i="15" s="1"/>
  <c r="B825" i="11"/>
  <c r="C824" i="11"/>
  <c r="I826" i="15" s="1"/>
  <c r="B824" i="11"/>
  <c r="C823" i="11"/>
  <c r="I825" i="15" s="1"/>
  <c r="B823" i="11"/>
  <c r="C822" i="11"/>
  <c r="I824" i="15" s="1"/>
  <c r="B822" i="11"/>
  <c r="C821" i="11"/>
  <c r="I823" i="15" s="1"/>
  <c r="B821" i="11"/>
  <c r="C820" i="11"/>
  <c r="I822" i="15" s="1"/>
  <c r="B820" i="11"/>
  <c r="C819" i="11"/>
  <c r="I821" i="15" s="1"/>
  <c r="B819" i="11"/>
  <c r="C818" i="11"/>
  <c r="I820" i="15" s="1"/>
  <c r="B818" i="11"/>
  <c r="C817" i="11"/>
  <c r="I819" i="15" s="1"/>
  <c r="B817" i="11"/>
  <c r="C816" i="11"/>
  <c r="I818" i="15" s="1"/>
  <c r="B816" i="11"/>
  <c r="C815" i="11"/>
  <c r="I817" i="15" s="1"/>
  <c r="B815" i="11"/>
  <c r="C814" i="11"/>
  <c r="I816" i="15" s="1"/>
  <c r="B814" i="11"/>
  <c r="C813" i="11"/>
  <c r="B813" i="11"/>
  <c r="C812" i="11"/>
  <c r="I814" i="15" s="1"/>
  <c r="B812" i="11"/>
  <c r="C811" i="11"/>
  <c r="I813" i="15" s="1"/>
  <c r="B811" i="11"/>
  <c r="C810" i="11"/>
  <c r="I812" i="15" s="1"/>
  <c r="B810" i="11"/>
  <c r="C809" i="11"/>
  <c r="B809" i="11"/>
  <c r="C808" i="11"/>
  <c r="I810" i="15" s="1"/>
  <c r="B808" i="11"/>
  <c r="C807" i="11"/>
  <c r="I809" i="15" s="1"/>
  <c r="B807" i="11"/>
  <c r="C806" i="11"/>
  <c r="I808" i="15" s="1"/>
  <c r="B806" i="11"/>
  <c r="C805" i="11"/>
  <c r="I807" i="15" s="1"/>
  <c r="B805" i="11"/>
  <c r="C804" i="11"/>
  <c r="I806" i="15" s="1"/>
  <c r="B804" i="11"/>
  <c r="C803" i="11"/>
  <c r="I805" i="15" s="1"/>
  <c r="B803" i="11"/>
  <c r="C802" i="11"/>
  <c r="I804" i="15" s="1"/>
  <c r="B802" i="11"/>
  <c r="C801" i="11"/>
  <c r="I803" i="15" s="1"/>
  <c r="B801" i="11"/>
  <c r="C800" i="11"/>
  <c r="I802" i="15" s="1"/>
  <c r="B800" i="11"/>
  <c r="C799" i="11"/>
  <c r="I801" i="15" s="1"/>
  <c r="B799" i="11"/>
  <c r="C798" i="11"/>
  <c r="I800" i="15" s="1"/>
  <c r="B798" i="11"/>
  <c r="C797" i="11"/>
  <c r="I799" i="15" s="1"/>
  <c r="B797" i="11"/>
  <c r="C796" i="11"/>
  <c r="I798" i="15" s="1"/>
  <c r="B796" i="11"/>
  <c r="C795" i="11"/>
  <c r="I797" i="15" s="1"/>
  <c r="B795" i="11"/>
  <c r="C794" i="11"/>
  <c r="I796" i="15" s="1"/>
  <c r="B794" i="11"/>
  <c r="C793" i="11"/>
  <c r="I795" i="15" s="1"/>
  <c r="B793" i="11"/>
  <c r="C792" i="11"/>
  <c r="I794" i="15" s="1"/>
  <c r="B792" i="11"/>
  <c r="C791" i="11"/>
  <c r="I793" i="15" s="1"/>
  <c r="B791" i="11"/>
  <c r="C790" i="11"/>
  <c r="I792" i="15" s="1"/>
  <c r="B790" i="11"/>
  <c r="C789" i="11"/>
  <c r="I791" i="15" s="1"/>
  <c r="B789" i="11"/>
  <c r="C788" i="11"/>
  <c r="I790" i="15" s="1"/>
  <c r="B788" i="11"/>
  <c r="C787" i="11"/>
  <c r="I789" i="15" s="1"/>
  <c r="B787" i="11"/>
  <c r="C786" i="11"/>
  <c r="I788" i="15" s="1"/>
  <c r="B786" i="11"/>
  <c r="C785" i="11"/>
  <c r="I787" i="15" s="1"/>
  <c r="B785" i="11"/>
  <c r="C784" i="11"/>
  <c r="I786" i="15" s="1"/>
  <c r="B784" i="11"/>
  <c r="C783" i="11"/>
  <c r="I785" i="15" s="1"/>
  <c r="B783" i="11"/>
  <c r="C782" i="11"/>
  <c r="I784" i="15" s="1"/>
  <c r="B782" i="11"/>
  <c r="C781" i="11"/>
  <c r="I783" i="15" s="1"/>
  <c r="B781" i="11"/>
  <c r="C780" i="11"/>
  <c r="I782" i="15" s="1"/>
  <c r="B780" i="11"/>
  <c r="C779" i="11"/>
  <c r="I781" i="15" s="1"/>
  <c r="B779" i="11"/>
  <c r="C778" i="11"/>
  <c r="I780" i="15" s="1"/>
  <c r="B778" i="11"/>
  <c r="C777" i="11"/>
  <c r="B777" i="11"/>
  <c r="C776" i="11"/>
  <c r="I778" i="15" s="1"/>
  <c r="B776" i="11"/>
  <c r="C775" i="11"/>
  <c r="I777" i="15" s="1"/>
  <c r="B775" i="11"/>
  <c r="C774" i="11"/>
  <c r="I776" i="15" s="1"/>
  <c r="B774" i="11"/>
  <c r="C773" i="11"/>
  <c r="I775" i="15" s="1"/>
  <c r="B773" i="11"/>
  <c r="C772" i="11"/>
  <c r="I774" i="15" s="1"/>
  <c r="B772" i="11"/>
  <c r="C771" i="11"/>
  <c r="I773" i="15" s="1"/>
  <c r="B771" i="11"/>
  <c r="C770" i="11"/>
  <c r="I772" i="15" s="1"/>
  <c r="B770" i="11"/>
  <c r="C769" i="11"/>
  <c r="I771" i="15" s="1"/>
  <c r="B769" i="11"/>
  <c r="C768" i="11"/>
  <c r="I770" i="15" s="1"/>
  <c r="B768" i="11"/>
  <c r="C767" i="11"/>
  <c r="I769" i="15" s="1"/>
  <c r="B767" i="11"/>
  <c r="C766" i="11"/>
  <c r="I768" i="15" s="1"/>
  <c r="B766" i="11"/>
  <c r="C765" i="11"/>
  <c r="I767" i="15" s="1"/>
  <c r="B765" i="11"/>
  <c r="C764" i="11"/>
  <c r="I766" i="15" s="1"/>
  <c r="B764" i="11"/>
  <c r="C763" i="11"/>
  <c r="I765" i="15" s="1"/>
  <c r="B763" i="11"/>
  <c r="C762" i="11"/>
  <c r="I764" i="15" s="1"/>
  <c r="B762" i="11"/>
  <c r="C761" i="11"/>
  <c r="I763" i="15" s="1"/>
  <c r="B761" i="11"/>
  <c r="C760" i="11"/>
  <c r="I762" i="15" s="1"/>
  <c r="B760" i="11"/>
  <c r="C759" i="11"/>
  <c r="I761" i="15" s="1"/>
  <c r="B759" i="11"/>
  <c r="C758" i="11"/>
  <c r="I760" i="15" s="1"/>
  <c r="B758" i="11"/>
  <c r="C757" i="11"/>
  <c r="I759" i="15" s="1"/>
  <c r="B757" i="11"/>
  <c r="C756" i="11"/>
  <c r="I758" i="15" s="1"/>
  <c r="B756" i="11"/>
  <c r="C755" i="11"/>
  <c r="I757" i="15" s="1"/>
  <c r="B755" i="11"/>
  <c r="C754" i="11"/>
  <c r="I756" i="15" s="1"/>
  <c r="B754" i="11"/>
  <c r="C753" i="11"/>
  <c r="I755" i="15" s="1"/>
  <c r="B753" i="11"/>
  <c r="C752" i="11"/>
  <c r="I754" i="15" s="1"/>
  <c r="B752" i="11"/>
  <c r="C751" i="11"/>
  <c r="I753" i="15" s="1"/>
  <c r="B751" i="11"/>
  <c r="C750" i="11"/>
  <c r="I752" i="15" s="1"/>
  <c r="B750" i="11"/>
  <c r="C749" i="11"/>
  <c r="B749" i="11"/>
  <c r="C748" i="11"/>
  <c r="I750" i="15" s="1"/>
  <c r="B748" i="11"/>
  <c r="C747" i="11"/>
  <c r="I749" i="15" s="1"/>
  <c r="B747" i="11"/>
  <c r="C746" i="11"/>
  <c r="I748" i="15" s="1"/>
  <c r="B746" i="11"/>
  <c r="C745" i="11"/>
  <c r="I747" i="15" s="1"/>
  <c r="B745" i="11"/>
  <c r="C744" i="11"/>
  <c r="I746" i="15" s="1"/>
  <c r="B744" i="11"/>
  <c r="C743" i="11"/>
  <c r="I745" i="15" s="1"/>
  <c r="B743" i="11"/>
  <c r="C742" i="11"/>
  <c r="I744" i="15" s="1"/>
  <c r="B742" i="11"/>
  <c r="C741" i="11"/>
  <c r="I743" i="15" s="1"/>
  <c r="B741" i="11"/>
  <c r="C740" i="11"/>
  <c r="I742" i="15" s="1"/>
  <c r="B740" i="11"/>
  <c r="C739" i="11"/>
  <c r="I741" i="15" s="1"/>
  <c r="B739" i="11"/>
  <c r="C738" i="11"/>
  <c r="I740" i="15" s="1"/>
  <c r="B738" i="11"/>
  <c r="C737" i="11"/>
  <c r="I739" i="15" s="1"/>
  <c r="B737" i="11"/>
  <c r="C736" i="11"/>
  <c r="I738" i="15" s="1"/>
  <c r="B736" i="11"/>
  <c r="C735" i="11"/>
  <c r="I737" i="15" s="1"/>
  <c r="B735" i="11"/>
  <c r="C734" i="11"/>
  <c r="I736" i="15" s="1"/>
  <c r="B734" i="11"/>
  <c r="C733" i="11"/>
  <c r="I735" i="15" s="1"/>
  <c r="B733" i="11"/>
  <c r="C732" i="11"/>
  <c r="I734" i="15" s="1"/>
  <c r="B732" i="11"/>
  <c r="C731" i="11"/>
  <c r="I733" i="15" s="1"/>
  <c r="B731" i="11"/>
  <c r="C730" i="11"/>
  <c r="I732" i="15" s="1"/>
  <c r="B730" i="11"/>
  <c r="C729" i="11"/>
  <c r="I731" i="15" s="1"/>
  <c r="B729" i="11"/>
  <c r="C728" i="11"/>
  <c r="I730" i="15" s="1"/>
  <c r="B728" i="11"/>
  <c r="C727" i="11"/>
  <c r="I729" i="15" s="1"/>
  <c r="B727" i="11"/>
  <c r="C726" i="11"/>
  <c r="I728" i="15" s="1"/>
  <c r="B726" i="11"/>
  <c r="C725" i="11"/>
  <c r="I727" i="15" s="1"/>
  <c r="B725" i="11"/>
  <c r="C724" i="11"/>
  <c r="I726" i="15" s="1"/>
  <c r="B724" i="11"/>
  <c r="C723" i="11"/>
  <c r="I725" i="15" s="1"/>
  <c r="B723" i="11"/>
  <c r="C722" i="11"/>
  <c r="I724" i="15" s="1"/>
  <c r="B722" i="11"/>
  <c r="C721" i="11"/>
  <c r="I723" i="15" s="1"/>
  <c r="B721" i="11"/>
  <c r="C720" i="11"/>
  <c r="I722" i="15" s="1"/>
  <c r="B720" i="11"/>
  <c r="C719" i="11"/>
  <c r="I721" i="15" s="1"/>
  <c r="B719" i="11"/>
  <c r="C718" i="11"/>
  <c r="I720" i="15" s="1"/>
  <c r="B718" i="11"/>
  <c r="C717" i="11"/>
  <c r="I719" i="15" s="1"/>
  <c r="B717" i="11"/>
  <c r="C716" i="11"/>
  <c r="I718" i="15" s="1"/>
  <c r="B716" i="11"/>
  <c r="C715" i="11"/>
  <c r="I717" i="15" s="1"/>
  <c r="B715" i="11"/>
  <c r="C714" i="11"/>
  <c r="I716" i="15" s="1"/>
  <c r="B714" i="11"/>
  <c r="C713" i="11"/>
  <c r="I715" i="15" s="1"/>
  <c r="B713" i="11"/>
  <c r="C712" i="11"/>
  <c r="I714" i="15" s="1"/>
  <c r="B712" i="11"/>
  <c r="C711" i="11"/>
  <c r="I713" i="15" s="1"/>
  <c r="B711" i="11"/>
  <c r="C710" i="11"/>
  <c r="I712" i="15" s="1"/>
  <c r="B710" i="11"/>
  <c r="C709" i="11"/>
  <c r="I711" i="15" s="1"/>
  <c r="B709" i="11"/>
  <c r="C708" i="11"/>
  <c r="I710" i="15" s="1"/>
  <c r="B708" i="11"/>
  <c r="C707" i="11"/>
  <c r="I709" i="15" s="1"/>
  <c r="B707" i="11"/>
  <c r="C706" i="11"/>
  <c r="I708" i="15" s="1"/>
  <c r="B706" i="11"/>
  <c r="C705" i="11"/>
  <c r="I707" i="15" s="1"/>
  <c r="B705" i="11"/>
  <c r="C704" i="11"/>
  <c r="I706" i="15" s="1"/>
  <c r="B704" i="11"/>
  <c r="C703" i="11"/>
  <c r="I705" i="15" s="1"/>
  <c r="B703" i="11"/>
  <c r="C702" i="11"/>
  <c r="I704" i="15" s="1"/>
  <c r="B702" i="11"/>
  <c r="C701" i="11"/>
  <c r="I703" i="15" s="1"/>
  <c r="B701" i="11"/>
  <c r="C700" i="11"/>
  <c r="I702" i="15" s="1"/>
  <c r="B700" i="11"/>
  <c r="C699" i="11"/>
  <c r="I701" i="15" s="1"/>
  <c r="B699" i="11"/>
  <c r="C698" i="11"/>
  <c r="I700" i="15" s="1"/>
  <c r="B698" i="11"/>
  <c r="C697" i="11"/>
  <c r="I699" i="15" s="1"/>
  <c r="B697" i="11"/>
  <c r="C696" i="11"/>
  <c r="I698" i="15" s="1"/>
  <c r="B696" i="11"/>
  <c r="C695" i="11"/>
  <c r="I697" i="15" s="1"/>
  <c r="B695" i="11"/>
  <c r="C694" i="11"/>
  <c r="I696" i="15" s="1"/>
  <c r="B694" i="11"/>
  <c r="C693" i="11"/>
  <c r="I695" i="15" s="1"/>
  <c r="B693" i="11"/>
  <c r="C692" i="11"/>
  <c r="I694" i="15" s="1"/>
  <c r="B692" i="11"/>
  <c r="C691" i="11"/>
  <c r="I693" i="15" s="1"/>
  <c r="B691" i="11"/>
  <c r="C690" i="11"/>
  <c r="I692" i="15" s="1"/>
  <c r="B690" i="11"/>
  <c r="C689" i="11"/>
  <c r="I691" i="15" s="1"/>
  <c r="B689" i="11"/>
  <c r="C688" i="11"/>
  <c r="I690" i="15" s="1"/>
  <c r="B688" i="11"/>
  <c r="C687" i="11"/>
  <c r="I689" i="15" s="1"/>
  <c r="B687" i="11"/>
  <c r="C686" i="11"/>
  <c r="I688" i="15" s="1"/>
  <c r="B686" i="11"/>
  <c r="C685" i="11"/>
  <c r="I687" i="15" s="1"/>
  <c r="B685" i="11"/>
  <c r="C684" i="11"/>
  <c r="I686" i="15" s="1"/>
  <c r="B684" i="11"/>
  <c r="C683" i="11"/>
  <c r="I685" i="15" s="1"/>
  <c r="B683" i="11"/>
  <c r="C682" i="11"/>
  <c r="I684" i="15" s="1"/>
  <c r="B682" i="11"/>
  <c r="C681" i="11"/>
  <c r="I683" i="15" s="1"/>
  <c r="B681" i="11"/>
  <c r="C680" i="11"/>
  <c r="I682" i="15" s="1"/>
  <c r="B680" i="11"/>
  <c r="C679" i="11"/>
  <c r="I681" i="15" s="1"/>
  <c r="B679" i="11"/>
  <c r="C678" i="11"/>
  <c r="I680" i="15" s="1"/>
  <c r="B678" i="11"/>
  <c r="C677" i="11"/>
  <c r="I679" i="15" s="1"/>
  <c r="B677" i="11"/>
  <c r="C676" i="11"/>
  <c r="I678" i="15" s="1"/>
  <c r="B676" i="11"/>
  <c r="C675" i="11"/>
  <c r="I677" i="15" s="1"/>
  <c r="B675" i="11"/>
  <c r="C674" i="11"/>
  <c r="I676" i="15" s="1"/>
  <c r="B674" i="11"/>
  <c r="C673" i="11"/>
  <c r="I675" i="15" s="1"/>
  <c r="B673" i="11"/>
  <c r="C672" i="11"/>
  <c r="I674" i="15" s="1"/>
  <c r="B672" i="11"/>
  <c r="C671" i="11"/>
  <c r="I673" i="15" s="1"/>
  <c r="B671" i="11"/>
  <c r="C670" i="11"/>
  <c r="I672" i="15" s="1"/>
  <c r="B670" i="11"/>
  <c r="C669" i="11"/>
  <c r="I671" i="15" s="1"/>
  <c r="B669" i="11"/>
  <c r="C668" i="11"/>
  <c r="I670" i="15" s="1"/>
  <c r="B668" i="11"/>
  <c r="C667" i="11"/>
  <c r="I669" i="15" s="1"/>
  <c r="B667" i="11"/>
  <c r="C666" i="11"/>
  <c r="I668" i="15" s="1"/>
  <c r="B666" i="11"/>
  <c r="C665" i="11"/>
  <c r="I667" i="15" s="1"/>
  <c r="B665" i="11"/>
  <c r="C664" i="11"/>
  <c r="I666" i="15" s="1"/>
  <c r="B664" i="11"/>
  <c r="C663" i="11"/>
  <c r="I665" i="15" s="1"/>
  <c r="B663" i="11"/>
  <c r="C662" i="11"/>
  <c r="I664" i="15" s="1"/>
  <c r="B662" i="11"/>
  <c r="C661" i="11"/>
  <c r="I663" i="15" s="1"/>
  <c r="B661" i="11"/>
  <c r="C660" i="11"/>
  <c r="I662" i="15" s="1"/>
  <c r="B660" i="11"/>
  <c r="C659" i="11"/>
  <c r="I661" i="15" s="1"/>
  <c r="B659" i="11"/>
  <c r="C658" i="11"/>
  <c r="I660" i="15" s="1"/>
  <c r="B658" i="11"/>
  <c r="C657" i="11"/>
  <c r="I659" i="15" s="1"/>
  <c r="B657" i="11"/>
  <c r="C656" i="11"/>
  <c r="I658" i="15" s="1"/>
  <c r="B656" i="11"/>
  <c r="C655" i="11"/>
  <c r="I657" i="15" s="1"/>
  <c r="B655" i="11"/>
  <c r="C654" i="11"/>
  <c r="I656" i="15" s="1"/>
  <c r="B654" i="11"/>
  <c r="C653" i="11"/>
  <c r="I655" i="15" s="1"/>
  <c r="B653" i="11"/>
  <c r="C652" i="11"/>
  <c r="I654" i="15" s="1"/>
  <c r="B652" i="11"/>
  <c r="C651" i="11"/>
  <c r="I653" i="15" s="1"/>
  <c r="B651" i="11"/>
  <c r="C650" i="11"/>
  <c r="I652" i="15" s="1"/>
  <c r="B650" i="11"/>
  <c r="C649" i="11"/>
  <c r="I651" i="15" s="1"/>
  <c r="B649" i="11"/>
  <c r="C648" i="11"/>
  <c r="I650" i="15" s="1"/>
  <c r="B648" i="11"/>
  <c r="C647" i="11"/>
  <c r="I649" i="15" s="1"/>
  <c r="B647" i="11"/>
  <c r="C646" i="11"/>
  <c r="I648" i="15" s="1"/>
  <c r="B646" i="11"/>
  <c r="C645" i="11"/>
  <c r="I647" i="15" s="1"/>
  <c r="B645" i="11"/>
  <c r="C644" i="11"/>
  <c r="I646" i="15" s="1"/>
  <c r="B644" i="11"/>
  <c r="C643" i="11"/>
  <c r="I645" i="15" s="1"/>
  <c r="B643" i="11"/>
  <c r="C642" i="11"/>
  <c r="I644" i="15" s="1"/>
  <c r="B642" i="11"/>
  <c r="C641" i="11"/>
  <c r="I643" i="15" s="1"/>
  <c r="B641" i="11"/>
  <c r="C640" i="11"/>
  <c r="I642" i="15" s="1"/>
  <c r="B640" i="11"/>
  <c r="C639" i="11"/>
  <c r="I641" i="15" s="1"/>
  <c r="B639" i="11"/>
  <c r="C638" i="11"/>
  <c r="I640" i="15" s="1"/>
  <c r="B638" i="11"/>
  <c r="C637" i="11"/>
  <c r="I639" i="15" s="1"/>
  <c r="B637" i="11"/>
  <c r="C636" i="11"/>
  <c r="I638" i="15" s="1"/>
  <c r="B636" i="11"/>
  <c r="C635" i="11"/>
  <c r="I637" i="15" s="1"/>
  <c r="B635" i="11"/>
  <c r="C634" i="11"/>
  <c r="I636" i="15" s="1"/>
  <c r="B634" i="11"/>
  <c r="C633" i="11"/>
  <c r="I635" i="15" s="1"/>
  <c r="B633" i="11"/>
  <c r="C632" i="11"/>
  <c r="I634" i="15" s="1"/>
  <c r="B632" i="11"/>
  <c r="C631" i="11"/>
  <c r="I633" i="15" s="1"/>
  <c r="B631" i="11"/>
  <c r="C630" i="11"/>
  <c r="I632" i="15" s="1"/>
  <c r="B630" i="11"/>
  <c r="C629" i="11"/>
  <c r="I631" i="15" s="1"/>
  <c r="B629" i="11"/>
  <c r="C628" i="11"/>
  <c r="I630" i="15" s="1"/>
  <c r="B628" i="11"/>
  <c r="C627" i="11"/>
  <c r="I629" i="15" s="1"/>
  <c r="B627" i="11"/>
  <c r="C626" i="11"/>
  <c r="I628" i="15" s="1"/>
  <c r="B626" i="11"/>
  <c r="C625" i="11"/>
  <c r="I627" i="15" s="1"/>
  <c r="B625" i="11"/>
  <c r="C624" i="11"/>
  <c r="I626" i="15" s="1"/>
  <c r="B624" i="11"/>
  <c r="C623" i="11"/>
  <c r="I625" i="15" s="1"/>
  <c r="B623" i="11"/>
  <c r="C622" i="11"/>
  <c r="I624" i="15" s="1"/>
  <c r="B622" i="11"/>
  <c r="C621" i="11"/>
  <c r="I623" i="15" s="1"/>
  <c r="B621" i="11"/>
  <c r="C620" i="11"/>
  <c r="I622" i="15" s="1"/>
  <c r="B620" i="11"/>
  <c r="C619" i="11"/>
  <c r="I621" i="15" s="1"/>
  <c r="B619" i="11"/>
  <c r="C618" i="11"/>
  <c r="I620" i="15" s="1"/>
  <c r="B618" i="11"/>
  <c r="C617" i="11"/>
  <c r="I619" i="15" s="1"/>
  <c r="B617" i="11"/>
  <c r="C616" i="11"/>
  <c r="I618" i="15" s="1"/>
  <c r="B616" i="11"/>
  <c r="C615" i="11"/>
  <c r="I617" i="15" s="1"/>
  <c r="B615" i="11"/>
  <c r="C614" i="11"/>
  <c r="I616" i="15" s="1"/>
  <c r="B614" i="11"/>
  <c r="C613" i="11"/>
  <c r="I615" i="15" s="1"/>
  <c r="B613" i="11"/>
  <c r="C612" i="11"/>
  <c r="I614" i="15" s="1"/>
  <c r="B612" i="11"/>
  <c r="C611" i="11"/>
  <c r="I613" i="15" s="1"/>
  <c r="B611" i="11"/>
  <c r="C610" i="11"/>
  <c r="I612" i="15" s="1"/>
  <c r="B610" i="11"/>
  <c r="C609" i="11"/>
  <c r="I611" i="15" s="1"/>
  <c r="B609" i="11"/>
  <c r="C608" i="11"/>
  <c r="I610" i="15" s="1"/>
  <c r="B608" i="11"/>
  <c r="C607" i="11"/>
  <c r="I609" i="15" s="1"/>
  <c r="B607" i="11"/>
  <c r="C606" i="11"/>
  <c r="I608" i="15" s="1"/>
  <c r="B606" i="11"/>
  <c r="C605" i="11"/>
  <c r="I607" i="15" s="1"/>
  <c r="B605" i="11"/>
  <c r="C604" i="11"/>
  <c r="I606" i="15" s="1"/>
  <c r="B604" i="11"/>
  <c r="C603" i="11"/>
  <c r="I605" i="15" s="1"/>
  <c r="B603" i="11"/>
  <c r="C602" i="11"/>
  <c r="I604" i="15" s="1"/>
  <c r="B602" i="11"/>
  <c r="C601" i="11"/>
  <c r="I603" i="15" s="1"/>
  <c r="B601" i="11"/>
  <c r="C600" i="11"/>
  <c r="I602" i="15" s="1"/>
  <c r="B600" i="11"/>
  <c r="C599" i="11"/>
  <c r="I601" i="15" s="1"/>
  <c r="B599" i="11"/>
  <c r="C598" i="11"/>
  <c r="I600" i="15" s="1"/>
  <c r="B598" i="11"/>
  <c r="C597" i="11"/>
  <c r="I599" i="15" s="1"/>
  <c r="B597" i="11"/>
  <c r="C596" i="11"/>
  <c r="I598" i="15" s="1"/>
  <c r="B596" i="11"/>
  <c r="C595" i="11"/>
  <c r="I597" i="15" s="1"/>
  <c r="B595" i="11"/>
  <c r="C594" i="11"/>
  <c r="I596" i="15" s="1"/>
  <c r="B594" i="11"/>
  <c r="C593" i="11"/>
  <c r="I595" i="15" s="1"/>
  <c r="B593" i="11"/>
  <c r="C592" i="11"/>
  <c r="I594" i="15" s="1"/>
  <c r="B592" i="11"/>
  <c r="C591" i="11"/>
  <c r="I593" i="15" s="1"/>
  <c r="B591" i="11"/>
  <c r="C590" i="11"/>
  <c r="I592" i="15" s="1"/>
  <c r="B590" i="11"/>
  <c r="C589" i="11"/>
  <c r="I591" i="15" s="1"/>
  <c r="B589" i="11"/>
  <c r="C588" i="11"/>
  <c r="I590" i="15" s="1"/>
  <c r="B588" i="11"/>
  <c r="C587" i="11"/>
  <c r="I589" i="15" s="1"/>
  <c r="B587" i="11"/>
  <c r="C586" i="11"/>
  <c r="I588" i="15" s="1"/>
  <c r="B586" i="11"/>
  <c r="C585" i="11"/>
  <c r="I587" i="15" s="1"/>
  <c r="B585" i="11"/>
  <c r="C584" i="11"/>
  <c r="I586" i="15" s="1"/>
  <c r="B584" i="11"/>
  <c r="C583" i="11"/>
  <c r="I585" i="15" s="1"/>
  <c r="B583" i="11"/>
  <c r="C582" i="11"/>
  <c r="I584" i="15" s="1"/>
  <c r="B582" i="11"/>
  <c r="C581" i="11"/>
  <c r="I583" i="15" s="1"/>
  <c r="B581" i="11"/>
  <c r="C580" i="11"/>
  <c r="I582" i="15" s="1"/>
  <c r="B580" i="11"/>
  <c r="C579" i="11"/>
  <c r="I581" i="15" s="1"/>
  <c r="B579" i="11"/>
  <c r="C578" i="11"/>
  <c r="I580" i="15" s="1"/>
  <c r="B578" i="11"/>
  <c r="C577" i="11"/>
  <c r="I579" i="15" s="1"/>
  <c r="B577" i="11"/>
  <c r="C576" i="11"/>
  <c r="I578" i="15" s="1"/>
  <c r="B576" i="11"/>
  <c r="C575" i="11"/>
  <c r="I577" i="15" s="1"/>
  <c r="B575" i="11"/>
  <c r="C574" i="11"/>
  <c r="I576" i="15" s="1"/>
  <c r="B574" i="11"/>
  <c r="C573" i="11"/>
  <c r="I575" i="15" s="1"/>
  <c r="B573" i="11"/>
  <c r="C572" i="11"/>
  <c r="I574" i="15" s="1"/>
  <c r="B572" i="11"/>
  <c r="C571" i="11"/>
  <c r="I573" i="15" s="1"/>
  <c r="B571" i="11"/>
  <c r="C570" i="11"/>
  <c r="I572" i="15" s="1"/>
  <c r="B570" i="11"/>
  <c r="C569" i="11"/>
  <c r="I571" i="15" s="1"/>
  <c r="B569" i="11"/>
  <c r="C568" i="11"/>
  <c r="I570" i="15" s="1"/>
  <c r="B568" i="11"/>
  <c r="C567" i="11"/>
  <c r="I569" i="15" s="1"/>
  <c r="B567" i="11"/>
  <c r="C566" i="11"/>
  <c r="I568" i="15" s="1"/>
  <c r="B566" i="11"/>
  <c r="C565" i="11"/>
  <c r="I567" i="15" s="1"/>
  <c r="B565" i="11"/>
  <c r="C564" i="11"/>
  <c r="I566" i="15" s="1"/>
  <c r="B564" i="11"/>
  <c r="C563" i="11"/>
  <c r="I565" i="15" s="1"/>
  <c r="B563" i="11"/>
  <c r="C562" i="11"/>
  <c r="I564" i="15" s="1"/>
  <c r="B562" i="11"/>
  <c r="C561" i="11"/>
  <c r="I563" i="15" s="1"/>
  <c r="B561" i="11"/>
  <c r="C560" i="11"/>
  <c r="I562" i="15" s="1"/>
  <c r="B560" i="11"/>
  <c r="C559" i="11"/>
  <c r="I561" i="15" s="1"/>
  <c r="B559" i="11"/>
  <c r="C558" i="11"/>
  <c r="I560" i="15" s="1"/>
  <c r="B558" i="11"/>
  <c r="C557" i="11"/>
  <c r="I559" i="15" s="1"/>
  <c r="B557" i="11"/>
  <c r="C556" i="11"/>
  <c r="I558" i="15" s="1"/>
  <c r="B556" i="11"/>
  <c r="C555" i="11"/>
  <c r="I557" i="15" s="1"/>
  <c r="B555" i="11"/>
  <c r="C554" i="11"/>
  <c r="I556" i="15" s="1"/>
  <c r="B554" i="11"/>
  <c r="C553" i="11"/>
  <c r="I555" i="15" s="1"/>
  <c r="B553" i="11"/>
  <c r="C552" i="11"/>
  <c r="I554" i="15" s="1"/>
  <c r="B552" i="11"/>
  <c r="C551" i="11"/>
  <c r="I553" i="15" s="1"/>
  <c r="B551" i="11"/>
  <c r="C550" i="11"/>
  <c r="I552" i="15" s="1"/>
  <c r="B550" i="11"/>
  <c r="C549" i="11"/>
  <c r="I551" i="15" s="1"/>
  <c r="B549" i="11"/>
  <c r="C548" i="11"/>
  <c r="I550" i="15" s="1"/>
  <c r="B548" i="11"/>
  <c r="C547" i="11"/>
  <c r="I549" i="15" s="1"/>
  <c r="B547" i="11"/>
  <c r="C546" i="11"/>
  <c r="I548" i="15" s="1"/>
  <c r="B546" i="11"/>
  <c r="C545" i="11"/>
  <c r="I547" i="15" s="1"/>
  <c r="B545" i="11"/>
  <c r="C544" i="11"/>
  <c r="I546" i="15" s="1"/>
  <c r="B544" i="11"/>
  <c r="C543" i="11"/>
  <c r="I545" i="15" s="1"/>
  <c r="B543" i="11"/>
  <c r="C542" i="11"/>
  <c r="I544" i="15" s="1"/>
  <c r="B542" i="11"/>
  <c r="C541" i="11"/>
  <c r="I543" i="15" s="1"/>
  <c r="B541" i="11"/>
  <c r="C540" i="11"/>
  <c r="I542" i="15" s="1"/>
  <c r="B540" i="11"/>
  <c r="C539" i="11"/>
  <c r="I541" i="15" s="1"/>
  <c r="B539" i="11"/>
  <c r="C538" i="11"/>
  <c r="I540" i="15" s="1"/>
  <c r="B538" i="11"/>
  <c r="C537" i="11"/>
  <c r="I539" i="15" s="1"/>
  <c r="B537" i="11"/>
  <c r="C536" i="11"/>
  <c r="I538" i="15" s="1"/>
  <c r="B536" i="11"/>
  <c r="C535" i="11"/>
  <c r="I537" i="15" s="1"/>
  <c r="B535" i="11"/>
  <c r="C534" i="11"/>
  <c r="I536" i="15" s="1"/>
  <c r="B534" i="11"/>
  <c r="C533" i="11"/>
  <c r="I535" i="15" s="1"/>
  <c r="B533" i="11"/>
  <c r="C532" i="11"/>
  <c r="I534" i="15" s="1"/>
  <c r="B532" i="11"/>
  <c r="C531" i="11"/>
  <c r="I533" i="15" s="1"/>
  <c r="B531" i="11"/>
  <c r="C530" i="11"/>
  <c r="I532" i="15" s="1"/>
  <c r="B530" i="11"/>
  <c r="C529" i="11"/>
  <c r="I531" i="15" s="1"/>
  <c r="B529" i="11"/>
  <c r="C528" i="11"/>
  <c r="I530" i="15" s="1"/>
  <c r="B528" i="11"/>
  <c r="C527" i="11"/>
  <c r="I529" i="15" s="1"/>
  <c r="B527" i="11"/>
  <c r="C526" i="11"/>
  <c r="I528" i="15" s="1"/>
  <c r="B526" i="11"/>
  <c r="C525" i="11"/>
  <c r="I527" i="15" s="1"/>
  <c r="B525" i="11"/>
  <c r="C524" i="11"/>
  <c r="I526" i="15" s="1"/>
  <c r="B524" i="11"/>
  <c r="C523" i="11"/>
  <c r="I525" i="15" s="1"/>
  <c r="B523" i="11"/>
  <c r="C522" i="11"/>
  <c r="I524" i="15" s="1"/>
  <c r="B522" i="11"/>
  <c r="C521" i="11"/>
  <c r="I523" i="15" s="1"/>
  <c r="B521" i="11"/>
  <c r="C520" i="11"/>
  <c r="I522" i="15" s="1"/>
  <c r="B520" i="11"/>
  <c r="C519" i="11"/>
  <c r="I521" i="15" s="1"/>
  <c r="B519" i="11"/>
  <c r="C518" i="11"/>
  <c r="I520" i="15" s="1"/>
  <c r="B518" i="11"/>
  <c r="C517" i="11"/>
  <c r="I519" i="15" s="1"/>
  <c r="B517" i="11"/>
  <c r="C516" i="11"/>
  <c r="I518" i="15" s="1"/>
  <c r="B516" i="11"/>
  <c r="C515" i="11"/>
  <c r="I517" i="15" s="1"/>
  <c r="B515" i="11"/>
  <c r="C514" i="11"/>
  <c r="I516" i="15" s="1"/>
  <c r="B514" i="11"/>
  <c r="C513" i="11"/>
  <c r="I515" i="15" s="1"/>
  <c r="B513" i="11"/>
  <c r="C512" i="11"/>
  <c r="I514" i="15" s="1"/>
  <c r="B512" i="11"/>
  <c r="C511" i="11"/>
  <c r="I513" i="15" s="1"/>
  <c r="B511" i="11"/>
  <c r="C510" i="11"/>
  <c r="I512" i="15" s="1"/>
  <c r="B510" i="11"/>
  <c r="C509" i="11"/>
  <c r="I511" i="15" s="1"/>
  <c r="B509" i="11"/>
  <c r="C508" i="11"/>
  <c r="I510" i="15" s="1"/>
  <c r="B508" i="11"/>
  <c r="C507" i="11"/>
  <c r="I509" i="15" s="1"/>
  <c r="B507" i="11"/>
  <c r="C506" i="11"/>
  <c r="I508" i="15" s="1"/>
  <c r="B506" i="11"/>
  <c r="C505" i="11"/>
  <c r="I507" i="15" s="1"/>
  <c r="B505" i="11"/>
  <c r="C504" i="11"/>
  <c r="I506" i="15" s="1"/>
  <c r="B504" i="11"/>
  <c r="C503" i="11"/>
  <c r="I505" i="15" s="1"/>
  <c r="B503" i="11"/>
  <c r="C502" i="11"/>
  <c r="I504" i="15" s="1"/>
  <c r="B502" i="11"/>
  <c r="C501" i="11"/>
  <c r="I503" i="15" s="1"/>
  <c r="B501" i="11"/>
  <c r="C500" i="11"/>
  <c r="I502" i="15" s="1"/>
  <c r="B500" i="11"/>
  <c r="C499" i="11"/>
  <c r="I501" i="15" s="1"/>
  <c r="B499" i="11"/>
  <c r="C498" i="11"/>
  <c r="I500" i="15" s="1"/>
  <c r="B498" i="11"/>
  <c r="C497" i="11"/>
  <c r="I499" i="15" s="1"/>
  <c r="B497" i="11"/>
  <c r="C496" i="11"/>
  <c r="I498" i="15" s="1"/>
  <c r="B496" i="11"/>
  <c r="C495" i="11"/>
  <c r="I497" i="15" s="1"/>
  <c r="B495" i="11"/>
  <c r="C494" i="11"/>
  <c r="I496" i="15" s="1"/>
  <c r="B494" i="11"/>
  <c r="C493" i="11"/>
  <c r="I495" i="15" s="1"/>
  <c r="B493" i="11"/>
  <c r="C492" i="11"/>
  <c r="I494" i="15" s="1"/>
  <c r="B492" i="11"/>
  <c r="C491" i="11"/>
  <c r="I493" i="15" s="1"/>
  <c r="B491" i="11"/>
  <c r="C490" i="11"/>
  <c r="I492" i="15" s="1"/>
  <c r="B490" i="11"/>
  <c r="C489" i="11"/>
  <c r="I491" i="15" s="1"/>
  <c r="B489" i="11"/>
  <c r="C488" i="11"/>
  <c r="I490" i="15" s="1"/>
  <c r="B488" i="11"/>
  <c r="C487" i="11"/>
  <c r="I489" i="15" s="1"/>
  <c r="B487" i="11"/>
  <c r="C486" i="11"/>
  <c r="I488" i="15" s="1"/>
  <c r="B486" i="11"/>
  <c r="C485" i="11"/>
  <c r="I487" i="15" s="1"/>
  <c r="B485" i="11"/>
  <c r="C484" i="11"/>
  <c r="I486" i="15" s="1"/>
  <c r="B484" i="11"/>
  <c r="C483" i="11"/>
  <c r="I485" i="15" s="1"/>
  <c r="B483" i="11"/>
  <c r="C482" i="11"/>
  <c r="I484" i="15" s="1"/>
  <c r="B482" i="11"/>
  <c r="C481" i="11"/>
  <c r="I483" i="15" s="1"/>
  <c r="B481" i="11"/>
  <c r="C480" i="11"/>
  <c r="I482" i="15" s="1"/>
  <c r="B480" i="11"/>
  <c r="C479" i="11"/>
  <c r="I481" i="15" s="1"/>
  <c r="B479" i="11"/>
  <c r="C478" i="11"/>
  <c r="I480" i="15" s="1"/>
  <c r="B478" i="11"/>
  <c r="C477" i="11"/>
  <c r="I479" i="15" s="1"/>
  <c r="B477" i="11"/>
  <c r="C476" i="11"/>
  <c r="I478" i="15" s="1"/>
  <c r="B476" i="11"/>
  <c r="C475" i="11"/>
  <c r="I477" i="15" s="1"/>
  <c r="B475" i="11"/>
  <c r="C474" i="11"/>
  <c r="I476" i="15" s="1"/>
  <c r="B474" i="11"/>
  <c r="C473" i="11"/>
  <c r="I475" i="15" s="1"/>
  <c r="B473" i="11"/>
  <c r="C472" i="11"/>
  <c r="I474" i="15" s="1"/>
  <c r="B472" i="11"/>
  <c r="C471" i="11"/>
  <c r="I473" i="15" s="1"/>
  <c r="B471" i="11"/>
  <c r="C470" i="11"/>
  <c r="I472" i="15" s="1"/>
  <c r="B470" i="11"/>
  <c r="C469" i="11"/>
  <c r="I471" i="15" s="1"/>
  <c r="B469" i="11"/>
  <c r="C468" i="11"/>
  <c r="I470" i="15" s="1"/>
  <c r="B468" i="11"/>
  <c r="C467" i="11"/>
  <c r="I469" i="15" s="1"/>
  <c r="B467" i="11"/>
  <c r="C466" i="11"/>
  <c r="I468" i="15" s="1"/>
  <c r="B466" i="11"/>
  <c r="C465" i="11"/>
  <c r="I467" i="15" s="1"/>
  <c r="B465" i="11"/>
  <c r="C464" i="11"/>
  <c r="I466" i="15" s="1"/>
  <c r="B464" i="11"/>
  <c r="C463" i="11"/>
  <c r="I465" i="15" s="1"/>
  <c r="B463" i="11"/>
  <c r="C462" i="11"/>
  <c r="I464" i="15" s="1"/>
  <c r="B462" i="11"/>
  <c r="C461" i="11"/>
  <c r="I463" i="15" s="1"/>
  <c r="B461" i="11"/>
  <c r="C460" i="11"/>
  <c r="I462" i="15" s="1"/>
  <c r="B460" i="11"/>
  <c r="C459" i="11"/>
  <c r="I461" i="15" s="1"/>
  <c r="B459" i="11"/>
  <c r="C458" i="11"/>
  <c r="I460" i="15" s="1"/>
  <c r="B458" i="11"/>
  <c r="C457" i="11"/>
  <c r="I459" i="15" s="1"/>
  <c r="B457" i="11"/>
  <c r="C456" i="11"/>
  <c r="I458" i="15" s="1"/>
  <c r="B456" i="11"/>
  <c r="C455" i="11"/>
  <c r="I457" i="15" s="1"/>
  <c r="B455" i="11"/>
  <c r="C454" i="11"/>
  <c r="I456" i="15" s="1"/>
  <c r="B454" i="11"/>
  <c r="C453" i="11"/>
  <c r="I455" i="15" s="1"/>
  <c r="B453" i="11"/>
  <c r="C452" i="11"/>
  <c r="I454" i="15" s="1"/>
  <c r="B452" i="11"/>
  <c r="C451" i="11"/>
  <c r="I453" i="15" s="1"/>
  <c r="B451" i="11"/>
  <c r="C450" i="11"/>
  <c r="I452" i="15" s="1"/>
  <c r="B450" i="11"/>
  <c r="C449" i="11"/>
  <c r="I451" i="15" s="1"/>
  <c r="B449" i="11"/>
  <c r="C448" i="11"/>
  <c r="I450" i="15" s="1"/>
  <c r="B448" i="11"/>
  <c r="C447" i="11"/>
  <c r="I449" i="15" s="1"/>
  <c r="B447" i="11"/>
  <c r="C446" i="11"/>
  <c r="I448" i="15" s="1"/>
  <c r="B446" i="11"/>
  <c r="C445" i="11"/>
  <c r="I447" i="15" s="1"/>
  <c r="B445" i="11"/>
  <c r="C444" i="11"/>
  <c r="I446" i="15" s="1"/>
  <c r="B444" i="11"/>
  <c r="C443" i="11"/>
  <c r="I445" i="15" s="1"/>
  <c r="B443" i="11"/>
  <c r="C442" i="11"/>
  <c r="I444" i="15" s="1"/>
  <c r="B442" i="11"/>
  <c r="C441" i="11"/>
  <c r="I443" i="15" s="1"/>
  <c r="B441" i="11"/>
  <c r="C440" i="11"/>
  <c r="I442" i="15" s="1"/>
  <c r="B440" i="11"/>
  <c r="C439" i="11"/>
  <c r="I441" i="15" s="1"/>
  <c r="B439" i="11"/>
  <c r="C438" i="11"/>
  <c r="I440" i="15" s="1"/>
  <c r="B438" i="11"/>
  <c r="C437" i="11"/>
  <c r="I439" i="15" s="1"/>
  <c r="B437" i="11"/>
  <c r="C436" i="11"/>
  <c r="I438" i="15" s="1"/>
  <c r="B436" i="11"/>
  <c r="C435" i="11"/>
  <c r="I437" i="15" s="1"/>
  <c r="B435" i="11"/>
  <c r="C434" i="11"/>
  <c r="I436" i="15" s="1"/>
  <c r="B434" i="11"/>
  <c r="C433" i="11"/>
  <c r="I435" i="15" s="1"/>
  <c r="B433" i="11"/>
  <c r="C432" i="11"/>
  <c r="I434" i="15" s="1"/>
  <c r="B432" i="11"/>
  <c r="C431" i="11"/>
  <c r="I433" i="15" s="1"/>
  <c r="B431" i="11"/>
  <c r="C430" i="11"/>
  <c r="I432" i="15" s="1"/>
  <c r="B430" i="11"/>
  <c r="C429" i="11"/>
  <c r="I431" i="15" s="1"/>
  <c r="B429" i="11"/>
  <c r="C428" i="11"/>
  <c r="I430" i="15" s="1"/>
  <c r="B428" i="11"/>
  <c r="C427" i="11"/>
  <c r="I429" i="15" s="1"/>
  <c r="B427" i="11"/>
  <c r="C426" i="11"/>
  <c r="I428" i="15" s="1"/>
  <c r="B426" i="11"/>
  <c r="C425" i="11"/>
  <c r="I427" i="15" s="1"/>
  <c r="B425" i="11"/>
  <c r="C424" i="11"/>
  <c r="I426" i="15" s="1"/>
  <c r="B424" i="11"/>
  <c r="C423" i="11"/>
  <c r="I425" i="15" s="1"/>
  <c r="B423" i="11"/>
  <c r="C422" i="11"/>
  <c r="I424" i="15" s="1"/>
  <c r="B422" i="11"/>
  <c r="C421" i="11"/>
  <c r="I423" i="15" s="1"/>
  <c r="B421" i="11"/>
  <c r="C420" i="11"/>
  <c r="I422" i="15" s="1"/>
  <c r="B420" i="11"/>
  <c r="C419" i="11"/>
  <c r="I421" i="15" s="1"/>
  <c r="B419" i="11"/>
  <c r="C418" i="11"/>
  <c r="I420" i="15" s="1"/>
  <c r="B418" i="11"/>
  <c r="C417" i="11"/>
  <c r="I419" i="15" s="1"/>
  <c r="B417" i="11"/>
  <c r="C416" i="11"/>
  <c r="I418" i="15" s="1"/>
  <c r="B416" i="11"/>
  <c r="C415" i="11"/>
  <c r="I417" i="15" s="1"/>
  <c r="B415" i="11"/>
  <c r="C414" i="11"/>
  <c r="I416" i="15" s="1"/>
  <c r="B414" i="11"/>
  <c r="C413" i="11"/>
  <c r="I415" i="15" s="1"/>
  <c r="B413" i="11"/>
  <c r="C412" i="11"/>
  <c r="I414" i="15" s="1"/>
  <c r="B412" i="11"/>
  <c r="C411" i="11"/>
  <c r="I413" i="15" s="1"/>
  <c r="B411" i="11"/>
  <c r="C410" i="11"/>
  <c r="I412" i="15" s="1"/>
  <c r="B410" i="11"/>
  <c r="C409" i="11"/>
  <c r="I411" i="15" s="1"/>
  <c r="B409" i="11"/>
  <c r="C408" i="11"/>
  <c r="I410" i="15" s="1"/>
  <c r="B408" i="11"/>
  <c r="C407" i="11"/>
  <c r="I409" i="15" s="1"/>
  <c r="B407" i="11"/>
  <c r="C406" i="11"/>
  <c r="I408" i="15" s="1"/>
  <c r="B406" i="11"/>
  <c r="C405" i="11"/>
  <c r="I407" i="15" s="1"/>
  <c r="B405" i="11"/>
  <c r="C404" i="11"/>
  <c r="I406" i="15" s="1"/>
  <c r="B404" i="11"/>
  <c r="C403" i="11"/>
  <c r="I405" i="15" s="1"/>
  <c r="B403" i="11"/>
  <c r="C402" i="11"/>
  <c r="I404" i="15" s="1"/>
  <c r="B402" i="11"/>
  <c r="C401" i="11"/>
  <c r="I403" i="15" s="1"/>
  <c r="B401" i="11"/>
  <c r="C400" i="11"/>
  <c r="I402" i="15" s="1"/>
  <c r="B400" i="11"/>
  <c r="C399" i="11"/>
  <c r="I401" i="15" s="1"/>
  <c r="B399" i="11"/>
  <c r="C398" i="11"/>
  <c r="I400" i="15" s="1"/>
  <c r="B398" i="11"/>
  <c r="C397" i="11"/>
  <c r="I399" i="15" s="1"/>
  <c r="B397" i="11"/>
  <c r="C396" i="11"/>
  <c r="I398" i="15" s="1"/>
  <c r="B396" i="11"/>
  <c r="C395" i="11"/>
  <c r="I397" i="15" s="1"/>
  <c r="B395" i="11"/>
  <c r="C394" i="11"/>
  <c r="I396" i="15" s="1"/>
  <c r="B394" i="11"/>
  <c r="C393" i="11"/>
  <c r="I395" i="15" s="1"/>
  <c r="B393" i="11"/>
  <c r="C392" i="11"/>
  <c r="I394" i="15" s="1"/>
  <c r="B392" i="11"/>
  <c r="C391" i="11"/>
  <c r="I393" i="15" s="1"/>
  <c r="B391" i="11"/>
  <c r="C390" i="11"/>
  <c r="I392" i="15" s="1"/>
  <c r="B390" i="11"/>
  <c r="C389" i="11"/>
  <c r="I391" i="15" s="1"/>
  <c r="B389" i="11"/>
  <c r="C388" i="11"/>
  <c r="I390" i="15" s="1"/>
  <c r="B388" i="11"/>
  <c r="C387" i="11"/>
  <c r="I389" i="15" s="1"/>
  <c r="B387" i="11"/>
  <c r="C386" i="11"/>
  <c r="I388" i="15" s="1"/>
  <c r="B386" i="11"/>
  <c r="C385" i="11"/>
  <c r="I387" i="15" s="1"/>
  <c r="B385" i="11"/>
  <c r="C384" i="11"/>
  <c r="I386" i="15" s="1"/>
  <c r="B384" i="11"/>
  <c r="C383" i="11"/>
  <c r="I385" i="15" s="1"/>
  <c r="B383" i="11"/>
  <c r="C382" i="11"/>
  <c r="I384" i="15" s="1"/>
  <c r="B382" i="11"/>
  <c r="C381" i="11"/>
  <c r="I383" i="15" s="1"/>
  <c r="B381" i="11"/>
  <c r="C380" i="11"/>
  <c r="I382" i="15" s="1"/>
  <c r="B380" i="11"/>
  <c r="C379" i="11"/>
  <c r="I381" i="15" s="1"/>
  <c r="B379" i="11"/>
  <c r="C378" i="11"/>
  <c r="I380" i="15" s="1"/>
  <c r="B378" i="11"/>
  <c r="C377" i="11"/>
  <c r="I379" i="15" s="1"/>
  <c r="B377" i="11"/>
  <c r="C376" i="11"/>
  <c r="I378" i="15" s="1"/>
  <c r="B376" i="11"/>
  <c r="C375" i="11"/>
  <c r="I377" i="15" s="1"/>
  <c r="B375" i="11"/>
  <c r="C374" i="11"/>
  <c r="I376" i="15" s="1"/>
  <c r="B374" i="11"/>
  <c r="C373" i="11"/>
  <c r="I375" i="15" s="1"/>
  <c r="B373" i="11"/>
  <c r="C372" i="11"/>
  <c r="I374" i="15" s="1"/>
  <c r="B372" i="11"/>
  <c r="C371" i="11"/>
  <c r="I373" i="15" s="1"/>
  <c r="B371" i="11"/>
  <c r="C370" i="11"/>
  <c r="I372" i="15" s="1"/>
  <c r="B370" i="11"/>
  <c r="C369" i="11"/>
  <c r="I371" i="15" s="1"/>
  <c r="B369" i="11"/>
  <c r="C368" i="11"/>
  <c r="I370" i="15" s="1"/>
  <c r="B368" i="11"/>
  <c r="C367" i="11"/>
  <c r="I369" i="15" s="1"/>
  <c r="B367" i="11"/>
  <c r="C366" i="11"/>
  <c r="I368" i="15" s="1"/>
  <c r="B366" i="11"/>
  <c r="C365" i="11"/>
  <c r="I367" i="15" s="1"/>
  <c r="B365" i="11"/>
  <c r="C364" i="11"/>
  <c r="I366" i="15" s="1"/>
  <c r="B364" i="11"/>
  <c r="C363" i="11"/>
  <c r="I365" i="15" s="1"/>
  <c r="B363" i="11"/>
  <c r="C362" i="11"/>
  <c r="I364" i="15" s="1"/>
  <c r="B362" i="11"/>
  <c r="C361" i="11"/>
  <c r="I363" i="15" s="1"/>
  <c r="B361" i="11"/>
  <c r="C360" i="11"/>
  <c r="I362" i="15" s="1"/>
  <c r="B360" i="11"/>
  <c r="C359" i="11"/>
  <c r="I361" i="15" s="1"/>
  <c r="B359" i="11"/>
  <c r="C358" i="11"/>
  <c r="I360" i="15" s="1"/>
  <c r="B358" i="11"/>
  <c r="C357" i="11"/>
  <c r="I359" i="15" s="1"/>
  <c r="B357" i="11"/>
  <c r="C356" i="11"/>
  <c r="I358" i="15" s="1"/>
  <c r="B356" i="11"/>
  <c r="C355" i="11"/>
  <c r="I357" i="15" s="1"/>
  <c r="B355" i="11"/>
  <c r="C354" i="11"/>
  <c r="I356" i="15" s="1"/>
  <c r="B354" i="11"/>
  <c r="C353" i="11"/>
  <c r="I355" i="15" s="1"/>
  <c r="B353" i="11"/>
  <c r="C352" i="11"/>
  <c r="I354" i="15" s="1"/>
  <c r="B352" i="11"/>
  <c r="C351" i="11"/>
  <c r="I353" i="15" s="1"/>
  <c r="B351" i="11"/>
  <c r="C350" i="11"/>
  <c r="I352" i="15" s="1"/>
  <c r="B350" i="11"/>
  <c r="C349" i="11"/>
  <c r="I351" i="15" s="1"/>
  <c r="B349" i="11"/>
  <c r="C348" i="11"/>
  <c r="I350" i="15" s="1"/>
  <c r="B348" i="11"/>
  <c r="C347" i="11"/>
  <c r="I349" i="15" s="1"/>
  <c r="B347" i="11"/>
  <c r="C346" i="11"/>
  <c r="I348" i="15" s="1"/>
  <c r="B346" i="11"/>
  <c r="C345" i="11"/>
  <c r="I347" i="15" s="1"/>
  <c r="B345" i="11"/>
  <c r="C344" i="11"/>
  <c r="I346" i="15" s="1"/>
  <c r="B344" i="11"/>
  <c r="C343" i="11"/>
  <c r="I345" i="15" s="1"/>
  <c r="B343" i="11"/>
  <c r="C342" i="11"/>
  <c r="I344" i="15" s="1"/>
  <c r="B342" i="11"/>
  <c r="C341" i="11"/>
  <c r="I343" i="15" s="1"/>
  <c r="B341" i="11"/>
  <c r="C340" i="11"/>
  <c r="I342" i="15" s="1"/>
  <c r="B340" i="11"/>
  <c r="C339" i="11"/>
  <c r="I341" i="15" s="1"/>
  <c r="B339" i="11"/>
  <c r="C338" i="11"/>
  <c r="I340" i="15" s="1"/>
  <c r="B338" i="11"/>
  <c r="C337" i="11"/>
  <c r="I339" i="15" s="1"/>
  <c r="B337" i="11"/>
  <c r="C336" i="11"/>
  <c r="I338" i="15" s="1"/>
  <c r="B336" i="11"/>
  <c r="C335" i="11"/>
  <c r="I337" i="15" s="1"/>
  <c r="B335" i="11"/>
  <c r="C334" i="11"/>
  <c r="I336" i="15" s="1"/>
  <c r="B334" i="11"/>
  <c r="C333" i="11"/>
  <c r="I335" i="15" s="1"/>
  <c r="B333" i="11"/>
  <c r="C332" i="11"/>
  <c r="I334" i="15" s="1"/>
  <c r="B332" i="11"/>
  <c r="C331" i="11"/>
  <c r="I333" i="15" s="1"/>
  <c r="B331" i="11"/>
  <c r="C330" i="11"/>
  <c r="I332" i="15" s="1"/>
  <c r="B330" i="11"/>
  <c r="C329" i="11"/>
  <c r="I331" i="15" s="1"/>
  <c r="B329" i="11"/>
  <c r="C328" i="11"/>
  <c r="I330" i="15" s="1"/>
  <c r="B328" i="11"/>
  <c r="C327" i="11"/>
  <c r="I329" i="15" s="1"/>
  <c r="B327" i="11"/>
  <c r="C326" i="11"/>
  <c r="I328" i="15" s="1"/>
  <c r="B326" i="11"/>
  <c r="C325" i="11"/>
  <c r="I327" i="15" s="1"/>
  <c r="B325" i="11"/>
  <c r="C324" i="11"/>
  <c r="I326" i="15" s="1"/>
  <c r="B324" i="11"/>
  <c r="C323" i="11"/>
  <c r="I325" i="15" s="1"/>
  <c r="B323" i="11"/>
  <c r="C322" i="11"/>
  <c r="I324" i="15" s="1"/>
  <c r="B322" i="11"/>
  <c r="C321" i="11"/>
  <c r="I323" i="15" s="1"/>
  <c r="B321" i="11"/>
  <c r="C320" i="11"/>
  <c r="I322" i="15" s="1"/>
  <c r="B320" i="11"/>
  <c r="C319" i="11"/>
  <c r="I321" i="15" s="1"/>
  <c r="B319" i="11"/>
  <c r="C318" i="11"/>
  <c r="I320" i="15" s="1"/>
  <c r="B318" i="11"/>
  <c r="C317" i="11"/>
  <c r="I319" i="15" s="1"/>
  <c r="B317" i="11"/>
  <c r="C316" i="11"/>
  <c r="I318" i="15" s="1"/>
  <c r="B316" i="11"/>
  <c r="C315" i="11"/>
  <c r="I317" i="15" s="1"/>
  <c r="B315" i="11"/>
  <c r="C314" i="11"/>
  <c r="I316" i="15" s="1"/>
  <c r="B314" i="11"/>
  <c r="C313" i="11"/>
  <c r="I315" i="15" s="1"/>
  <c r="B313" i="11"/>
  <c r="C312" i="11"/>
  <c r="I314" i="15" s="1"/>
  <c r="B312" i="11"/>
  <c r="C311" i="11"/>
  <c r="I313" i="15" s="1"/>
  <c r="B311" i="11"/>
  <c r="C310" i="11"/>
  <c r="I312" i="15" s="1"/>
  <c r="B310" i="11"/>
  <c r="C309" i="11"/>
  <c r="I311" i="15" s="1"/>
  <c r="B309" i="11"/>
  <c r="C308" i="11"/>
  <c r="I310" i="15" s="1"/>
  <c r="B308" i="11"/>
  <c r="C307" i="11"/>
  <c r="I309" i="15" s="1"/>
  <c r="B307" i="11"/>
  <c r="C306" i="11"/>
  <c r="I308" i="15" s="1"/>
  <c r="B306" i="11"/>
  <c r="C305" i="11"/>
  <c r="I307" i="15" s="1"/>
  <c r="B305" i="11"/>
  <c r="C304" i="11"/>
  <c r="I306" i="15" s="1"/>
  <c r="B304" i="11"/>
  <c r="C303" i="11"/>
  <c r="I305" i="15" s="1"/>
  <c r="B303" i="11"/>
  <c r="C302" i="11"/>
  <c r="I304" i="15" s="1"/>
  <c r="B302" i="11"/>
  <c r="C301" i="11"/>
  <c r="I303" i="15" s="1"/>
  <c r="B301" i="11"/>
  <c r="C300" i="11"/>
  <c r="I302" i="15" s="1"/>
  <c r="B300" i="11"/>
  <c r="C299" i="11"/>
  <c r="I301" i="15" s="1"/>
  <c r="B299" i="11"/>
  <c r="C298" i="11"/>
  <c r="I300" i="15" s="1"/>
  <c r="B298" i="11"/>
  <c r="C297" i="11"/>
  <c r="I299" i="15" s="1"/>
  <c r="B297" i="11"/>
  <c r="C296" i="11"/>
  <c r="I298" i="15" s="1"/>
  <c r="B296" i="11"/>
  <c r="C295" i="11"/>
  <c r="I297" i="15" s="1"/>
  <c r="B295" i="11"/>
  <c r="C294" i="11"/>
  <c r="I296" i="15" s="1"/>
  <c r="B294" i="11"/>
  <c r="C293" i="11"/>
  <c r="I295" i="15" s="1"/>
  <c r="B293" i="11"/>
  <c r="C292" i="11"/>
  <c r="I294" i="15" s="1"/>
  <c r="B292" i="11"/>
  <c r="C291" i="11"/>
  <c r="I293" i="15" s="1"/>
  <c r="B291" i="11"/>
  <c r="C290" i="11"/>
  <c r="I292" i="15" s="1"/>
  <c r="B290" i="11"/>
  <c r="C289" i="11"/>
  <c r="I291" i="15" s="1"/>
  <c r="B289" i="11"/>
  <c r="C288" i="11"/>
  <c r="I290" i="15" s="1"/>
  <c r="B288" i="11"/>
  <c r="C287" i="11"/>
  <c r="I289" i="15" s="1"/>
  <c r="B287" i="11"/>
  <c r="C286" i="11"/>
  <c r="I288" i="15" s="1"/>
  <c r="B286" i="11"/>
  <c r="C285" i="11"/>
  <c r="I287" i="15" s="1"/>
  <c r="B285" i="11"/>
  <c r="C284" i="11"/>
  <c r="I286" i="15" s="1"/>
  <c r="B284" i="11"/>
  <c r="C283" i="11"/>
  <c r="I285" i="15" s="1"/>
  <c r="B283" i="11"/>
  <c r="C282" i="11"/>
  <c r="I284" i="15" s="1"/>
  <c r="B282" i="11"/>
  <c r="C281" i="11"/>
  <c r="I283" i="15" s="1"/>
  <c r="B281" i="11"/>
  <c r="C280" i="11"/>
  <c r="I282" i="15" s="1"/>
  <c r="B280" i="11"/>
  <c r="C279" i="11"/>
  <c r="I281" i="15" s="1"/>
  <c r="B279" i="11"/>
  <c r="C278" i="11"/>
  <c r="I280" i="15" s="1"/>
  <c r="B278" i="11"/>
  <c r="C277" i="11"/>
  <c r="I279" i="15" s="1"/>
  <c r="B277" i="11"/>
  <c r="C276" i="11"/>
  <c r="I278" i="15" s="1"/>
  <c r="B276" i="11"/>
  <c r="C275" i="11"/>
  <c r="I277" i="15" s="1"/>
  <c r="B275" i="11"/>
  <c r="C274" i="11"/>
  <c r="I276" i="15" s="1"/>
  <c r="B274" i="11"/>
  <c r="C273" i="11"/>
  <c r="I275" i="15" s="1"/>
  <c r="B273" i="11"/>
  <c r="C272" i="11"/>
  <c r="I274" i="15" s="1"/>
  <c r="B272" i="11"/>
  <c r="C271" i="11"/>
  <c r="I273" i="15" s="1"/>
  <c r="B271" i="11"/>
  <c r="C270" i="11"/>
  <c r="I272" i="15" s="1"/>
  <c r="B270" i="11"/>
  <c r="C269" i="11"/>
  <c r="I271" i="15" s="1"/>
  <c r="B269" i="11"/>
  <c r="C268" i="11"/>
  <c r="I270" i="15" s="1"/>
  <c r="B268" i="11"/>
  <c r="C267" i="11"/>
  <c r="I269" i="15" s="1"/>
  <c r="B267" i="11"/>
  <c r="C266" i="11"/>
  <c r="I268" i="15" s="1"/>
  <c r="B266" i="11"/>
  <c r="C265" i="11"/>
  <c r="I267" i="15" s="1"/>
  <c r="B265" i="11"/>
  <c r="C264" i="11"/>
  <c r="I266" i="15" s="1"/>
  <c r="B264" i="11"/>
  <c r="C263" i="11"/>
  <c r="I265" i="15" s="1"/>
  <c r="B263" i="11"/>
  <c r="C262" i="11"/>
  <c r="I264" i="15" s="1"/>
  <c r="B262" i="11"/>
  <c r="C261" i="11"/>
  <c r="I263" i="15" s="1"/>
  <c r="B261" i="11"/>
  <c r="C260" i="11"/>
  <c r="I262" i="15" s="1"/>
  <c r="B260" i="11"/>
  <c r="C259" i="11"/>
  <c r="I261" i="15" s="1"/>
  <c r="B259" i="11"/>
  <c r="C258" i="11"/>
  <c r="I260" i="15" s="1"/>
  <c r="B258" i="11"/>
  <c r="C257" i="11"/>
  <c r="I259" i="15" s="1"/>
  <c r="B257" i="11"/>
  <c r="C256" i="11"/>
  <c r="I258" i="15" s="1"/>
  <c r="B256" i="11"/>
  <c r="C255" i="11"/>
  <c r="I257" i="15" s="1"/>
  <c r="B255" i="11"/>
  <c r="C254" i="11"/>
  <c r="I256" i="15" s="1"/>
  <c r="B254" i="11"/>
  <c r="C253" i="11"/>
  <c r="I255" i="15" s="1"/>
  <c r="B253" i="11"/>
  <c r="C252" i="11"/>
  <c r="I254" i="15" s="1"/>
  <c r="B252" i="11"/>
  <c r="C251" i="11"/>
  <c r="I253" i="15" s="1"/>
  <c r="B251" i="11"/>
  <c r="C250" i="11"/>
  <c r="I252" i="15" s="1"/>
  <c r="B250" i="11"/>
  <c r="C249" i="11"/>
  <c r="I251" i="15" s="1"/>
  <c r="B249" i="11"/>
  <c r="C248" i="11"/>
  <c r="I250" i="15" s="1"/>
  <c r="B248" i="11"/>
  <c r="C247" i="11"/>
  <c r="I249" i="15" s="1"/>
  <c r="B247" i="11"/>
  <c r="C246" i="11"/>
  <c r="I248" i="15" s="1"/>
  <c r="B246" i="11"/>
  <c r="C245" i="11"/>
  <c r="I247" i="15" s="1"/>
  <c r="B245" i="11"/>
  <c r="C244" i="11"/>
  <c r="I246" i="15" s="1"/>
  <c r="B244" i="11"/>
  <c r="C243" i="11"/>
  <c r="I245" i="15" s="1"/>
  <c r="B243" i="11"/>
  <c r="C242" i="11"/>
  <c r="I244" i="15" s="1"/>
  <c r="B242" i="11"/>
  <c r="C241" i="11"/>
  <c r="I243" i="15" s="1"/>
  <c r="B241" i="11"/>
  <c r="C240" i="11"/>
  <c r="I242" i="15" s="1"/>
  <c r="B240" i="11"/>
  <c r="C239" i="11"/>
  <c r="I241" i="15" s="1"/>
  <c r="B239" i="11"/>
  <c r="C238" i="11"/>
  <c r="I240" i="15" s="1"/>
  <c r="B238" i="11"/>
  <c r="C237" i="11"/>
  <c r="I239" i="15" s="1"/>
  <c r="B237" i="11"/>
  <c r="C236" i="11"/>
  <c r="I238" i="15" s="1"/>
  <c r="B236" i="11"/>
  <c r="C235" i="11"/>
  <c r="I237" i="15" s="1"/>
  <c r="B235" i="11"/>
  <c r="C234" i="11"/>
  <c r="I236" i="15" s="1"/>
  <c r="B234" i="11"/>
  <c r="C233" i="11"/>
  <c r="I235" i="15" s="1"/>
  <c r="B233" i="11"/>
  <c r="C232" i="11"/>
  <c r="I234" i="15" s="1"/>
  <c r="B232" i="11"/>
  <c r="C231" i="11"/>
  <c r="I233" i="15" s="1"/>
  <c r="B231" i="11"/>
  <c r="C230" i="11"/>
  <c r="I232" i="15" s="1"/>
  <c r="B230" i="11"/>
  <c r="C229" i="11"/>
  <c r="I231" i="15" s="1"/>
  <c r="B229" i="11"/>
  <c r="C228" i="11"/>
  <c r="I230" i="15" s="1"/>
  <c r="B228" i="11"/>
  <c r="C227" i="11"/>
  <c r="I229" i="15" s="1"/>
  <c r="B227" i="11"/>
  <c r="C226" i="11"/>
  <c r="I228" i="15" s="1"/>
  <c r="B226" i="11"/>
  <c r="C225" i="11"/>
  <c r="I227" i="15" s="1"/>
  <c r="B225" i="11"/>
  <c r="C224" i="11"/>
  <c r="I226" i="15" s="1"/>
  <c r="B224" i="11"/>
  <c r="C223" i="11"/>
  <c r="I225" i="15" s="1"/>
  <c r="B223" i="11"/>
  <c r="C222" i="11"/>
  <c r="I224" i="15" s="1"/>
  <c r="B222" i="11"/>
  <c r="C221" i="11"/>
  <c r="I223" i="15" s="1"/>
  <c r="B221" i="11"/>
  <c r="C220" i="11"/>
  <c r="I222" i="15" s="1"/>
  <c r="B220" i="11"/>
  <c r="C219" i="11"/>
  <c r="I221" i="15" s="1"/>
  <c r="B219" i="11"/>
  <c r="C218" i="11"/>
  <c r="I220" i="15" s="1"/>
  <c r="B218" i="11"/>
  <c r="C217" i="11"/>
  <c r="I219" i="15" s="1"/>
  <c r="B217" i="11"/>
  <c r="C216" i="11"/>
  <c r="I218" i="15" s="1"/>
  <c r="B216" i="11"/>
  <c r="C215" i="11"/>
  <c r="I217" i="15" s="1"/>
  <c r="B215" i="11"/>
  <c r="C214" i="11"/>
  <c r="I216" i="15" s="1"/>
  <c r="B214" i="11"/>
  <c r="C213" i="11"/>
  <c r="I215" i="15" s="1"/>
  <c r="B213" i="11"/>
  <c r="C212" i="11"/>
  <c r="I214" i="15" s="1"/>
  <c r="B212" i="11"/>
  <c r="C211" i="11"/>
  <c r="I213" i="15" s="1"/>
  <c r="B211" i="11"/>
  <c r="C210" i="11"/>
  <c r="I212" i="15" s="1"/>
  <c r="B210" i="11"/>
  <c r="C209" i="11"/>
  <c r="I211" i="15" s="1"/>
  <c r="B209" i="11"/>
  <c r="C208" i="11"/>
  <c r="I210" i="15" s="1"/>
  <c r="B208" i="11"/>
  <c r="C207" i="11"/>
  <c r="I209" i="15" s="1"/>
  <c r="B207" i="11"/>
  <c r="C206" i="11"/>
  <c r="I208" i="15" s="1"/>
  <c r="B206" i="11"/>
  <c r="C205" i="11"/>
  <c r="I207" i="15" s="1"/>
  <c r="B205" i="11"/>
  <c r="C204" i="11"/>
  <c r="I206" i="15" s="1"/>
  <c r="B204" i="11"/>
  <c r="C203" i="11"/>
  <c r="I205" i="15" s="1"/>
  <c r="B203" i="11"/>
  <c r="C202" i="11"/>
  <c r="I204" i="15" s="1"/>
  <c r="B202" i="11"/>
  <c r="C201" i="11"/>
  <c r="I203" i="15" s="1"/>
  <c r="B201" i="11"/>
  <c r="C200" i="11"/>
  <c r="I202" i="15" s="1"/>
  <c r="B200" i="11"/>
  <c r="C199" i="11"/>
  <c r="I201" i="15" s="1"/>
  <c r="B199" i="11"/>
  <c r="C198" i="11"/>
  <c r="I200" i="15" s="1"/>
  <c r="B198" i="11"/>
  <c r="C197" i="11"/>
  <c r="I199" i="15" s="1"/>
  <c r="B197" i="11"/>
  <c r="C196" i="11"/>
  <c r="I198" i="15" s="1"/>
  <c r="B196" i="11"/>
  <c r="C195" i="11"/>
  <c r="I197" i="15" s="1"/>
  <c r="B195" i="11"/>
  <c r="C194" i="11"/>
  <c r="I196" i="15" s="1"/>
  <c r="B194" i="11"/>
  <c r="C193" i="11"/>
  <c r="I195" i="15" s="1"/>
  <c r="B193" i="11"/>
  <c r="C192" i="11"/>
  <c r="I194" i="15" s="1"/>
  <c r="B192" i="11"/>
  <c r="C191" i="11"/>
  <c r="I193" i="15" s="1"/>
  <c r="B191" i="11"/>
  <c r="C190" i="11"/>
  <c r="I192" i="15" s="1"/>
  <c r="B190" i="11"/>
  <c r="C189" i="11"/>
  <c r="I191" i="15" s="1"/>
  <c r="B189" i="11"/>
  <c r="C188" i="11"/>
  <c r="I190" i="15" s="1"/>
  <c r="B188" i="11"/>
  <c r="C187" i="11"/>
  <c r="I189" i="15" s="1"/>
  <c r="B187" i="11"/>
  <c r="C186" i="11"/>
  <c r="I188" i="15" s="1"/>
  <c r="B186" i="11"/>
  <c r="C185" i="11"/>
  <c r="I187" i="15" s="1"/>
  <c r="B185" i="11"/>
  <c r="C184" i="11"/>
  <c r="I186" i="15" s="1"/>
  <c r="B184" i="11"/>
  <c r="C183" i="11"/>
  <c r="I185" i="15" s="1"/>
  <c r="B183" i="11"/>
  <c r="C182" i="11"/>
  <c r="I184" i="15" s="1"/>
  <c r="B182" i="11"/>
  <c r="C181" i="11"/>
  <c r="I183" i="15" s="1"/>
  <c r="B181" i="11"/>
  <c r="C180" i="11"/>
  <c r="I182" i="15" s="1"/>
  <c r="B180" i="11"/>
  <c r="C179" i="11"/>
  <c r="I181" i="15" s="1"/>
  <c r="B179" i="11"/>
  <c r="C178" i="11"/>
  <c r="I180" i="15" s="1"/>
  <c r="B178" i="11"/>
  <c r="C177" i="11"/>
  <c r="I179" i="15" s="1"/>
  <c r="B177" i="11"/>
  <c r="C176" i="11"/>
  <c r="I178" i="15" s="1"/>
  <c r="B176" i="11"/>
  <c r="C175" i="11"/>
  <c r="I177" i="15" s="1"/>
  <c r="B175" i="11"/>
  <c r="C174" i="11"/>
  <c r="I176" i="15" s="1"/>
  <c r="B174" i="11"/>
  <c r="C173" i="11"/>
  <c r="I175" i="15" s="1"/>
  <c r="B173" i="11"/>
  <c r="C172" i="11"/>
  <c r="I174" i="15" s="1"/>
  <c r="B172" i="11"/>
  <c r="C171" i="11"/>
  <c r="I173" i="15" s="1"/>
  <c r="B171" i="11"/>
  <c r="C170" i="11"/>
  <c r="I172" i="15" s="1"/>
  <c r="B170" i="11"/>
  <c r="C169" i="11"/>
  <c r="I171" i="15" s="1"/>
  <c r="B169" i="11"/>
  <c r="C168" i="11"/>
  <c r="I170" i="15" s="1"/>
  <c r="B168" i="11"/>
  <c r="C167" i="11"/>
  <c r="I169" i="15" s="1"/>
  <c r="B167" i="11"/>
  <c r="C166" i="11"/>
  <c r="I168" i="15" s="1"/>
  <c r="B166" i="11"/>
  <c r="C165" i="11"/>
  <c r="I167" i="15" s="1"/>
  <c r="B165" i="11"/>
  <c r="C164" i="11"/>
  <c r="I166" i="15" s="1"/>
  <c r="B164" i="11"/>
  <c r="C163" i="11"/>
  <c r="I165" i="15" s="1"/>
  <c r="B163" i="11"/>
  <c r="C162" i="11"/>
  <c r="I164" i="15" s="1"/>
  <c r="B162" i="11"/>
  <c r="C161" i="11"/>
  <c r="I163" i="15" s="1"/>
  <c r="B161" i="11"/>
  <c r="C160" i="11"/>
  <c r="I162" i="15" s="1"/>
  <c r="B160" i="11"/>
  <c r="C159" i="11"/>
  <c r="I161" i="15" s="1"/>
  <c r="B159" i="11"/>
  <c r="C158" i="11"/>
  <c r="I160" i="15" s="1"/>
  <c r="B158" i="11"/>
  <c r="C157" i="11"/>
  <c r="I159" i="15" s="1"/>
  <c r="B157" i="11"/>
  <c r="C156" i="11"/>
  <c r="I158" i="15" s="1"/>
  <c r="B156" i="11"/>
  <c r="C155" i="11"/>
  <c r="I157" i="15" s="1"/>
  <c r="B155" i="11"/>
  <c r="C154" i="11"/>
  <c r="I156" i="15" s="1"/>
  <c r="B154" i="11"/>
  <c r="C153" i="11"/>
  <c r="I155" i="15" s="1"/>
  <c r="B153" i="11"/>
  <c r="C152" i="11"/>
  <c r="I154" i="15" s="1"/>
  <c r="B152" i="11"/>
  <c r="C151" i="11"/>
  <c r="I153" i="15" s="1"/>
  <c r="B151" i="11"/>
  <c r="C150" i="11"/>
  <c r="I152" i="15" s="1"/>
  <c r="B150" i="11"/>
  <c r="C149" i="11"/>
  <c r="I151" i="15" s="1"/>
  <c r="B149" i="11"/>
  <c r="C148" i="11"/>
  <c r="I150" i="15" s="1"/>
  <c r="B148" i="11"/>
  <c r="C147" i="11"/>
  <c r="I149" i="15" s="1"/>
  <c r="B147" i="11"/>
  <c r="C146" i="11"/>
  <c r="I148" i="15" s="1"/>
  <c r="B146" i="11"/>
  <c r="C145" i="11"/>
  <c r="I147" i="15" s="1"/>
  <c r="B145" i="11"/>
  <c r="C144" i="11"/>
  <c r="I146" i="15" s="1"/>
  <c r="B144" i="11"/>
  <c r="C143" i="11"/>
  <c r="I145" i="15" s="1"/>
  <c r="B143" i="11"/>
  <c r="C142" i="11"/>
  <c r="I144" i="15" s="1"/>
  <c r="B142" i="11"/>
  <c r="C141" i="11"/>
  <c r="I143" i="15" s="1"/>
  <c r="B141" i="11"/>
  <c r="C140" i="11"/>
  <c r="I142" i="15" s="1"/>
  <c r="B140" i="11"/>
  <c r="C139" i="11"/>
  <c r="I141" i="15" s="1"/>
  <c r="B139" i="11"/>
  <c r="C138" i="11"/>
  <c r="I140" i="15" s="1"/>
  <c r="B138" i="11"/>
  <c r="C137" i="11"/>
  <c r="I139" i="15" s="1"/>
  <c r="B137" i="11"/>
  <c r="C136" i="11"/>
  <c r="I138" i="15" s="1"/>
  <c r="B136" i="11"/>
  <c r="C135" i="11"/>
  <c r="I137" i="15" s="1"/>
  <c r="B135" i="11"/>
  <c r="C134" i="11"/>
  <c r="I136" i="15" s="1"/>
  <c r="B134" i="11"/>
  <c r="C133" i="11"/>
  <c r="I135" i="15" s="1"/>
  <c r="B133" i="11"/>
  <c r="C132" i="11"/>
  <c r="I134" i="15" s="1"/>
  <c r="B132" i="11"/>
  <c r="C131" i="11"/>
  <c r="I133" i="15" s="1"/>
  <c r="B131" i="11"/>
  <c r="C130" i="11"/>
  <c r="I132" i="15" s="1"/>
  <c r="B130" i="11"/>
  <c r="C129" i="11"/>
  <c r="I131" i="15" s="1"/>
  <c r="B129" i="11"/>
  <c r="C128" i="11"/>
  <c r="I130" i="15" s="1"/>
  <c r="B128" i="11"/>
  <c r="C127" i="11"/>
  <c r="I129" i="15" s="1"/>
  <c r="B127" i="11"/>
  <c r="C126" i="11"/>
  <c r="I128" i="15" s="1"/>
  <c r="B126" i="11"/>
  <c r="C125" i="11"/>
  <c r="I127" i="15" s="1"/>
  <c r="B125" i="11"/>
  <c r="C124" i="11"/>
  <c r="I126" i="15" s="1"/>
  <c r="B124" i="11"/>
  <c r="C123" i="11"/>
  <c r="I125" i="15" s="1"/>
  <c r="B123" i="11"/>
  <c r="C122" i="11"/>
  <c r="I124" i="15" s="1"/>
  <c r="B122" i="11"/>
  <c r="C121" i="11"/>
  <c r="I123" i="15" s="1"/>
  <c r="B121" i="11"/>
  <c r="C120" i="11"/>
  <c r="I122" i="15" s="1"/>
  <c r="B120" i="11"/>
  <c r="C119" i="11"/>
  <c r="I121" i="15" s="1"/>
  <c r="B119" i="11"/>
  <c r="C118" i="11"/>
  <c r="I120" i="15" s="1"/>
  <c r="B118" i="11"/>
  <c r="C117" i="11"/>
  <c r="I119" i="15" s="1"/>
  <c r="B117" i="11"/>
  <c r="C116" i="11"/>
  <c r="I118" i="15" s="1"/>
  <c r="B116" i="11"/>
  <c r="C115" i="11"/>
  <c r="I117" i="15" s="1"/>
  <c r="B115" i="11"/>
  <c r="C114" i="11"/>
  <c r="I116" i="15" s="1"/>
  <c r="B114" i="11"/>
  <c r="C113" i="11"/>
  <c r="I115" i="15" s="1"/>
  <c r="B113" i="11"/>
  <c r="C112" i="11"/>
  <c r="I114" i="15" s="1"/>
  <c r="B112" i="11"/>
  <c r="C111" i="11"/>
  <c r="I113" i="15" s="1"/>
  <c r="B111" i="11"/>
  <c r="C110" i="11"/>
  <c r="I112" i="15" s="1"/>
  <c r="B110" i="11"/>
  <c r="C109" i="11"/>
  <c r="I111" i="15" s="1"/>
  <c r="B109" i="11"/>
  <c r="C108" i="11"/>
  <c r="I110" i="15" s="1"/>
  <c r="B108" i="11"/>
  <c r="C107" i="11"/>
  <c r="I109" i="15" s="1"/>
  <c r="B107" i="11"/>
  <c r="C106" i="11"/>
  <c r="I108" i="15" s="1"/>
  <c r="B106" i="11"/>
  <c r="C105" i="11"/>
  <c r="I107" i="15" s="1"/>
  <c r="B105" i="11"/>
  <c r="C104" i="11"/>
  <c r="I106" i="15" s="1"/>
  <c r="B104" i="11"/>
  <c r="C103" i="11"/>
  <c r="I105" i="15" s="1"/>
  <c r="B103" i="11"/>
  <c r="C102" i="11"/>
  <c r="I104" i="15" s="1"/>
  <c r="B102" i="11"/>
  <c r="C101" i="11"/>
  <c r="I103" i="15" s="1"/>
  <c r="B101" i="11"/>
  <c r="C100" i="11"/>
  <c r="I102" i="15" s="1"/>
  <c r="B100" i="11"/>
  <c r="C99" i="11"/>
  <c r="I101" i="15" s="1"/>
  <c r="B99" i="11"/>
  <c r="C98" i="11"/>
  <c r="I100" i="15" s="1"/>
  <c r="B98" i="11"/>
  <c r="C97" i="11"/>
  <c r="I99" i="15" s="1"/>
  <c r="B97" i="11"/>
  <c r="C96" i="11"/>
  <c r="I98" i="15" s="1"/>
  <c r="B96" i="11"/>
  <c r="C95" i="11"/>
  <c r="I97" i="15" s="1"/>
  <c r="B95" i="11"/>
  <c r="C94" i="11"/>
  <c r="I96" i="15" s="1"/>
  <c r="B94" i="11"/>
  <c r="C93" i="11"/>
  <c r="I95" i="15" s="1"/>
  <c r="B93" i="11"/>
  <c r="C92" i="11"/>
  <c r="I94" i="15" s="1"/>
  <c r="B92" i="11"/>
  <c r="C91" i="11"/>
  <c r="I93" i="15" s="1"/>
  <c r="B91" i="11"/>
  <c r="C90" i="11"/>
  <c r="I92" i="15" s="1"/>
  <c r="B90" i="11"/>
  <c r="C89" i="11"/>
  <c r="I91" i="15" s="1"/>
  <c r="B89" i="11"/>
  <c r="C88" i="11"/>
  <c r="I90" i="15" s="1"/>
  <c r="B88" i="11"/>
  <c r="C87" i="11"/>
  <c r="I89" i="15" s="1"/>
  <c r="B87" i="11"/>
  <c r="C86" i="11"/>
  <c r="I88" i="15" s="1"/>
  <c r="B86" i="11"/>
  <c r="C85" i="11"/>
  <c r="I87" i="15" s="1"/>
  <c r="B85" i="11"/>
  <c r="C84" i="11"/>
  <c r="I86" i="15" s="1"/>
  <c r="B84" i="11"/>
  <c r="C83" i="11"/>
  <c r="I85" i="15" s="1"/>
  <c r="B83" i="11"/>
  <c r="C82" i="11"/>
  <c r="I84" i="15" s="1"/>
  <c r="B82" i="11"/>
  <c r="C81" i="11"/>
  <c r="I83" i="15" s="1"/>
  <c r="B81" i="11"/>
  <c r="C80" i="11"/>
  <c r="I82" i="15" s="1"/>
  <c r="B80" i="11"/>
  <c r="C79" i="11"/>
  <c r="I81" i="15" s="1"/>
  <c r="B79" i="11"/>
  <c r="C78" i="11"/>
  <c r="I80" i="15" s="1"/>
  <c r="B78" i="11"/>
  <c r="C77" i="11"/>
  <c r="I79" i="15" s="1"/>
  <c r="B77" i="11"/>
  <c r="C76" i="11"/>
  <c r="I78" i="15" s="1"/>
  <c r="B76" i="11"/>
  <c r="C75" i="11"/>
  <c r="I77" i="15" s="1"/>
  <c r="B75" i="11"/>
  <c r="C74" i="11"/>
  <c r="I76" i="15" s="1"/>
  <c r="B74" i="11"/>
  <c r="C73" i="11"/>
  <c r="I75" i="15" s="1"/>
  <c r="B73" i="11"/>
  <c r="C72" i="11"/>
  <c r="I74" i="15" s="1"/>
  <c r="B72" i="11"/>
  <c r="C71" i="11"/>
  <c r="I73" i="15" s="1"/>
  <c r="B71" i="11"/>
  <c r="C70" i="11"/>
  <c r="I72" i="15" s="1"/>
  <c r="B70" i="11"/>
  <c r="C69" i="11"/>
  <c r="I71" i="15" s="1"/>
  <c r="B69" i="11"/>
  <c r="C68" i="11"/>
  <c r="I70" i="15" s="1"/>
  <c r="B68" i="11"/>
  <c r="C67" i="11"/>
  <c r="I69" i="15" s="1"/>
  <c r="B67" i="11"/>
  <c r="C66" i="11"/>
  <c r="I68" i="15" s="1"/>
  <c r="B66" i="11"/>
  <c r="C65" i="11"/>
  <c r="I67" i="15" s="1"/>
  <c r="B65" i="11"/>
  <c r="C64" i="11"/>
  <c r="I66" i="15" s="1"/>
  <c r="B64" i="11"/>
  <c r="C63" i="11"/>
  <c r="I65" i="15" s="1"/>
  <c r="B63" i="11"/>
  <c r="C62" i="11"/>
  <c r="I64" i="15" s="1"/>
  <c r="B62" i="11"/>
  <c r="C61" i="11"/>
  <c r="I63" i="15" s="1"/>
  <c r="B61" i="11"/>
  <c r="C60" i="11"/>
  <c r="I62" i="15" s="1"/>
  <c r="B60" i="11"/>
  <c r="C59" i="11"/>
  <c r="I61" i="15" s="1"/>
  <c r="B59" i="11"/>
  <c r="C58" i="11"/>
  <c r="I60" i="15" s="1"/>
  <c r="B58" i="11"/>
  <c r="C57" i="11"/>
  <c r="I59" i="15" s="1"/>
  <c r="B57" i="11"/>
  <c r="C56" i="11"/>
  <c r="I58" i="15" s="1"/>
  <c r="B56" i="11"/>
  <c r="C55" i="11"/>
  <c r="I57" i="15" s="1"/>
  <c r="B55" i="11"/>
  <c r="C54" i="11"/>
  <c r="I56" i="15" s="1"/>
  <c r="B54" i="11"/>
  <c r="C53" i="11"/>
  <c r="I55" i="15" s="1"/>
  <c r="B53" i="11"/>
  <c r="C52" i="11"/>
  <c r="I54" i="15" s="1"/>
  <c r="B52" i="11"/>
  <c r="C51" i="11"/>
  <c r="I53" i="15" s="1"/>
  <c r="B51" i="11"/>
  <c r="C50" i="11"/>
  <c r="I52" i="15" s="1"/>
  <c r="B50" i="11"/>
  <c r="C49" i="11"/>
  <c r="I51" i="15" s="1"/>
  <c r="B49" i="11"/>
  <c r="C48" i="11"/>
  <c r="I50" i="15" s="1"/>
  <c r="B48" i="11"/>
  <c r="C47" i="11"/>
  <c r="I49" i="15" s="1"/>
  <c r="B47" i="11"/>
  <c r="C46" i="11"/>
  <c r="I48" i="15" s="1"/>
  <c r="B46" i="11"/>
  <c r="C45" i="11"/>
  <c r="I47" i="15" s="1"/>
  <c r="B45" i="11"/>
  <c r="C44" i="11"/>
  <c r="I46" i="15" s="1"/>
  <c r="B44" i="11"/>
  <c r="C43" i="11"/>
  <c r="I45" i="15" s="1"/>
  <c r="B43" i="11"/>
  <c r="C42" i="11"/>
  <c r="I44" i="15" s="1"/>
  <c r="B42" i="11"/>
  <c r="C41" i="11"/>
  <c r="I43" i="15" s="1"/>
  <c r="B41" i="11"/>
  <c r="C40" i="11"/>
  <c r="I42" i="15" s="1"/>
  <c r="B40" i="11"/>
  <c r="C39" i="11"/>
  <c r="I41" i="15" s="1"/>
  <c r="B39" i="11"/>
  <c r="C38" i="11"/>
  <c r="I40" i="15" s="1"/>
  <c r="B38" i="11"/>
  <c r="C37" i="11"/>
  <c r="I39" i="15" s="1"/>
  <c r="B37" i="11"/>
  <c r="C36" i="11"/>
  <c r="I38" i="15" s="1"/>
  <c r="B36" i="11"/>
  <c r="C35" i="11"/>
  <c r="I37" i="15" s="1"/>
  <c r="B35" i="11"/>
  <c r="C34" i="11"/>
  <c r="I36" i="15" s="1"/>
  <c r="B34" i="11"/>
  <c r="C33" i="11"/>
  <c r="I35" i="15" s="1"/>
  <c r="B33" i="11"/>
  <c r="C32" i="11"/>
  <c r="I34" i="15" s="1"/>
  <c r="B32" i="11"/>
  <c r="C31" i="11"/>
  <c r="I33" i="15" s="1"/>
  <c r="B31" i="11"/>
  <c r="C30" i="11"/>
  <c r="I32" i="15" s="1"/>
  <c r="B30" i="11"/>
  <c r="C29" i="11"/>
  <c r="I31" i="15" s="1"/>
  <c r="B29" i="11"/>
  <c r="C28" i="11"/>
  <c r="I30" i="15" s="1"/>
  <c r="B28" i="11"/>
  <c r="C27" i="11"/>
  <c r="I29" i="15" s="1"/>
  <c r="B27" i="11"/>
  <c r="C26" i="11"/>
  <c r="I28" i="15" s="1"/>
  <c r="B26" i="11"/>
  <c r="C25" i="11"/>
  <c r="I27" i="15" s="1"/>
  <c r="B25" i="11"/>
  <c r="C24" i="11"/>
  <c r="I26" i="15" s="1"/>
  <c r="B24" i="11"/>
  <c r="C23" i="11"/>
  <c r="I25" i="15" s="1"/>
  <c r="B23" i="11"/>
  <c r="C22" i="11"/>
  <c r="I24" i="15" s="1"/>
  <c r="B22" i="11"/>
  <c r="C21" i="11"/>
  <c r="I23" i="15" s="1"/>
  <c r="B21" i="11"/>
  <c r="C20" i="11"/>
  <c r="I22" i="15" s="1"/>
  <c r="B20" i="11"/>
  <c r="C19" i="11"/>
  <c r="I21" i="15" s="1"/>
  <c r="B19" i="11"/>
  <c r="C18" i="11"/>
  <c r="I20" i="15" s="1"/>
  <c r="B18" i="11"/>
  <c r="C17" i="11"/>
  <c r="I19" i="15" s="1"/>
  <c r="B17" i="11"/>
  <c r="C16" i="11"/>
  <c r="I18" i="15" s="1"/>
  <c r="B16" i="11"/>
  <c r="C15" i="11"/>
  <c r="I17" i="15" s="1"/>
  <c r="B15" i="11"/>
  <c r="C14" i="11"/>
  <c r="I16" i="15" s="1"/>
  <c r="B14" i="11"/>
  <c r="C13" i="11"/>
  <c r="I15" i="15" s="1"/>
  <c r="B13" i="11"/>
  <c r="C12" i="11"/>
  <c r="I14" i="15" s="1"/>
  <c r="B12" i="11"/>
  <c r="C11" i="11"/>
  <c r="I13" i="15" s="1"/>
  <c r="B11" i="11"/>
  <c r="C10" i="11"/>
  <c r="I12" i="15" s="1"/>
  <c r="B10" i="11"/>
  <c r="C9" i="11"/>
  <c r="I11" i="15" s="1"/>
  <c r="B9" i="11"/>
  <c r="C8" i="11"/>
  <c r="I10" i="15" s="1"/>
  <c r="B8" i="11"/>
  <c r="C7" i="11"/>
  <c r="I9" i="15" s="1"/>
  <c r="B7" i="11"/>
  <c r="C6" i="11"/>
  <c r="B6" i="11"/>
  <c r="E1266" i="10"/>
  <c r="E1265" i="10"/>
  <c r="E1264" i="10"/>
  <c r="E1263" i="10"/>
  <c r="E1262" i="10"/>
  <c r="E1261" i="10"/>
  <c r="E1260" i="10"/>
  <c r="E1259" i="10"/>
  <c r="E1258" i="10"/>
  <c r="E1257" i="10"/>
  <c r="E1256" i="10"/>
  <c r="E1255" i="10"/>
  <c r="E1254" i="10"/>
  <c r="E1253" i="10"/>
  <c r="E1252" i="10"/>
  <c r="E1251" i="10"/>
  <c r="E1250" i="10"/>
  <c r="E1249" i="10"/>
  <c r="E1248" i="10"/>
  <c r="E1247" i="10"/>
  <c r="E1246" i="10"/>
  <c r="E1245" i="10"/>
  <c r="E1244" i="10"/>
  <c r="E1243" i="10"/>
  <c r="E1242" i="10"/>
  <c r="E1241" i="10"/>
  <c r="E1240" i="10"/>
  <c r="E1239" i="10"/>
  <c r="E1238" i="10"/>
  <c r="E1237" i="10"/>
  <c r="E1236" i="10"/>
  <c r="E1235" i="10"/>
  <c r="E1234" i="10"/>
  <c r="E1233" i="10"/>
  <c r="E1232" i="10"/>
  <c r="E1231" i="10"/>
  <c r="E1230" i="10"/>
  <c r="E1229" i="10"/>
  <c r="E1228" i="10"/>
  <c r="E1227" i="10"/>
  <c r="E1226" i="10"/>
  <c r="E1225" i="10"/>
  <c r="E1224" i="10"/>
  <c r="E1223" i="10"/>
  <c r="E1222" i="10"/>
  <c r="E1221" i="10"/>
  <c r="E1220" i="10"/>
  <c r="E1219" i="10"/>
  <c r="E1218" i="10"/>
  <c r="E1217" i="10"/>
  <c r="E1216" i="10"/>
  <c r="E1215" i="10"/>
  <c r="E1214" i="10"/>
  <c r="E1213" i="10"/>
  <c r="E1212" i="10"/>
  <c r="E1211" i="10"/>
  <c r="E1210" i="10"/>
  <c r="E1209" i="10"/>
  <c r="E1208" i="10"/>
  <c r="E1207" i="10"/>
  <c r="E1206" i="10"/>
  <c r="E1205" i="10"/>
  <c r="E1204" i="10"/>
  <c r="E1203" i="10"/>
  <c r="E1202" i="10"/>
  <c r="E1201" i="10"/>
  <c r="E1200" i="10"/>
  <c r="E1199" i="10"/>
  <c r="E1198" i="10"/>
  <c r="E1197" i="10"/>
  <c r="E1196" i="10"/>
  <c r="E1195" i="10"/>
  <c r="E1194" i="10"/>
  <c r="E1193" i="10"/>
  <c r="E1192" i="10"/>
  <c r="E1191" i="10"/>
  <c r="E1190" i="10"/>
  <c r="E1189" i="10"/>
  <c r="E1188" i="10"/>
  <c r="E1187" i="10"/>
  <c r="E1186" i="10"/>
  <c r="E1185" i="10"/>
  <c r="E1184" i="10"/>
  <c r="E1183" i="10"/>
  <c r="E1182" i="10"/>
  <c r="E1181" i="10"/>
  <c r="E1180" i="10"/>
  <c r="E1179" i="10"/>
  <c r="E1178" i="10"/>
  <c r="E1177" i="10"/>
  <c r="E1176" i="10"/>
  <c r="E1175" i="10"/>
  <c r="E1174" i="10"/>
  <c r="E1173" i="10"/>
  <c r="E1172" i="10"/>
  <c r="E1171" i="10"/>
  <c r="E1170" i="10"/>
  <c r="E1169" i="10"/>
  <c r="E1168" i="10"/>
  <c r="E1167" i="10"/>
  <c r="E1166" i="10"/>
  <c r="E1165" i="10"/>
  <c r="E1164" i="10"/>
  <c r="E1163" i="10"/>
  <c r="E1162" i="10"/>
  <c r="E1161" i="10"/>
  <c r="E1160" i="10"/>
  <c r="E1159" i="10"/>
  <c r="E1158" i="10"/>
  <c r="E1157" i="10"/>
  <c r="E1156" i="10"/>
  <c r="E1155" i="10"/>
  <c r="E1154" i="10"/>
  <c r="E1153" i="10"/>
  <c r="E1152" i="10"/>
  <c r="E1151" i="10"/>
  <c r="E1150" i="10"/>
  <c r="E1149" i="10"/>
  <c r="E1148" i="10"/>
  <c r="E1147" i="10"/>
  <c r="E1146" i="10"/>
  <c r="E1145" i="10"/>
  <c r="E1144" i="10"/>
  <c r="E1143" i="10"/>
  <c r="E1142" i="10"/>
  <c r="E1141" i="10"/>
  <c r="E1140" i="10"/>
  <c r="E1139" i="10"/>
  <c r="E1138" i="10"/>
  <c r="E1137" i="10"/>
  <c r="E1136" i="10"/>
  <c r="E1135" i="10"/>
  <c r="E1134" i="10"/>
  <c r="E1133" i="10"/>
  <c r="E1132" i="10"/>
  <c r="E1131" i="10"/>
  <c r="E1130" i="10"/>
  <c r="E1129" i="10"/>
  <c r="E1128" i="10"/>
  <c r="E1127" i="10"/>
  <c r="E1126" i="10"/>
  <c r="E1125" i="10"/>
  <c r="E1124" i="10"/>
  <c r="E1123" i="10"/>
  <c r="E1122" i="10"/>
  <c r="E1121" i="10"/>
  <c r="E1120" i="10"/>
  <c r="E1119" i="10"/>
  <c r="E1118" i="10"/>
  <c r="E1117" i="10"/>
  <c r="E1116" i="10"/>
  <c r="E1115" i="10"/>
  <c r="E1114" i="10"/>
  <c r="E1113" i="10"/>
  <c r="E1112" i="10"/>
  <c r="E1111" i="10"/>
  <c r="E1110" i="10"/>
  <c r="E1109" i="10"/>
  <c r="E1108" i="10"/>
  <c r="E1107" i="10"/>
  <c r="E1106" i="10"/>
  <c r="E1105" i="10"/>
  <c r="E1104" i="10"/>
  <c r="E1103" i="10"/>
  <c r="E1102" i="10"/>
  <c r="E1101" i="10"/>
  <c r="E1100" i="10"/>
  <c r="E1099" i="10"/>
  <c r="E1098" i="10"/>
  <c r="E1097" i="10"/>
  <c r="E1096" i="10"/>
  <c r="E1095" i="10"/>
  <c r="E1094" i="10"/>
  <c r="E1093" i="10"/>
  <c r="E1092" i="10"/>
  <c r="E1091" i="10"/>
  <c r="E1090" i="10"/>
  <c r="E1089" i="10"/>
  <c r="E1088" i="10"/>
  <c r="E1087" i="10"/>
  <c r="E1086" i="10"/>
  <c r="E1085" i="10"/>
  <c r="E1084" i="10"/>
  <c r="E1083" i="10"/>
  <c r="E1082" i="10"/>
  <c r="E1081" i="10"/>
  <c r="E1080" i="10"/>
  <c r="E1079" i="10"/>
  <c r="E1078" i="10"/>
  <c r="E1077" i="10"/>
  <c r="E1076" i="10"/>
  <c r="E1075" i="10"/>
  <c r="E1074" i="10"/>
  <c r="E1073" i="10"/>
  <c r="E1072" i="10"/>
  <c r="E1071" i="10"/>
  <c r="E1070" i="10"/>
  <c r="E1069" i="10"/>
  <c r="E1068" i="10"/>
  <c r="E1067" i="10"/>
  <c r="E1066" i="10"/>
  <c r="E1065" i="10"/>
  <c r="E1064" i="10"/>
  <c r="E1063" i="10"/>
  <c r="E1062" i="10"/>
  <c r="E1061" i="10"/>
  <c r="E1060" i="10"/>
  <c r="E1059" i="10"/>
  <c r="E1058" i="10"/>
  <c r="E1057" i="10"/>
  <c r="E1056" i="10"/>
  <c r="E1055" i="10"/>
  <c r="E1054" i="10"/>
  <c r="E1053" i="10"/>
  <c r="E1052" i="10"/>
  <c r="E1051" i="10"/>
  <c r="E1050" i="10"/>
  <c r="E1049" i="10"/>
  <c r="E1048" i="10"/>
  <c r="E1047" i="10"/>
  <c r="E1046" i="10"/>
  <c r="E1045" i="10"/>
  <c r="E1044" i="10"/>
  <c r="E1043" i="10"/>
  <c r="E1042" i="10"/>
  <c r="E1041" i="10"/>
  <c r="E1040" i="10"/>
  <c r="E1039" i="10"/>
  <c r="E1038" i="10"/>
  <c r="E1037" i="10"/>
  <c r="E1036" i="10"/>
  <c r="E1035" i="10"/>
  <c r="E1034" i="10"/>
  <c r="E1033" i="10"/>
  <c r="E1032" i="10"/>
  <c r="E1031" i="10"/>
  <c r="E1030" i="10"/>
  <c r="E1029" i="10"/>
  <c r="E1028" i="10"/>
  <c r="E1027" i="10"/>
  <c r="E1026" i="10"/>
  <c r="E1025" i="10"/>
  <c r="E1024" i="10"/>
  <c r="E1023" i="10"/>
  <c r="E1022" i="10"/>
  <c r="E1021" i="10"/>
  <c r="E1020" i="10"/>
  <c r="E1019" i="10"/>
  <c r="E1018" i="10"/>
  <c r="E1017" i="10"/>
  <c r="E1016" i="10"/>
  <c r="E1015" i="10"/>
  <c r="E1014" i="10"/>
  <c r="E1013" i="10"/>
  <c r="E1012" i="10"/>
  <c r="E1011" i="10"/>
  <c r="E1010" i="10"/>
  <c r="E1009" i="10"/>
  <c r="E1008" i="10"/>
  <c r="E1007" i="10"/>
  <c r="E1006" i="10"/>
  <c r="E1005" i="10"/>
  <c r="E1004" i="10"/>
  <c r="E1003" i="10"/>
  <c r="E1002" i="10"/>
  <c r="E1001" i="10"/>
  <c r="E1000" i="10"/>
  <c r="E999" i="10"/>
  <c r="E998" i="10"/>
  <c r="E997" i="10"/>
  <c r="E996" i="10"/>
  <c r="E995" i="10"/>
  <c r="E994" i="10"/>
  <c r="E993" i="10"/>
  <c r="E992" i="10"/>
  <c r="E991" i="10"/>
  <c r="E990" i="10"/>
  <c r="E989" i="10"/>
  <c r="E988" i="10"/>
  <c r="E987" i="10"/>
  <c r="E986" i="10"/>
  <c r="E985" i="10"/>
  <c r="E984" i="10"/>
  <c r="E983" i="10"/>
  <c r="E982" i="10"/>
  <c r="E981" i="10"/>
  <c r="E980" i="10"/>
  <c r="E979" i="10"/>
  <c r="E978" i="10"/>
  <c r="E977" i="10"/>
  <c r="E976" i="10"/>
  <c r="E975" i="10"/>
  <c r="E974" i="10"/>
  <c r="E973" i="10"/>
  <c r="E972" i="10"/>
  <c r="E971" i="10"/>
  <c r="E970" i="10"/>
  <c r="E969" i="10"/>
  <c r="E968" i="10"/>
  <c r="E967" i="10"/>
  <c r="E966" i="10"/>
  <c r="E965" i="10"/>
  <c r="E964" i="10"/>
  <c r="E963" i="10"/>
  <c r="E962" i="10"/>
  <c r="E961" i="10"/>
  <c r="E960" i="10"/>
  <c r="E959" i="10"/>
  <c r="E958" i="10"/>
  <c r="E957" i="10"/>
  <c r="E956" i="10"/>
  <c r="E955" i="10"/>
  <c r="E954" i="10"/>
  <c r="E953" i="10"/>
  <c r="E952" i="10"/>
  <c r="E951" i="10"/>
  <c r="E950" i="10"/>
  <c r="E949" i="10"/>
  <c r="E948" i="10"/>
  <c r="E947" i="10"/>
  <c r="E946" i="10"/>
  <c r="E945" i="10"/>
  <c r="E944" i="10"/>
  <c r="E943" i="10"/>
  <c r="E942" i="10"/>
  <c r="E941" i="10"/>
  <c r="E940" i="10"/>
  <c r="E939" i="10"/>
  <c r="E938" i="10"/>
  <c r="E937" i="10"/>
  <c r="E936" i="10"/>
  <c r="E935" i="10"/>
  <c r="E934" i="10"/>
  <c r="E933" i="10"/>
  <c r="E932" i="10"/>
  <c r="E931" i="10"/>
  <c r="E930" i="10"/>
  <c r="E929" i="10"/>
  <c r="E928" i="10"/>
  <c r="E927" i="10"/>
  <c r="E926" i="10"/>
  <c r="E925" i="10"/>
  <c r="E924" i="10"/>
  <c r="E923" i="10"/>
  <c r="E922" i="10"/>
  <c r="E921" i="10"/>
  <c r="E920" i="10"/>
  <c r="E919" i="10"/>
  <c r="E918" i="10"/>
  <c r="E917" i="10"/>
  <c r="E916" i="10"/>
  <c r="E915" i="10"/>
  <c r="E914" i="10"/>
  <c r="E913" i="10"/>
  <c r="E912" i="10"/>
  <c r="E911" i="10"/>
  <c r="E910" i="10"/>
  <c r="E909" i="10"/>
  <c r="E908" i="10"/>
  <c r="E907" i="10"/>
  <c r="E906" i="10"/>
  <c r="E905" i="10"/>
  <c r="E904" i="10"/>
  <c r="E903" i="10"/>
  <c r="E902" i="10"/>
  <c r="E901" i="10"/>
  <c r="E900" i="10"/>
  <c r="E899" i="10"/>
  <c r="E898" i="10"/>
  <c r="E897" i="10"/>
  <c r="E896" i="10"/>
  <c r="E895" i="10"/>
  <c r="E894" i="10"/>
  <c r="E893" i="10"/>
  <c r="E892" i="10"/>
  <c r="E891" i="10"/>
  <c r="E890" i="10"/>
  <c r="E889" i="10"/>
  <c r="E888" i="10"/>
  <c r="E887" i="10"/>
  <c r="E886" i="10"/>
  <c r="E885" i="10"/>
  <c r="E884" i="10"/>
  <c r="E883" i="10"/>
  <c r="E882" i="10"/>
  <c r="E881" i="10"/>
  <c r="E880" i="10"/>
  <c r="E879" i="10"/>
  <c r="E878" i="10"/>
  <c r="E877" i="10"/>
  <c r="E876" i="10"/>
  <c r="E875" i="10"/>
  <c r="E874" i="10"/>
  <c r="E873" i="10"/>
  <c r="E872" i="10"/>
  <c r="E871" i="10"/>
  <c r="E870" i="10"/>
  <c r="E869" i="10"/>
  <c r="E868" i="10"/>
  <c r="E867" i="10"/>
  <c r="E866" i="10"/>
  <c r="E865" i="10"/>
  <c r="E864" i="10"/>
  <c r="E863" i="10"/>
  <c r="E862" i="10"/>
  <c r="E861" i="10"/>
  <c r="E860" i="10"/>
  <c r="E859" i="10"/>
  <c r="E858" i="10"/>
  <c r="E857" i="10"/>
  <c r="E856" i="10"/>
  <c r="E855" i="10"/>
  <c r="E854" i="10"/>
  <c r="E853" i="10"/>
  <c r="E852" i="10"/>
  <c r="E851" i="10"/>
  <c r="E850" i="10"/>
  <c r="E849" i="10"/>
  <c r="E848" i="10"/>
  <c r="E847" i="10"/>
  <c r="E846" i="10"/>
  <c r="E845" i="10"/>
  <c r="E844" i="10"/>
  <c r="E843" i="10"/>
  <c r="E842" i="10"/>
  <c r="E841" i="10"/>
  <c r="E840" i="10"/>
  <c r="E839" i="10"/>
  <c r="E838" i="10"/>
  <c r="E837" i="10"/>
  <c r="E836" i="10"/>
  <c r="E835" i="10"/>
  <c r="E834" i="10"/>
  <c r="E833" i="10"/>
  <c r="E832" i="10"/>
  <c r="E831" i="10"/>
  <c r="E830" i="10"/>
  <c r="E829" i="10"/>
  <c r="E828" i="10"/>
  <c r="E827" i="10"/>
  <c r="E826" i="10"/>
  <c r="E825" i="10"/>
  <c r="E824" i="10"/>
  <c r="E823" i="10"/>
  <c r="E822" i="10"/>
  <c r="E821" i="10"/>
  <c r="E820" i="10"/>
  <c r="E819" i="10"/>
  <c r="E818" i="10"/>
  <c r="E817" i="10"/>
  <c r="E816" i="10"/>
  <c r="E815" i="10"/>
  <c r="E814" i="10"/>
  <c r="E813" i="10"/>
  <c r="E812" i="10"/>
  <c r="E811" i="10"/>
  <c r="E810" i="10"/>
  <c r="E809" i="10"/>
  <c r="E808" i="10"/>
  <c r="E807" i="10"/>
  <c r="E806" i="10"/>
  <c r="E805" i="10"/>
  <c r="E804" i="10"/>
  <c r="E803" i="10"/>
  <c r="E802" i="10"/>
  <c r="E801" i="10"/>
  <c r="E800" i="10"/>
  <c r="E799" i="10"/>
  <c r="E798" i="10"/>
  <c r="E797" i="10"/>
  <c r="E796" i="10"/>
  <c r="E795" i="10"/>
  <c r="E794" i="10"/>
  <c r="E793" i="10"/>
  <c r="E792" i="10"/>
  <c r="E791" i="10"/>
  <c r="E790" i="10"/>
  <c r="E789" i="10"/>
  <c r="E788" i="10"/>
  <c r="E787" i="10"/>
  <c r="E786" i="10"/>
  <c r="E785" i="10"/>
  <c r="E784" i="10"/>
  <c r="E783" i="10"/>
  <c r="E782" i="10"/>
  <c r="E781" i="10"/>
  <c r="E780" i="10"/>
  <c r="E779" i="10"/>
  <c r="E778" i="10"/>
  <c r="E777" i="10"/>
  <c r="E776" i="10"/>
  <c r="E775" i="10"/>
  <c r="E774" i="10"/>
  <c r="E773" i="10"/>
  <c r="E772" i="10"/>
  <c r="E771" i="10"/>
  <c r="E770" i="10"/>
  <c r="E769" i="10"/>
  <c r="E768" i="10"/>
  <c r="E767" i="10"/>
  <c r="E766" i="10"/>
  <c r="E765" i="10"/>
  <c r="E764" i="10"/>
  <c r="E763" i="10"/>
  <c r="E762" i="10"/>
  <c r="E761" i="10"/>
  <c r="E760" i="10"/>
  <c r="E759" i="10"/>
  <c r="E758" i="10"/>
  <c r="E757" i="10"/>
  <c r="E756" i="10"/>
  <c r="E755" i="10"/>
  <c r="E754" i="10"/>
  <c r="E753" i="10"/>
  <c r="E752" i="10"/>
  <c r="E751" i="10"/>
  <c r="E750" i="10"/>
  <c r="E749" i="10"/>
  <c r="E748" i="10"/>
  <c r="E747" i="10"/>
  <c r="E746" i="10"/>
  <c r="E745" i="10"/>
  <c r="E744" i="10"/>
  <c r="E743" i="10"/>
  <c r="E742" i="10"/>
  <c r="E741" i="10"/>
  <c r="E740" i="10"/>
  <c r="E739" i="10"/>
  <c r="E738" i="10"/>
  <c r="E737" i="10"/>
  <c r="E736" i="10"/>
  <c r="E735" i="10"/>
  <c r="E734" i="10"/>
  <c r="E733" i="10"/>
  <c r="E732" i="10"/>
  <c r="E731" i="10"/>
  <c r="E730" i="10"/>
  <c r="E729" i="10"/>
  <c r="E728" i="10"/>
  <c r="E727" i="10"/>
  <c r="E726" i="10"/>
  <c r="E725" i="10"/>
  <c r="E724" i="10"/>
  <c r="E723" i="10"/>
  <c r="E722" i="10"/>
  <c r="E721" i="10"/>
  <c r="E720" i="10"/>
  <c r="E719" i="10"/>
  <c r="E718" i="10"/>
  <c r="E717" i="10"/>
  <c r="E716" i="10"/>
  <c r="E715" i="10"/>
  <c r="E714" i="10"/>
  <c r="E713" i="10"/>
  <c r="E712" i="10"/>
  <c r="E711" i="10"/>
  <c r="E710" i="10"/>
  <c r="E709" i="10"/>
  <c r="E708" i="10"/>
  <c r="E707" i="10"/>
  <c r="E706" i="10"/>
  <c r="E705" i="10"/>
  <c r="E704" i="10"/>
  <c r="E703" i="10"/>
  <c r="E702" i="10"/>
  <c r="E701" i="10"/>
  <c r="E700" i="10"/>
  <c r="E699" i="10"/>
  <c r="E698" i="10"/>
  <c r="E697" i="10"/>
  <c r="E696" i="10"/>
  <c r="E695" i="10"/>
  <c r="E694" i="10"/>
  <c r="E693" i="10"/>
  <c r="E692" i="10"/>
  <c r="E691" i="10"/>
  <c r="E690" i="10"/>
  <c r="E689" i="10"/>
  <c r="E688" i="10"/>
  <c r="E687" i="10"/>
  <c r="E686" i="10"/>
  <c r="E685" i="10"/>
  <c r="E684" i="10"/>
  <c r="E683" i="10"/>
  <c r="E682" i="10"/>
  <c r="E681" i="10"/>
  <c r="E680" i="10"/>
  <c r="E679" i="10"/>
  <c r="E678" i="10"/>
  <c r="E677" i="10"/>
  <c r="E676" i="10"/>
  <c r="E675" i="10"/>
  <c r="E674" i="10"/>
  <c r="E673" i="10"/>
  <c r="E672" i="10"/>
  <c r="E671" i="10"/>
  <c r="E670" i="10"/>
  <c r="E669" i="10"/>
  <c r="E668" i="10"/>
  <c r="E667" i="10"/>
  <c r="E666" i="10"/>
  <c r="E665" i="10"/>
  <c r="E664" i="10"/>
  <c r="E663" i="10"/>
  <c r="E662" i="10"/>
  <c r="E661" i="10"/>
  <c r="E660" i="10"/>
  <c r="E659" i="10"/>
  <c r="E658" i="10"/>
  <c r="E657" i="10"/>
  <c r="E656" i="10"/>
  <c r="E655" i="10"/>
  <c r="E654" i="10"/>
  <c r="E653" i="10"/>
  <c r="E652" i="10"/>
  <c r="E651" i="10"/>
  <c r="E650" i="10"/>
  <c r="E649" i="10"/>
  <c r="E648" i="10"/>
  <c r="E647" i="10"/>
  <c r="E646" i="10"/>
  <c r="E645" i="10"/>
  <c r="E644" i="10"/>
  <c r="E643" i="10"/>
  <c r="E642" i="10"/>
  <c r="E641" i="10"/>
  <c r="E640" i="10"/>
  <c r="E639" i="10"/>
  <c r="E638" i="10"/>
  <c r="E637" i="10"/>
  <c r="E636" i="10"/>
  <c r="E635" i="10"/>
  <c r="E634" i="10"/>
  <c r="E633" i="10"/>
  <c r="E632" i="10"/>
  <c r="E631" i="10"/>
  <c r="E630" i="10"/>
  <c r="E629" i="10"/>
  <c r="E628" i="10"/>
  <c r="E627" i="10"/>
  <c r="E626" i="10"/>
  <c r="E625" i="10"/>
  <c r="E624" i="10"/>
  <c r="E623" i="10"/>
  <c r="E622" i="10"/>
  <c r="E621" i="10"/>
  <c r="E620" i="10"/>
  <c r="E619" i="10"/>
  <c r="E618" i="10"/>
  <c r="E617" i="10"/>
  <c r="E616" i="10"/>
  <c r="E615" i="10"/>
  <c r="E614" i="10"/>
  <c r="E613" i="10"/>
  <c r="E612" i="10"/>
  <c r="E611" i="10"/>
  <c r="E610" i="10"/>
  <c r="E609" i="10"/>
  <c r="E608" i="10"/>
  <c r="E607" i="10"/>
  <c r="E606" i="10"/>
  <c r="E605" i="10"/>
  <c r="E604" i="10"/>
  <c r="E603" i="10"/>
  <c r="E602" i="10"/>
  <c r="E601" i="10"/>
  <c r="E600" i="10"/>
  <c r="E599" i="10"/>
  <c r="E598" i="10"/>
  <c r="E597" i="10"/>
  <c r="E596" i="10"/>
  <c r="E595" i="10"/>
  <c r="E594" i="10"/>
  <c r="E593" i="10"/>
  <c r="E592" i="10"/>
  <c r="E591" i="10"/>
  <c r="E590" i="10"/>
  <c r="E589" i="10"/>
  <c r="E588" i="10"/>
  <c r="E587" i="10"/>
  <c r="E586" i="10"/>
  <c r="E585" i="10"/>
  <c r="E584" i="10"/>
  <c r="E583" i="10"/>
  <c r="E582" i="10"/>
  <c r="E581" i="10"/>
  <c r="E580" i="10"/>
  <c r="E579" i="10"/>
  <c r="E578" i="10"/>
  <c r="E577" i="10"/>
  <c r="E576" i="10"/>
  <c r="E575" i="10"/>
  <c r="E574" i="10"/>
  <c r="E573" i="10"/>
  <c r="E572" i="10"/>
  <c r="E571" i="10"/>
  <c r="E570" i="10"/>
  <c r="E569" i="10"/>
  <c r="E568" i="10"/>
  <c r="E567" i="10"/>
  <c r="E566" i="10"/>
  <c r="E565" i="10"/>
  <c r="E564" i="10"/>
  <c r="E563" i="10"/>
  <c r="E562" i="10"/>
  <c r="E561" i="10"/>
  <c r="E560" i="10"/>
  <c r="E559" i="10"/>
  <c r="E558" i="10"/>
  <c r="E557" i="10"/>
  <c r="E556" i="10"/>
  <c r="E555" i="10"/>
  <c r="E554" i="10"/>
  <c r="E553" i="10"/>
  <c r="E552" i="10"/>
  <c r="E551" i="10"/>
  <c r="E550" i="10"/>
  <c r="E549" i="10"/>
  <c r="E548" i="10"/>
  <c r="E547" i="10"/>
  <c r="E546" i="10"/>
  <c r="E545" i="10"/>
  <c r="E544" i="10"/>
  <c r="E543" i="10"/>
  <c r="E542" i="10"/>
  <c r="E541" i="10"/>
  <c r="E540" i="10"/>
  <c r="E539" i="10"/>
  <c r="E538" i="10"/>
  <c r="E537" i="10"/>
  <c r="E536" i="10"/>
  <c r="E535" i="10"/>
  <c r="E534" i="10"/>
  <c r="E533" i="10"/>
  <c r="E532" i="10"/>
  <c r="E531" i="10"/>
  <c r="E530" i="10"/>
  <c r="E529" i="10"/>
  <c r="E528" i="10"/>
  <c r="E527" i="10"/>
  <c r="E526" i="10"/>
  <c r="E525" i="10"/>
  <c r="E524" i="10"/>
  <c r="E523" i="10"/>
  <c r="E522" i="10"/>
  <c r="E521" i="10"/>
  <c r="E520" i="10"/>
  <c r="E519" i="10"/>
  <c r="E518" i="10"/>
  <c r="E517" i="10"/>
  <c r="E516" i="10"/>
  <c r="E515" i="10"/>
  <c r="E514" i="10"/>
  <c r="E513" i="10"/>
  <c r="E512" i="10"/>
  <c r="E511" i="10"/>
  <c r="E510" i="10"/>
  <c r="E509" i="10"/>
  <c r="E508" i="10"/>
  <c r="E507" i="10"/>
  <c r="E506" i="10"/>
  <c r="E505" i="10"/>
  <c r="E504" i="10"/>
  <c r="E503" i="10"/>
  <c r="E502" i="10"/>
  <c r="E501" i="10"/>
  <c r="E500" i="10"/>
  <c r="E499" i="10"/>
  <c r="E498" i="10"/>
  <c r="E497" i="10"/>
  <c r="E496" i="10"/>
  <c r="E495" i="10"/>
  <c r="E494" i="10"/>
  <c r="E493" i="10"/>
  <c r="E492" i="10"/>
  <c r="E491" i="10"/>
  <c r="E490" i="10"/>
  <c r="E489" i="10"/>
  <c r="E488" i="10"/>
  <c r="E487" i="10"/>
  <c r="E486" i="10"/>
  <c r="E485" i="10"/>
  <c r="E484" i="10"/>
  <c r="E483" i="10"/>
  <c r="E482" i="10"/>
  <c r="E481" i="10"/>
  <c r="E480" i="10"/>
  <c r="E479" i="10"/>
  <c r="E478" i="10"/>
  <c r="E477" i="10"/>
  <c r="E476" i="10"/>
  <c r="E475" i="10"/>
  <c r="E474" i="10"/>
  <c r="E473" i="10"/>
  <c r="E472" i="10"/>
  <c r="E471" i="10"/>
  <c r="E470" i="10"/>
  <c r="E469" i="10"/>
  <c r="E468" i="10"/>
  <c r="E467" i="10"/>
  <c r="E466" i="10"/>
  <c r="E465" i="10"/>
  <c r="E464" i="10"/>
  <c r="E463" i="10"/>
  <c r="E462" i="10"/>
  <c r="E461" i="10"/>
  <c r="E460" i="10"/>
  <c r="E459" i="10"/>
  <c r="E458" i="10"/>
  <c r="E457" i="10"/>
  <c r="E456" i="10"/>
  <c r="E455" i="10"/>
  <c r="E454" i="10"/>
  <c r="E453" i="10"/>
  <c r="E452" i="10"/>
  <c r="E451" i="10"/>
  <c r="E450" i="10"/>
  <c r="E449" i="10"/>
  <c r="E448" i="10"/>
  <c r="E447" i="10"/>
  <c r="E446" i="10"/>
  <c r="E445" i="10"/>
  <c r="E444" i="10"/>
  <c r="E443" i="10"/>
  <c r="E442" i="10"/>
  <c r="E441" i="10"/>
  <c r="E440" i="10"/>
  <c r="E439" i="10"/>
  <c r="E438" i="10"/>
  <c r="E437" i="10"/>
  <c r="E436" i="10"/>
  <c r="E435" i="10"/>
  <c r="E434" i="10"/>
  <c r="E433" i="10"/>
  <c r="E432" i="10"/>
  <c r="E431" i="10"/>
  <c r="E430" i="10"/>
  <c r="E429" i="10"/>
  <c r="E428" i="10"/>
  <c r="E427" i="10"/>
  <c r="E426" i="10"/>
  <c r="E425" i="10"/>
  <c r="E424" i="10"/>
  <c r="E423" i="10"/>
  <c r="E422" i="10"/>
  <c r="E421" i="10"/>
  <c r="E420" i="10"/>
  <c r="E419" i="10"/>
  <c r="E418" i="10"/>
  <c r="E417" i="10"/>
  <c r="E416" i="10"/>
  <c r="E415" i="10"/>
  <c r="E414" i="10"/>
  <c r="E413" i="10"/>
  <c r="E412" i="10"/>
  <c r="E411" i="10"/>
  <c r="E410" i="10"/>
  <c r="E409" i="10"/>
  <c r="E408" i="10"/>
  <c r="E407" i="10"/>
  <c r="E406" i="10"/>
  <c r="E405" i="10"/>
  <c r="E404" i="10"/>
  <c r="E403" i="10"/>
  <c r="E402" i="10"/>
  <c r="E401" i="10"/>
  <c r="E400" i="10"/>
  <c r="E399" i="10"/>
  <c r="E398" i="10"/>
  <c r="E397" i="10"/>
  <c r="E396" i="10"/>
  <c r="E395" i="10"/>
  <c r="E394" i="10"/>
  <c r="E393" i="10"/>
  <c r="E392" i="10"/>
  <c r="E391" i="10"/>
  <c r="E390" i="10"/>
  <c r="E389" i="10"/>
  <c r="E388" i="10"/>
  <c r="E387" i="10"/>
  <c r="E386" i="10"/>
  <c r="E385" i="10"/>
  <c r="E384" i="10"/>
  <c r="E383" i="10"/>
  <c r="E382" i="10"/>
  <c r="E381" i="10"/>
  <c r="E380" i="10"/>
  <c r="E379" i="10"/>
  <c r="E378" i="10"/>
  <c r="E377" i="10"/>
  <c r="E376" i="10"/>
  <c r="E375" i="10"/>
  <c r="E374" i="10"/>
  <c r="E373" i="10"/>
  <c r="E372" i="10"/>
  <c r="E371" i="10"/>
  <c r="E370" i="10"/>
  <c r="E369" i="10"/>
  <c r="E368" i="10"/>
  <c r="E367" i="10"/>
  <c r="E366" i="10"/>
  <c r="E365" i="10"/>
  <c r="E364" i="10"/>
  <c r="E363" i="10"/>
  <c r="E362" i="10"/>
  <c r="E361" i="10"/>
  <c r="E360" i="10"/>
  <c r="E359" i="10"/>
  <c r="E358" i="10"/>
  <c r="E357" i="10"/>
  <c r="E356" i="10"/>
  <c r="E355" i="10"/>
  <c r="E354" i="10"/>
  <c r="E353" i="10"/>
  <c r="E352" i="10"/>
  <c r="E351" i="10"/>
  <c r="E350" i="10"/>
  <c r="E349" i="10"/>
  <c r="E348" i="10"/>
  <c r="E347" i="10"/>
  <c r="E346" i="10"/>
  <c r="E345" i="10"/>
  <c r="E344" i="10"/>
  <c r="E343" i="10"/>
  <c r="E342" i="10"/>
  <c r="E341" i="10"/>
  <c r="E340" i="10"/>
  <c r="E339" i="10"/>
  <c r="E338" i="10"/>
  <c r="E337" i="10"/>
  <c r="E336" i="10"/>
  <c r="E335" i="10"/>
  <c r="E334" i="10"/>
  <c r="E333" i="10"/>
  <c r="E332" i="10"/>
  <c r="E331" i="10"/>
  <c r="E330" i="10"/>
  <c r="E329" i="10"/>
  <c r="E328" i="10"/>
  <c r="E327" i="10"/>
  <c r="E326" i="10"/>
  <c r="E325" i="10"/>
  <c r="E324" i="10"/>
  <c r="E323" i="10"/>
  <c r="E322" i="10"/>
  <c r="E321" i="10"/>
  <c r="E320" i="10"/>
  <c r="E319" i="10"/>
  <c r="E318" i="10"/>
  <c r="E317" i="10"/>
  <c r="E316" i="10"/>
  <c r="E315" i="10"/>
  <c r="E314" i="10"/>
  <c r="E313" i="10"/>
  <c r="E312" i="10"/>
  <c r="E311" i="10"/>
  <c r="E310" i="10"/>
  <c r="E309" i="10"/>
  <c r="E308" i="10"/>
  <c r="E307" i="10"/>
  <c r="E306" i="10"/>
  <c r="E305" i="10"/>
  <c r="E304" i="10"/>
  <c r="E303" i="10"/>
  <c r="E302" i="10"/>
  <c r="E301" i="10"/>
  <c r="E300" i="10"/>
  <c r="E299" i="10"/>
  <c r="E298" i="10"/>
  <c r="E297" i="10"/>
  <c r="E296" i="10"/>
  <c r="E295" i="10"/>
  <c r="E294" i="10"/>
  <c r="E293" i="10"/>
  <c r="E292" i="10"/>
  <c r="E291" i="10"/>
  <c r="E290" i="10"/>
  <c r="E289" i="10"/>
  <c r="E288" i="10"/>
  <c r="E287" i="10"/>
  <c r="E286" i="10"/>
  <c r="E285" i="10"/>
  <c r="E284" i="10"/>
  <c r="E283" i="10"/>
  <c r="E282" i="10"/>
  <c r="E281" i="10"/>
  <c r="E280" i="10"/>
  <c r="E279" i="10"/>
  <c r="E278" i="10"/>
  <c r="E277" i="10"/>
  <c r="E276" i="10"/>
  <c r="E275" i="10"/>
  <c r="E274" i="10"/>
  <c r="E273" i="10"/>
  <c r="E272" i="10"/>
  <c r="E271" i="10"/>
  <c r="E270" i="10"/>
  <c r="E269" i="10"/>
  <c r="E268" i="10"/>
  <c r="E267" i="10"/>
  <c r="E266" i="10"/>
  <c r="E265" i="10"/>
  <c r="E264" i="10"/>
  <c r="E263" i="10"/>
  <c r="E262" i="10"/>
  <c r="E261" i="10"/>
  <c r="E260" i="10"/>
  <c r="E259" i="10"/>
  <c r="E258" i="10"/>
  <c r="E257" i="10"/>
  <c r="E256" i="10"/>
  <c r="E255" i="10"/>
  <c r="E254" i="10"/>
  <c r="E253" i="10"/>
  <c r="E252" i="10"/>
  <c r="E251" i="10"/>
  <c r="E250" i="10"/>
  <c r="E249" i="10"/>
  <c r="E248" i="10"/>
  <c r="E247" i="10"/>
  <c r="E246" i="10"/>
  <c r="E245" i="10"/>
  <c r="E244" i="10"/>
  <c r="E243" i="10"/>
  <c r="E242" i="10"/>
  <c r="E241" i="10"/>
  <c r="E240" i="10"/>
  <c r="E239" i="10"/>
  <c r="E238" i="10"/>
  <c r="E237" i="10"/>
  <c r="E236" i="10"/>
  <c r="E235" i="10"/>
  <c r="E234" i="10"/>
  <c r="E233" i="10"/>
  <c r="E232" i="10"/>
  <c r="E231" i="10"/>
  <c r="E230" i="10"/>
  <c r="E229" i="10"/>
  <c r="E228" i="10"/>
  <c r="E227" i="10"/>
  <c r="E226" i="10"/>
  <c r="E225" i="10"/>
  <c r="E224" i="10"/>
  <c r="E223" i="10"/>
  <c r="E222" i="10"/>
  <c r="E221" i="10"/>
  <c r="E220" i="10"/>
  <c r="E219" i="10"/>
  <c r="E218" i="10"/>
  <c r="E217" i="10"/>
  <c r="E216" i="10"/>
  <c r="E215" i="10"/>
  <c r="E214" i="10"/>
  <c r="E213" i="10"/>
  <c r="E212" i="10"/>
  <c r="E211" i="10"/>
  <c r="E210" i="10"/>
  <c r="E209" i="10"/>
  <c r="E208" i="10"/>
  <c r="E207" i="10"/>
  <c r="E206" i="10"/>
  <c r="E205" i="10"/>
  <c r="E204" i="10"/>
  <c r="E203" i="10"/>
  <c r="E202" i="10"/>
  <c r="E201" i="10"/>
  <c r="E200" i="10"/>
  <c r="E199" i="10"/>
  <c r="E198" i="10"/>
  <c r="E197" i="10"/>
  <c r="E196" i="10"/>
  <c r="E195" i="10"/>
  <c r="E194" i="10"/>
  <c r="E193" i="10"/>
  <c r="E192" i="10"/>
  <c r="E191" i="10"/>
  <c r="E190" i="10"/>
  <c r="E189" i="10"/>
  <c r="E188" i="10"/>
  <c r="E187" i="10"/>
  <c r="E186" i="10"/>
  <c r="E185" i="10"/>
  <c r="E184" i="10"/>
  <c r="E183" i="10"/>
  <c r="E182" i="10"/>
  <c r="E181" i="10"/>
  <c r="E180" i="10"/>
  <c r="E179" i="10"/>
  <c r="E178" i="10"/>
  <c r="E177" i="10"/>
  <c r="E176" i="10"/>
  <c r="E175" i="10"/>
  <c r="E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F85" i="10"/>
  <c r="G63" i="15" s="1"/>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F53" i="10"/>
  <c r="G31" i="15" s="1"/>
  <c r="E53" i="10"/>
  <c r="E52" i="10"/>
  <c r="E51" i="10"/>
  <c r="E50" i="10"/>
  <c r="E49" i="10"/>
  <c r="E48" i="10"/>
  <c r="E47" i="10"/>
  <c r="E46" i="10"/>
  <c r="E45" i="10"/>
  <c r="E44" i="10"/>
  <c r="E43" i="10"/>
  <c r="E42" i="10"/>
  <c r="F41" i="10"/>
  <c r="G19" i="15" s="1"/>
  <c r="E41" i="10"/>
  <c r="E40" i="10"/>
  <c r="E39" i="10"/>
  <c r="E38" i="10"/>
  <c r="E37" i="10"/>
  <c r="F36" i="10"/>
  <c r="G14" i="15" s="1"/>
  <c r="E36" i="10"/>
  <c r="E35" i="10"/>
  <c r="E34" i="10"/>
  <c r="E33" i="10"/>
  <c r="E32" i="10"/>
  <c r="E31" i="10"/>
  <c r="E30" i="10"/>
  <c r="M28" i="10"/>
  <c r="L28" i="10"/>
  <c r="K28" i="10"/>
  <c r="J28" i="10"/>
  <c r="I28" i="10"/>
  <c r="H28" i="10"/>
  <c r="G28" i="10"/>
  <c r="F28" i="10"/>
  <c r="E28" i="10"/>
  <c r="F409" i="10" s="1"/>
  <c r="G387" i="15" s="1"/>
  <c r="D28" i="10"/>
  <c r="C26" i="10"/>
  <c r="L15" i="9"/>
  <c r="J15" i="9"/>
  <c r="I15" i="9"/>
  <c r="H15" i="9"/>
  <c r="F15" i="9"/>
  <c r="D15" i="9"/>
  <c r="L13" i="9"/>
  <c r="J13" i="9"/>
  <c r="I13" i="9"/>
  <c r="H13" i="9"/>
  <c r="F13" i="9"/>
  <c r="D13" i="9"/>
  <c r="L12" i="9"/>
  <c r="J12" i="9"/>
  <c r="I12" i="9"/>
  <c r="H12" i="9"/>
  <c r="F12" i="9"/>
  <c r="D12" i="9"/>
  <c r="L11" i="9"/>
  <c r="J11" i="9"/>
  <c r="I11" i="9"/>
  <c r="H11" i="9"/>
  <c r="F11" i="9"/>
  <c r="D11" i="9"/>
  <c r="L9" i="9"/>
  <c r="J9" i="9"/>
  <c r="I9" i="9"/>
  <c r="H9" i="9"/>
  <c r="F9" i="9"/>
  <c r="D9" i="9"/>
  <c r="L7" i="9"/>
  <c r="J7" i="9"/>
  <c r="I7" i="9"/>
  <c r="H7" i="9"/>
  <c r="F7" i="9"/>
  <c r="D7" i="9"/>
  <c r="L15" i="8"/>
  <c r="J15" i="8"/>
  <c r="I15" i="8"/>
  <c r="H15" i="8"/>
  <c r="F15" i="8"/>
  <c r="D15" i="8"/>
  <c r="L13" i="8"/>
  <c r="J13" i="8"/>
  <c r="I13" i="8"/>
  <c r="H13" i="8"/>
  <c r="F13" i="8"/>
  <c r="D13" i="8"/>
  <c r="L12" i="8"/>
  <c r="J12" i="8"/>
  <c r="I12" i="8"/>
  <c r="H12" i="8"/>
  <c r="F12" i="8"/>
  <c r="D12" i="8"/>
  <c r="L11" i="8"/>
  <c r="J11" i="8"/>
  <c r="I11" i="8"/>
  <c r="H11" i="8"/>
  <c r="F11" i="8"/>
  <c r="D11" i="8"/>
  <c r="L9" i="8"/>
  <c r="J9" i="8"/>
  <c r="I9" i="8"/>
  <c r="H9" i="8"/>
  <c r="F9" i="8"/>
  <c r="D9" i="8"/>
  <c r="L7" i="8"/>
  <c r="J7" i="8"/>
  <c r="I7" i="8"/>
  <c r="H7" i="8"/>
  <c r="F7" i="8"/>
  <c r="D7" i="8"/>
  <c r="E1242" i="7"/>
  <c r="E1241" i="7"/>
  <c r="E1240" i="7"/>
  <c r="E1239" i="7"/>
  <c r="E1238" i="7"/>
  <c r="E1237" i="7"/>
  <c r="E1236" i="7"/>
  <c r="E1235" i="7"/>
  <c r="E1234" i="7"/>
  <c r="E1233" i="7"/>
  <c r="E1232" i="7"/>
  <c r="E1231" i="7"/>
  <c r="E1230" i="7"/>
  <c r="E1229" i="7"/>
  <c r="E1228" i="7"/>
  <c r="E1227" i="7"/>
  <c r="E1226" i="7"/>
  <c r="E1225" i="7"/>
  <c r="E1224" i="7"/>
  <c r="E1223" i="7"/>
  <c r="E1222" i="7"/>
  <c r="E1221" i="7"/>
  <c r="E1220" i="7"/>
  <c r="E1219" i="7"/>
  <c r="E1218" i="7"/>
  <c r="E1217" i="7"/>
  <c r="E1216" i="7"/>
  <c r="E1215" i="7"/>
  <c r="E1214" i="7"/>
  <c r="E1213" i="7"/>
  <c r="E1212" i="7"/>
  <c r="E1211" i="7"/>
  <c r="E1210" i="7"/>
  <c r="E1209" i="7"/>
  <c r="E1208" i="7"/>
  <c r="E1207" i="7"/>
  <c r="E1206" i="7"/>
  <c r="E1205" i="7"/>
  <c r="E1204" i="7"/>
  <c r="E1203" i="7"/>
  <c r="E1202" i="7"/>
  <c r="E1201" i="7"/>
  <c r="E1200" i="7"/>
  <c r="E1199" i="7"/>
  <c r="E1198" i="7"/>
  <c r="E1197" i="7"/>
  <c r="E1196" i="7"/>
  <c r="E1195" i="7"/>
  <c r="E1194" i="7"/>
  <c r="E1193" i="7"/>
  <c r="E1192" i="7"/>
  <c r="E1191" i="7"/>
  <c r="E1190" i="7"/>
  <c r="E1189" i="7"/>
  <c r="E1188" i="7"/>
  <c r="E1187" i="7"/>
  <c r="E1186" i="7"/>
  <c r="E1185" i="7"/>
  <c r="E1184" i="7"/>
  <c r="E1183" i="7"/>
  <c r="E1182" i="7"/>
  <c r="E1181" i="7"/>
  <c r="E1180" i="7"/>
  <c r="E1179" i="7"/>
  <c r="E1178" i="7"/>
  <c r="E1177" i="7"/>
  <c r="E1176" i="7"/>
  <c r="E1175" i="7"/>
  <c r="E1174" i="7"/>
  <c r="E1173" i="7"/>
  <c r="E1172" i="7"/>
  <c r="E1171" i="7"/>
  <c r="E1170" i="7"/>
  <c r="E1169" i="7"/>
  <c r="E1168" i="7"/>
  <c r="E1167" i="7"/>
  <c r="E1166" i="7"/>
  <c r="E1165" i="7"/>
  <c r="E1164" i="7"/>
  <c r="E1163" i="7"/>
  <c r="E1162" i="7"/>
  <c r="E1161" i="7"/>
  <c r="E1160" i="7"/>
  <c r="E1159" i="7"/>
  <c r="E1158" i="7"/>
  <c r="E1157" i="7"/>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1242" i="6"/>
  <c r="E1241" i="6"/>
  <c r="E1240" i="6"/>
  <c r="E1239" i="6"/>
  <c r="E1238" i="6"/>
  <c r="E1237" i="6"/>
  <c r="E1236" i="6"/>
  <c r="E1235" i="6"/>
  <c r="E1234" i="6"/>
  <c r="E1233" i="6"/>
  <c r="E1232" i="6"/>
  <c r="E1231" i="6"/>
  <c r="E1230" i="6"/>
  <c r="E1229" i="6"/>
  <c r="E1228" i="6"/>
  <c r="E1227" i="6"/>
  <c r="E1226" i="6"/>
  <c r="E1225" i="6"/>
  <c r="E1224" i="6"/>
  <c r="E1223" i="6"/>
  <c r="E1222" i="6"/>
  <c r="E1221" i="6"/>
  <c r="E1220" i="6"/>
  <c r="E1219" i="6"/>
  <c r="E1218" i="6"/>
  <c r="E1217" i="6"/>
  <c r="E1216" i="6"/>
  <c r="E1215" i="6"/>
  <c r="E1214" i="6"/>
  <c r="E1213" i="6"/>
  <c r="E1212" i="6"/>
  <c r="E1211" i="6"/>
  <c r="E1210" i="6"/>
  <c r="E1209" i="6"/>
  <c r="E1208" i="6"/>
  <c r="E1207" i="6"/>
  <c r="E1206" i="6"/>
  <c r="E1205" i="6"/>
  <c r="E1204" i="6"/>
  <c r="E1203" i="6"/>
  <c r="E1202" i="6"/>
  <c r="E1201" i="6"/>
  <c r="E1200" i="6"/>
  <c r="E1199" i="6"/>
  <c r="E1198" i="6"/>
  <c r="E1197" i="6"/>
  <c r="E1196" i="6"/>
  <c r="E1195" i="6"/>
  <c r="E1194" i="6"/>
  <c r="E1193" i="6"/>
  <c r="E1192" i="6"/>
  <c r="E1191" i="6"/>
  <c r="E1190" i="6"/>
  <c r="E1189" i="6"/>
  <c r="E1188" i="6"/>
  <c r="E1187" i="6"/>
  <c r="E1186" i="6"/>
  <c r="E1185" i="6"/>
  <c r="E1184" i="6"/>
  <c r="E1183" i="6"/>
  <c r="E1182" i="6"/>
  <c r="E1181" i="6"/>
  <c r="E1180" i="6"/>
  <c r="E1179" i="6"/>
  <c r="E1178" i="6"/>
  <c r="E1177" i="6"/>
  <c r="E1176" i="6"/>
  <c r="E1175" i="6"/>
  <c r="E1174" i="6"/>
  <c r="E1173" i="6"/>
  <c r="E1172" i="6"/>
  <c r="E1171" i="6"/>
  <c r="E1170" i="6"/>
  <c r="E1169" i="6"/>
  <c r="E1168" i="6"/>
  <c r="E1167" i="6"/>
  <c r="E1166" i="6"/>
  <c r="E1165" i="6"/>
  <c r="E1164" i="6"/>
  <c r="E1163" i="6"/>
  <c r="E1162" i="6"/>
  <c r="E1161" i="6"/>
  <c r="E1160" i="6"/>
  <c r="E1159" i="6"/>
  <c r="E1158" i="6"/>
  <c r="E1157" i="6"/>
  <c r="E1156" i="6"/>
  <c r="E1155" i="6"/>
  <c r="E1154" i="6"/>
  <c r="E1153" i="6"/>
  <c r="E1152" i="6"/>
  <c r="E1151" i="6"/>
  <c r="E1150" i="6"/>
  <c r="E1149" i="6"/>
  <c r="E1148" i="6"/>
  <c r="E1147" i="6"/>
  <c r="E1146" i="6"/>
  <c r="E1145" i="6"/>
  <c r="E1144" i="6"/>
  <c r="E1143" i="6"/>
  <c r="E1142" i="6"/>
  <c r="E1141" i="6"/>
  <c r="E1140" i="6"/>
  <c r="E1139" i="6"/>
  <c r="E1138" i="6"/>
  <c r="E1137" i="6"/>
  <c r="E1136" i="6"/>
  <c r="E1135" i="6"/>
  <c r="E1134" i="6"/>
  <c r="E1133" i="6"/>
  <c r="E1132" i="6"/>
  <c r="E1131" i="6"/>
  <c r="E1130" i="6"/>
  <c r="E1129" i="6"/>
  <c r="E1128" i="6"/>
  <c r="E1127" i="6"/>
  <c r="E1126" i="6"/>
  <c r="E1125" i="6"/>
  <c r="E1124" i="6"/>
  <c r="E1123" i="6"/>
  <c r="E1122" i="6"/>
  <c r="E1121" i="6"/>
  <c r="E1120" i="6"/>
  <c r="E1119" i="6"/>
  <c r="E1118" i="6"/>
  <c r="E1117" i="6"/>
  <c r="E1116" i="6"/>
  <c r="E1115" i="6"/>
  <c r="E1114" i="6"/>
  <c r="E1113" i="6"/>
  <c r="E1112" i="6"/>
  <c r="E1111" i="6"/>
  <c r="E1110" i="6"/>
  <c r="E1109" i="6"/>
  <c r="E1108" i="6"/>
  <c r="E1107" i="6"/>
  <c r="E1106" i="6"/>
  <c r="E1105" i="6"/>
  <c r="E1104" i="6"/>
  <c r="E1103" i="6"/>
  <c r="E1102" i="6"/>
  <c r="E1101" i="6"/>
  <c r="E1100" i="6"/>
  <c r="E1099" i="6"/>
  <c r="E1098" i="6"/>
  <c r="E1097" i="6"/>
  <c r="E1096" i="6"/>
  <c r="E1095" i="6"/>
  <c r="E1094" i="6"/>
  <c r="E1093" i="6"/>
  <c r="E1092" i="6"/>
  <c r="E1091" i="6"/>
  <c r="E1090" i="6"/>
  <c r="E1089" i="6"/>
  <c r="E1088" i="6"/>
  <c r="E1087" i="6"/>
  <c r="E1086" i="6"/>
  <c r="E1085" i="6"/>
  <c r="E1084" i="6"/>
  <c r="E1083" i="6"/>
  <c r="E1082" i="6"/>
  <c r="E1081" i="6"/>
  <c r="E1080" i="6"/>
  <c r="E1079" i="6"/>
  <c r="E1078" i="6"/>
  <c r="E1077" i="6"/>
  <c r="E1076" i="6"/>
  <c r="E1075" i="6"/>
  <c r="E1074" i="6"/>
  <c r="E1073" i="6"/>
  <c r="E1072" i="6"/>
  <c r="E1071" i="6"/>
  <c r="E1070" i="6"/>
  <c r="E1069" i="6"/>
  <c r="E1068" i="6"/>
  <c r="E1067" i="6"/>
  <c r="E1066" i="6"/>
  <c r="E1065" i="6"/>
  <c r="E1064" i="6"/>
  <c r="E1063" i="6"/>
  <c r="E1062" i="6"/>
  <c r="E1061" i="6"/>
  <c r="E1060" i="6"/>
  <c r="E1059" i="6"/>
  <c r="E1058" i="6"/>
  <c r="E1057" i="6"/>
  <c r="E1056" i="6"/>
  <c r="E1055" i="6"/>
  <c r="E1054" i="6"/>
  <c r="E1053" i="6"/>
  <c r="E1052" i="6"/>
  <c r="E1051" i="6"/>
  <c r="E1050" i="6"/>
  <c r="E1049" i="6"/>
  <c r="E1048" i="6"/>
  <c r="E1047" i="6"/>
  <c r="E1046" i="6"/>
  <c r="E1045" i="6"/>
  <c r="E1044" i="6"/>
  <c r="E1043" i="6"/>
  <c r="E1042" i="6"/>
  <c r="E1041" i="6"/>
  <c r="E1040" i="6"/>
  <c r="E1039" i="6"/>
  <c r="E1038" i="6"/>
  <c r="E1037" i="6"/>
  <c r="E1036" i="6"/>
  <c r="E1035" i="6"/>
  <c r="E1034" i="6"/>
  <c r="E1033" i="6"/>
  <c r="E1032" i="6"/>
  <c r="E1031" i="6"/>
  <c r="E1030" i="6"/>
  <c r="E1029" i="6"/>
  <c r="E1028" i="6"/>
  <c r="E1027" i="6"/>
  <c r="E1026" i="6"/>
  <c r="E1025" i="6"/>
  <c r="E1024" i="6"/>
  <c r="E1023" i="6"/>
  <c r="E1022" i="6"/>
  <c r="E1021" i="6"/>
  <c r="E1020" i="6"/>
  <c r="E1019" i="6"/>
  <c r="E1018" i="6"/>
  <c r="E1017" i="6"/>
  <c r="E1016" i="6"/>
  <c r="E1015" i="6"/>
  <c r="E1014" i="6"/>
  <c r="E1013" i="6"/>
  <c r="E1012" i="6"/>
  <c r="E1011" i="6"/>
  <c r="E1010" i="6"/>
  <c r="E1009" i="6"/>
  <c r="E1008" i="6"/>
  <c r="E1007" i="6"/>
  <c r="E1006" i="6"/>
  <c r="E1005" i="6"/>
  <c r="E1004" i="6"/>
  <c r="E1003" i="6"/>
  <c r="E1002" i="6"/>
  <c r="E1001" i="6"/>
  <c r="E1000" i="6"/>
  <c r="E999" i="6"/>
  <c r="E998" i="6"/>
  <c r="E997" i="6"/>
  <c r="E996" i="6"/>
  <c r="E995" i="6"/>
  <c r="E994" i="6"/>
  <c r="E993" i="6"/>
  <c r="E992" i="6"/>
  <c r="E991" i="6"/>
  <c r="E990" i="6"/>
  <c r="E989" i="6"/>
  <c r="E988" i="6"/>
  <c r="E987" i="6"/>
  <c r="E986" i="6"/>
  <c r="E985" i="6"/>
  <c r="E984" i="6"/>
  <c r="E983" i="6"/>
  <c r="E982" i="6"/>
  <c r="E981" i="6"/>
  <c r="E980" i="6"/>
  <c r="E979" i="6"/>
  <c r="E978" i="6"/>
  <c r="E977" i="6"/>
  <c r="E976" i="6"/>
  <c r="E975" i="6"/>
  <c r="E974" i="6"/>
  <c r="E973" i="6"/>
  <c r="E972" i="6"/>
  <c r="E971" i="6"/>
  <c r="E970" i="6"/>
  <c r="E969" i="6"/>
  <c r="E968" i="6"/>
  <c r="E967" i="6"/>
  <c r="E966" i="6"/>
  <c r="E965" i="6"/>
  <c r="E964" i="6"/>
  <c r="E963" i="6"/>
  <c r="E962" i="6"/>
  <c r="E961" i="6"/>
  <c r="E960" i="6"/>
  <c r="E959" i="6"/>
  <c r="E958" i="6"/>
  <c r="E957" i="6"/>
  <c r="E956" i="6"/>
  <c r="E955" i="6"/>
  <c r="E954" i="6"/>
  <c r="E953" i="6"/>
  <c r="E952" i="6"/>
  <c r="E951" i="6"/>
  <c r="E950" i="6"/>
  <c r="E949" i="6"/>
  <c r="E948" i="6"/>
  <c r="E947" i="6"/>
  <c r="E946" i="6"/>
  <c r="E945" i="6"/>
  <c r="E944" i="6"/>
  <c r="E943" i="6"/>
  <c r="E942" i="6"/>
  <c r="E941" i="6"/>
  <c r="E940" i="6"/>
  <c r="E939" i="6"/>
  <c r="E938" i="6"/>
  <c r="E937" i="6"/>
  <c r="E936" i="6"/>
  <c r="E935" i="6"/>
  <c r="E934" i="6"/>
  <c r="E933" i="6"/>
  <c r="E932" i="6"/>
  <c r="E931" i="6"/>
  <c r="E930" i="6"/>
  <c r="E929" i="6"/>
  <c r="E928" i="6"/>
  <c r="E927" i="6"/>
  <c r="E926" i="6"/>
  <c r="E925" i="6"/>
  <c r="E924" i="6"/>
  <c r="E923" i="6"/>
  <c r="E922" i="6"/>
  <c r="E921" i="6"/>
  <c r="E920" i="6"/>
  <c r="E919" i="6"/>
  <c r="E918" i="6"/>
  <c r="E917" i="6"/>
  <c r="E916" i="6"/>
  <c r="E915" i="6"/>
  <c r="E914" i="6"/>
  <c r="E913" i="6"/>
  <c r="E912" i="6"/>
  <c r="E911" i="6"/>
  <c r="E910" i="6"/>
  <c r="E909" i="6"/>
  <c r="E908" i="6"/>
  <c r="E907" i="6"/>
  <c r="E906" i="6"/>
  <c r="E905" i="6"/>
  <c r="E904" i="6"/>
  <c r="E903" i="6"/>
  <c r="E902" i="6"/>
  <c r="E901" i="6"/>
  <c r="E900" i="6"/>
  <c r="E899" i="6"/>
  <c r="E898" i="6"/>
  <c r="E897" i="6"/>
  <c r="E896" i="6"/>
  <c r="E895" i="6"/>
  <c r="E894" i="6"/>
  <c r="E893" i="6"/>
  <c r="E892" i="6"/>
  <c r="E891" i="6"/>
  <c r="E890" i="6"/>
  <c r="E889" i="6"/>
  <c r="E888" i="6"/>
  <c r="E887" i="6"/>
  <c r="E886" i="6"/>
  <c r="E885" i="6"/>
  <c r="E884" i="6"/>
  <c r="E883" i="6"/>
  <c r="E882" i="6"/>
  <c r="E881" i="6"/>
  <c r="E880" i="6"/>
  <c r="E879" i="6"/>
  <c r="E878" i="6"/>
  <c r="E877" i="6"/>
  <c r="E876" i="6"/>
  <c r="E875" i="6"/>
  <c r="E874" i="6"/>
  <c r="E873" i="6"/>
  <c r="E872" i="6"/>
  <c r="E871" i="6"/>
  <c r="E870" i="6"/>
  <c r="E869" i="6"/>
  <c r="E868" i="6"/>
  <c r="E867" i="6"/>
  <c r="E866" i="6"/>
  <c r="E865" i="6"/>
  <c r="E864" i="6"/>
  <c r="E863" i="6"/>
  <c r="E862" i="6"/>
  <c r="E861" i="6"/>
  <c r="E860" i="6"/>
  <c r="E859" i="6"/>
  <c r="E858" i="6"/>
  <c r="E857" i="6"/>
  <c r="E856" i="6"/>
  <c r="E855" i="6"/>
  <c r="E854" i="6"/>
  <c r="E853" i="6"/>
  <c r="E852" i="6"/>
  <c r="E851" i="6"/>
  <c r="E850" i="6"/>
  <c r="E849" i="6"/>
  <c r="E848" i="6"/>
  <c r="E847" i="6"/>
  <c r="E846" i="6"/>
  <c r="E845" i="6"/>
  <c r="E844" i="6"/>
  <c r="E843" i="6"/>
  <c r="E842" i="6"/>
  <c r="E841" i="6"/>
  <c r="E840" i="6"/>
  <c r="E839" i="6"/>
  <c r="E838" i="6"/>
  <c r="E837" i="6"/>
  <c r="E836" i="6"/>
  <c r="E835" i="6"/>
  <c r="E834" i="6"/>
  <c r="E833" i="6"/>
  <c r="E832" i="6"/>
  <c r="E831" i="6"/>
  <c r="E830" i="6"/>
  <c r="E829" i="6"/>
  <c r="E828" i="6"/>
  <c r="E827" i="6"/>
  <c r="E826" i="6"/>
  <c r="E825" i="6"/>
  <c r="E824" i="6"/>
  <c r="E823" i="6"/>
  <c r="E822" i="6"/>
  <c r="E821" i="6"/>
  <c r="E820" i="6"/>
  <c r="E819" i="6"/>
  <c r="E818" i="6"/>
  <c r="E817" i="6"/>
  <c r="E816" i="6"/>
  <c r="E815" i="6"/>
  <c r="E814" i="6"/>
  <c r="E813" i="6"/>
  <c r="E812" i="6"/>
  <c r="E811" i="6"/>
  <c r="E810" i="6"/>
  <c r="E809" i="6"/>
  <c r="E808" i="6"/>
  <c r="E807" i="6"/>
  <c r="E806" i="6"/>
  <c r="E805" i="6"/>
  <c r="E804" i="6"/>
  <c r="E803" i="6"/>
  <c r="E802" i="6"/>
  <c r="E801" i="6"/>
  <c r="E800" i="6"/>
  <c r="E799" i="6"/>
  <c r="E798" i="6"/>
  <c r="E797" i="6"/>
  <c r="E796" i="6"/>
  <c r="E795" i="6"/>
  <c r="E794" i="6"/>
  <c r="E793" i="6"/>
  <c r="E792" i="6"/>
  <c r="E791" i="6"/>
  <c r="E790" i="6"/>
  <c r="E789" i="6"/>
  <c r="E788" i="6"/>
  <c r="E787" i="6"/>
  <c r="E786" i="6"/>
  <c r="E785" i="6"/>
  <c r="E784" i="6"/>
  <c r="E783" i="6"/>
  <c r="E782" i="6"/>
  <c r="E781" i="6"/>
  <c r="E780" i="6"/>
  <c r="E779" i="6"/>
  <c r="E778" i="6"/>
  <c r="E777" i="6"/>
  <c r="E776" i="6"/>
  <c r="E775" i="6"/>
  <c r="E774" i="6"/>
  <c r="E773" i="6"/>
  <c r="E772" i="6"/>
  <c r="E771" i="6"/>
  <c r="E770" i="6"/>
  <c r="E769" i="6"/>
  <c r="E768" i="6"/>
  <c r="E767" i="6"/>
  <c r="E766" i="6"/>
  <c r="E765" i="6"/>
  <c r="E764" i="6"/>
  <c r="E763" i="6"/>
  <c r="E762" i="6"/>
  <c r="E761" i="6"/>
  <c r="E760" i="6"/>
  <c r="E759" i="6"/>
  <c r="E758" i="6"/>
  <c r="E757" i="6"/>
  <c r="E756" i="6"/>
  <c r="E755" i="6"/>
  <c r="E754" i="6"/>
  <c r="E753" i="6"/>
  <c r="E752" i="6"/>
  <c r="E751" i="6"/>
  <c r="E750" i="6"/>
  <c r="E749" i="6"/>
  <c r="E748" i="6"/>
  <c r="E747" i="6"/>
  <c r="E746" i="6"/>
  <c r="E745" i="6"/>
  <c r="E744" i="6"/>
  <c r="E743" i="6"/>
  <c r="E742" i="6"/>
  <c r="E741" i="6"/>
  <c r="E740" i="6"/>
  <c r="E739" i="6"/>
  <c r="E738" i="6"/>
  <c r="E737" i="6"/>
  <c r="E736" i="6"/>
  <c r="E735" i="6"/>
  <c r="E734" i="6"/>
  <c r="E733" i="6"/>
  <c r="E732" i="6"/>
  <c r="E731" i="6"/>
  <c r="E730" i="6"/>
  <c r="E729" i="6"/>
  <c r="E728" i="6"/>
  <c r="E727" i="6"/>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C16" i="6"/>
  <c r="E15" i="6"/>
  <c r="E14" i="6"/>
  <c r="E13" i="6"/>
  <c r="E12" i="6"/>
  <c r="E11" i="6"/>
  <c r="E10" i="6"/>
  <c r="E9" i="6"/>
  <c r="E8" i="6"/>
  <c r="E7" i="6"/>
  <c r="E6" i="6"/>
  <c r="M4" i="6"/>
  <c r="L4" i="6"/>
  <c r="K4" i="6"/>
  <c r="J4" i="6"/>
  <c r="I4" i="6"/>
  <c r="H4" i="6"/>
  <c r="G4" i="6"/>
  <c r="F4" i="6"/>
  <c r="E4" i="6"/>
  <c r="D4" i="6"/>
  <c r="F245" i="6" s="1"/>
  <c r="C247" i="15" s="1"/>
  <c r="H23" i="5"/>
  <c r="G23" i="5"/>
  <c r="F23" i="5"/>
  <c r="J23" i="5" s="1"/>
  <c r="D23" i="5"/>
  <c r="C23" i="5"/>
  <c r="J22" i="5"/>
  <c r="F22" i="5"/>
  <c r="D22" i="5"/>
  <c r="H22" i="5" s="1"/>
  <c r="C22" i="5"/>
  <c r="G22" i="5" s="1"/>
  <c r="F21" i="5"/>
  <c r="J21" i="5" s="1"/>
  <c r="D21" i="5"/>
  <c r="H21" i="5" s="1"/>
  <c r="C21" i="5"/>
  <c r="G21" i="5" s="1"/>
  <c r="H20" i="5"/>
  <c r="G20" i="5"/>
  <c r="F20" i="5"/>
  <c r="J20" i="5" s="1"/>
  <c r="D20" i="5"/>
  <c r="C20" i="5"/>
  <c r="J19" i="5"/>
  <c r="H19" i="5"/>
  <c r="G19" i="5"/>
  <c r="F19" i="5"/>
  <c r="D19" i="5"/>
  <c r="C19" i="5"/>
  <c r="J18" i="5"/>
  <c r="I18" i="5"/>
  <c r="K18" i="5" s="1"/>
  <c r="H18" i="5"/>
  <c r="F18" i="5"/>
  <c r="D18" i="5"/>
  <c r="C18" i="5"/>
  <c r="G18" i="5" s="1"/>
  <c r="F17" i="5"/>
  <c r="J17" i="5" s="1"/>
  <c r="D17" i="5"/>
  <c r="H17" i="5" s="1"/>
  <c r="C17" i="5"/>
  <c r="G17" i="5" s="1"/>
  <c r="H16" i="5"/>
  <c r="G16" i="5"/>
  <c r="K16" i="5" s="1"/>
  <c r="F16" i="5"/>
  <c r="J16" i="5" s="1"/>
  <c r="E16" i="5"/>
  <c r="I16" i="5" s="1"/>
  <c r="D16" i="5"/>
  <c r="C16" i="5"/>
  <c r="H15" i="5"/>
  <c r="G15" i="5"/>
  <c r="F15" i="5"/>
  <c r="J15" i="5" s="1"/>
  <c r="D15" i="5"/>
  <c r="C15" i="5"/>
  <c r="J14" i="5"/>
  <c r="I14" i="5"/>
  <c r="H14" i="5"/>
  <c r="K14" i="5" s="1"/>
  <c r="G14" i="5"/>
  <c r="F14" i="5"/>
  <c r="D14" i="5"/>
  <c r="C14" i="5"/>
  <c r="T15" i="4"/>
  <c r="S15" i="4"/>
  <c r="O15" i="4"/>
  <c r="E23" i="5" s="1"/>
  <c r="I23" i="5" s="1"/>
  <c r="N15" i="4"/>
  <c r="T14" i="4"/>
  <c r="S14" i="4"/>
  <c r="O14" i="4"/>
  <c r="E22" i="5" s="1"/>
  <c r="I22" i="5" s="1"/>
  <c r="N14" i="4"/>
  <c r="T13" i="4"/>
  <c r="S13" i="4"/>
  <c r="O13" i="4"/>
  <c r="E21" i="5" s="1"/>
  <c r="I21" i="5" s="1"/>
  <c r="N13" i="4"/>
  <c r="T12" i="4"/>
  <c r="S12" i="4"/>
  <c r="O12" i="4"/>
  <c r="E20" i="5" s="1"/>
  <c r="I20" i="5" s="1"/>
  <c r="N12" i="4"/>
  <c r="T11" i="4"/>
  <c r="S11" i="4"/>
  <c r="O11" i="4"/>
  <c r="E19" i="5" s="1"/>
  <c r="I19" i="5" s="1"/>
  <c r="N11" i="4"/>
  <c r="T10" i="4"/>
  <c r="S10" i="4"/>
  <c r="O10" i="4"/>
  <c r="E18" i="5" s="1"/>
  <c r="N10" i="4"/>
  <c r="T9" i="4"/>
  <c r="S9" i="4"/>
  <c r="O9" i="4"/>
  <c r="E17" i="5" s="1"/>
  <c r="I17" i="5" s="1"/>
  <c r="N9" i="4"/>
  <c r="T8" i="4"/>
  <c r="S8" i="4"/>
  <c r="O8" i="4"/>
  <c r="N8" i="4"/>
  <c r="T7" i="4"/>
  <c r="S7" i="4"/>
  <c r="O7" i="4"/>
  <c r="E15" i="5" s="1"/>
  <c r="I15" i="5" s="1"/>
  <c r="N7" i="4"/>
  <c r="T6" i="4"/>
  <c r="S6" i="4"/>
  <c r="O6" i="4"/>
  <c r="E14" i="5" s="1"/>
  <c r="N6" i="4"/>
  <c r="K22" i="5" l="1"/>
  <c r="K17" i="5"/>
  <c r="K21" i="5"/>
  <c r="F37" i="6"/>
  <c r="C39" i="15" s="1"/>
  <c r="F60" i="6"/>
  <c r="C62" i="15" s="1"/>
  <c r="F78" i="6"/>
  <c r="C80" i="15" s="1"/>
  <c r="F24" i="6"/>
  <c r="C26" i="15" s="1"/>
  <c r="F106" i="6"/>
  <c r="C108" i="15" s="1"/>
  <c r="F152" i="6"/>
  <c r="C154" i="15" s="1"/>
  <c r="F193" i="6"/>
  <c r="C195" i="15" s="1"/>
  <c r="F225" i="6"/>
  <c r="C227" i="15" s="1"/>
  <c r="F264" i="6"/>
  <c r="C266" i="15" s="1"/>
  <c r="F301" i="6"/>
  <c r="C303" i="15" s="1"/>
  <c r="F333" i="6"/>
  <c r="C335" i="15" s="1"/>
  <c r="F365" i="6"/>
  <c r="C367" i="15" s="1"/>
  <c r="F408" i="6"/>
  <c r="C410" i="15" s="1"/>
  <c r="F440" i="6"/>
  <c r="C442" i="15" s="1"/>
  <c r="F472" i="6"/>
  <c r="C474" i="15" s="1"/>
  <c r="F509" i="6"/>
  <c r="C511" i="15" s="1"/>
  <c r="F552" i="6"/>
  <c r="C554" i="15" s="1"/>
  <c r="F584" i="6"/>
  <c r="C586" i="15" s="1"/>
  <c r="F605" i="6"/>
  <c r="C607" i="15" s="1"/>
  <c r="F637" i="6"/>
  <c r="C639" i="15" s="1"/>
  <c r="F664" i="6"/>
  <c r="C666" i="15" s="1"/>
  <c r="F701" i="6"/>
  <c r="C703" i="15" s="1"/>
  <c r="F717" i="6"/>
  <c r="C719" i="15" s="1"/>
  <c r="F744" i="6"/>
  <c r="C746" i="15" s="1"/>
  <c r="F765" i="6"/>
  <c r="C767" i="15" s="1"/>
  <c r="F781" i="6"/>
  <c r="C783" i="15" s="1"/>
  <c r="F824" i="6"/>
  <c r="C826" i="15" s="1"/>
  <c r="F840" i="6"/>
  <c r="C842" i="15" s="1"/>
  <c r="F861" i="6"/>
  <c r="C863" i="15" s="1"/>
  <c r="F877" i="6"/>
  <c r="C879" i="15" s="1"/>
  <c r="F893" i="6"/>
  <c r="C895" i="15" s="1"/>
  <c r="F909" i="6"/>
  <c r="C911" i="15" s="1"/>
  <c r="F925" i="6"/>
  <c r="C927" i="15" s="1"/>
  <c r="F952" i="6"/>
  <c r="C954" i="15" s="1"/>
  <c r="F968" i="6"/>
  <c r="C970" i="15" s="1"/>
  <c r="F1000" i="6"/>
  <c r="C1002" i="15" s="1"/>
  <c r="F38" i="6"/>
  <c r="C40" i="15" s="1"/>
  <c r="F61" i="6"/>
  <c r="C63" i="15" s="1"/>
  <c r="F102" i="6"/>
  <c r="C104" i="15" s="1"/>
  <c r="F134" i="6"/>
  <c r="C136" i="15" s="1"/>
  <c r="F166" i="6"/>
  <c r="C168" i="15" s="1"/>
  <c r="F6" i="6"/>
  <c r="F34" i="6"/>
  <c r="C36" i="15" s="1"/>
  <c r="F80" i="6"/>
  <c r="C82" i="15" s="1"/>
  <c r="K19" i="5"/>
  <c r="K20" i="5"/>
  <c r="F9" i="6"/>
  <c r="C11" i="15" s="1"/>
  <c r="F14" i="6"/>
  <c r="C16" i="15" s="1"/>
  <c r="F18" i="6"/>
  <c r="C20" i="15" s="1"/>
  <c r="F32" i="6"/>
  <c r="C34" i="15" s="1"/>
  <c r="F41" i="6"/>
  <c r="C43" i="15" s="1"/>
  <c r="F50" i="6"/>
  <c r="C52" i="15" s="1"/>
  <c r="F64" i="6"/>
  <c r="C66" i="15" s="1"/>
  <c r="F73" i="6"/>
  <c r="C75" i="15" s="1"/>
  <c r="F82" i="6"/>
  <c r="C84" i="15" s="1"/>
  <c r="F96" i="6"/>
  <c r="C98" i="15" s="1"/>
  <c r="F105" i="6"/>
  <c r="C107" i="15" s="1"/>
  <c r="F114" i="6"/>
  <c r="C116" i="15" s="1"/>
  <c r="F128" i="6"/>
  <c r="C130" i="15" s="1"/>
  <c r="F137" i="6"/>
  <c r="C139" i="15" s="1"/>
  <c r="F146" i="6"/>
  <c r="C148" i="15" s="1"/>
  <c r="F160" i="6"/>
  <c r="C162" i="15" s="1"/>
  <c r="F169" i="6"/>
  <c r="C171" i="15" s="1"/>
  <c r="F178" i="6"/>
  <c r="C180" i="15" s="1"/>
  <c r="F192" i="6"/>
  <c r="C194" i="15" s="1"/>
  <c r="F201" i="6"/>
  <c r="C203" i="15" s="1"/>
  <c r="F210" i="6"/>
  <c r="C212" i="15" s="1"/>
  <c r="F224" i="6"/>
  <c r="C226" i="15" s="1"/>
  <c r="F233" i="6"/>
  <c r="C235" i="15" s="1"/>
  <c r="F242" i="6"/>
  <c r="C244" i="15" s="1"/>
  <c r="F252" i="6"/>
  <c r="C254" i="15" s="1"/>
  <c r="F257" i="6"/>
  <c r="C259" i="15" s="1"/>
  <c r="F268" i="6"/>
  <c r="C270" i="15" s="1"/>
  <c r="F273" i="6"/>
  <c r="C275" i="15" s="1"/>
  <c r="F284" i="6"/>
  <c r="C286" i="15" s="1"/>
  <c r="F289" i="6"/>
  <c r="C291" i="15" s="1"/>
  <c r="F300" i="6"/>
  <c r="C302" i="15" s="1"/>
  <c r="F305" i="6"/>
  <c r="C307" i="15" s="1"/>
  <c r="F316" i="6"/>
  <c r="C318" i="15" s="1"/>
  <c r="F321" i="6"/>
  <c r="C323" i="15" s="1"/>
  <c r="F332" i="6"/>
  <c r="C334" i="15" s="1"/>
  <c r="F337" i="6"/>
  <c r="C339" i="15" s="1"/>
  <c r="F348" i="6"/>
  <c r="C350" i="15" s="1"/>
  <c r="F353" i="6"/>
  <c r="C355" i="15" s="1"/>
  <c r="F364" i="6"/>
  <c r="C366" i="15" s="1"/>
  <c r="F369" i="6"/>
  <c r="C371" i="15" s="1"/>
  <c r="F380" i="6"/>
  <c r="C382" i="15" s="1"/>
  <c r="F385" i="6"/>
  <c r="C387" i="15" s="1"/>
  <c r="F396" i="6"/>
  <c r="C398" i="15" s="1"/>
  <c r="F401" i="6"/>
  <c r="C403" i="15" s="1"/>
  <c r="F412" i="6"/>
  <c r="C414" i="15" s="1"/>
  <c r="F417" i="6"/>
  <c r="C419" i="15" s="1"/>
  <c r="F428" i="6"/>
  <c r="C430" i="15" s="1"/>
  <c r="F433" i="6"/>
  <c r="C435" i="15" s="1"/>
  <c r="F444" i="6"/>
  <c r="C446" i="15" s="1"/>
  <c r="F449" i="6"/>
  <c r="C451" i="15" s="1"/>
  <c r="F460" i="6"/>
  <c r="C462" i="15" s="1"/>
  <c r="F465" i="6"/>
  <c r="C467" i="15" s="1"/>
  <c r="F476" i="6"/>
  <c r="C478" i="15" s="1"/>
  <c r="F481" i="6"/>
  <c r="C483" i="15" s="1"/>
  <c r="F492" i="6"/>
  <c r="C494" i="15" s="1"/>
  <c r="F497" i="6"/>
  <c r="C499" i="15" s="1"/>
  <c r="F508" i="6"/>
  <c r="C510" i="15" s="1"/>
  <c r="F513" i="6"/>
  <c r="C515" i="15" s="1"/>
  <c r="F524" i="6"/>
  <c r="C526" i="15" s="1"/>
  <c r="F529" i="6"/>
  <c r="C531" i="15" s="1"/>
  <c r="F540" i="6"/>
  <c r="C542" i="15" s="1"/>
  <c r="F545" i="6"/>
  <c r="C547" i="15" s="1"/>
  <c r="F556" i="6"/>
  <c r="C558" i="15" s="1"/>
  <c r="F561" i="6"/>
  <c r="C563" i="15" s="1"/>
  <c r="F572" i="6"/>
  <c r="C574" i="15" s="1"/>
  <c r="F577" i="6"/>
  <c r="C579" i="15" s="1"/>
  <c r="F588" i="6"/>
  <c r="C590" i="15" s="1"/>
  <c r="F593" i="6"/>
  <c r="C595" i="15" s="1"/>
  <c r="F604" i="6"/>
  <c r="C606" i="15" s="1"/>
  <c r="F609" i="6"/>
  <c r="C611" i="15" s="1"/>
  <c r="F620" i="6"/>
  <c r="C622" i="15" s="1"/>
  <c r="F625" i="6"/>
  <c r="C627" i="15" s="1"/>
  <c r="F636" i="6"/>
  <c r="C638" i="15" s="1"/>
  <c r="F641" i="6"/>
  <c r="C643" i="15" s="1"/>
  <c r="F652" i="6"/>
  <c r="C654" i="15" s="1"/>
  <c r="F657" i="6"/>
  <c r="C659" i="15" s="1"/>
  <c r="F668" i="6"/>
  <c r="C670" i="15" s="1"/>
  <c r="F673" i="6"/>
  <c r="C675" i="15" s="1"/>
  <c r="F684" i="6"/>
  <c r="C686" i="15" s="1"/>
  <c r="F689" i="6"/>
  <c r="C691" i="15" s="1"/>
  <c r="F700" i="6"/>
  <c r="C702" i="15" s="1"/>
  <c r="F705" i="6"/>
  <c r="C707" i="15" s="1"/>
  <c r="F716" i="6"/>
  <c r="C718" i="15" s="1"/>
  <c r="F721" i="6"/>
  <c r="C723" i="15" s="1"/>
  <c r="F732" i="6"/>
  <c r="C734" i="15" s="1"/>
  <c r="F737" i="6"/>
  <c r="C739" i="15" s="1"/>
  <c r="F748" i="6"/>
  <c r="C750" i="15" s="1"/>
  <c r="F753" i="6"/>
  <c r="C755" i="15" s="1"/>
  <c r="F764" i="6"/>
  <c r="C766" i="15" s="1"/>
  <c r="F769" i="6"/>
  <c r="C771" i="15" s="1"/>
  <c r="F780" i="6"/>
  <c r="C782" i="15" s="1"/>
  <c r="F785" i="6"/>
  <c r="C787" i="15" s="1"/>
  <c r="F796" i="6"/>
  <c r="C798" i="15" s="1"/>
  <c r="F801" i="6"/>
  <c r="C803" i="15" s="1"/>
  <c r="F812" i="6"/>
  <c r="C814" i="15" s="1"/>
  <c r="F817" i="6"/>
  <c r="C819" i="15" s="1"/>
  <c r="F828" i="6"/>
  <c r="C830" i="15" s="1"/>
  <c r="F833" i="6"/>
  <c r="C835" i="15" s="1"/>
  <c r="F844" i="6"/>
  <c r="C846" i="15" s="1"/>
  <c r="F849" i="6"/>
  <c r="C851" i="15" s="1"/>
  <c r="F860" i="6"/>
  <c r="C862" i="15" s="1"/>
  <c r="F865" i="6"/>
  <c r="C867" i="15" s="1"/>
  <c r="F876" i="6"/>
  <c r="C878" i="15" s="1"/>
  <c r="F881" i="6"/>
  <c r="C883" i="15" s="1"/>
  <c r="F892" i="6"/>
  <c r="C894" i="15" s="1"/>
  <c r="F897" i="6"/>
  <c r="C899" i="15" s="1"/>
  <c r="F908" i="6"/>
  <c r="C910" i="15" s="1"/>
  <c r="F913" i="6"/>
  <c r="C915" i="15" s="1"/>
  <c r="F924" i="6"/>
  <c r="C926" i="15" s="1"/>
  <c r="F929" i="6"/>
  <c r="C931" i="15" s="1"/>
  <c r="F940" i="6"/>
  <c r="C942" i="15" s="1"/>
  <c r="F945" i="6"/>
  <c r="C947" i="15" s="1"/>
  <c r="F956" i="6"/>
  <c r="C958" i="15" s="1"/>
  <c r="F961" i="6"/>
  <c r="C963" i="15" s="1"/>
  <c r="F972" i="6"/>
  <c r="C974" i="15" s="1"/>
  <c r="F977" i="6"/>
  <c r="C979" i="15" s="1"/>
  <c r="F988" i="6"/>
  <c r="C990" i="15" s="1"/>
  <c r="F993" i="6"/>
  <c r="C995" i="15" s="1"/>
  <c r="F1004" i="6"/>
  <c r="C1006" i="15" s="1"/>
  <c r="F1009" i="6"/>
  <c r="C1011" i="15" s="1"/>
  <c r="F1020" i="6"/>
  <c r="C1022" i="15" s="1"/>
  <c r="F1025" i="6"/>
  <c r="C1027" i="15" s="1"/>
  <c r="F1036" i="6"/>
  <c r="C1038" i="15" s="1"/>
  <c r="F1041" i="6"/>
  <c r="C1043" i="15" s="1"/>
  <c r="F1052" i="6"/>
  <c r="C1054" i="15" s="1"/>
  <c r="F1057" i="6"/>
  <c r="C1059" i="15" s="1"/>
  <c r="F1068" i="6"/>
  <c r="C1070" i="15" s="1"/>
  <c r="F1073" i="6"/>
  <c r="C1075" i="15" s="1"/>
  <c r="F1084" i="6"/>
  <c r="C1086" i="15" s="1"/>
  <c r="F1089" i="6"/>
  <c r="C1091" i="15" s="1"/>
  <c r="F1100" i="6"/>
  <c r="C1102" i="15" s="1"/>
  <c r="F1105" i="6"/>
  <c r="C1107" i="15" s="1"/>
  <c r="F1116" i="6"/>
  <c r="C1118" i="15" s="1"/>
  <c r="F1121" i="6"/>
  <c r="C1123" i="15" s="1"/>
  <c r="F1132" i="6"/>
  <c r="C1134" i="15" s="1"/>
  <c r="F1137" i="6"/>
  <c r="C1139" i="15" s="1"/>
  <c r="F1148" i="6"/>
  <c r="C1150" i="15" s="1"/>
  <c r="F1153" i="6"/>
  <c r="C1155" i="15" s="1"/>
  <c r="F1164" i="6"/>
  <c r="C1166" i="15" s="1"/>
  <c r="F1169" i="6"/>
  <c r="C1171" i="15" s="1"/>
  <c r="F1180" i="6"/>
  <c r="C1182" i="15" s="1"/>
  <c r="F1185" i="6"/>
  <c r="C1187" i="15" s="1"/>
  <c r="F1196" i="6"/>
  <c r="C1198" i="15" s="1"/>
  <c r="F1201" i="6"/>
  <c r="C1203" i="15" s="1"/>
  <c r="F1212" i="6"/>
  <c r="C1214" i="15" s="1"/>
  <c r="F1217" i="6"/>
  <c r="C1219" i="15" s="1"/>
  <c r="F1228" i="6"/>
  <c r="C1230" i="15" s="1"/>
  <c r="F1233" i="6"/>
  <c r="C1235" i="15" s="1"/>
  <c r="F101" i="6"/>
  <c r="C103" i="15" s="1"/>
  <c r="F110" i="6"/>
  <c r="C112" i="15" s="1"/>
  <c r="F124" i="6"/>
  <c r="C126" i="15" s="1"/>
  <c r="F133" i="6"/>
  <c r="C135" i="15" s="1"/>
  <c r="F142" i="6"/>
  <c r="C144" i="15" s="1"/>
  <c r="F156" i="6"/>
  <c r="C158" i="15" s="1"/>
  <c r="F165" i="6"/>
  <c r="C167" i="15" s="1"/>
  <c r="F174" i="6"/>
  <c r="C176" i="15" s="1"/>
  <c r="F188" i="6"/>
  <c r="C190" i="15" s="1"/>
  <c r="F197" i="6"/>
  <c r="C199" i="15" s="1"/>
  <c r="F206" i="6"/>
  <c r="C208" i="15" s="1"/>
  <c r="F220" i="6"/>
  <c r="C222" i="15" s="1"/>
  <c r="F229" i="6"/>
  <c r="C231" i="15" s="1"/>
  <c r="F238" i="6"/>
  <c r="C240" i="15" s="1"/>
  <c r="K15" i="5"/>
  <c r="F285" i="6"/>
  <c r="C287" i="15" s="1"/>
  <c r="F376" i="6"/>
  <c r="C378" i="15" s="1"/>
  <c r="F525" i="6"/>
  <c r="C527" i="15" s="1"/>
  <c r="F680" i="6"/>
  <c r="C682" i="15" s="1"/>
  <c r="F749" i="6"/>
  <c r="C751" i="15" s="1"/>
  <c r="F797" i="6"/>
  <c r="C799" i="15" s="1"/>
  <c r="F845" i="6"/>
  <c r="C847" i="15" s="1"/>
  <c r="F936" i="6"/>
  <c r="C938" i="15" s="1"/>
  <c r="F984" i="6"/>
  <c r="C986" i="15" s="1"/>
  <c r="F1021" i="6"/>
  <c r="C1023" i="15" s="1"/>
  <c r="F1053" i="6"/>
  <c r="C1055" i="15" s="1"/>
  <c r="F1085" i="6"/>
  <c r="C1087" i="15" s="1"/>
  <c r="F1117" i="6"/>
  <c r="C1119" i="15" s="1"/>
  <c r="F1144" i="6"/>
  <c r="C1146" i="15" s="1"/>
  <c r="F1149" i="6"/>
  <c r="C1151" i="15" s="1"/>
  <c r="F1165" i="6"/>
  <c r="C1167" i="15" s="1"/>
  <c r="F1176" i="6"/>
  <c r="C1178" i="15" s="1"/>
  <c r="F1181" i="6"/>
  <c r="C1183" i="15" s="1"/>
  <c r="F1192" i="6"/>
  <c r="C1194" i="15" s="1"/>
  <c r="F1197" i="6"/>
  <c r="C1199" i="15" s="1"/>
  <c r="F1208" i="6"/>
  <c r="C1210" i="15" s="1"/>
  <c r="F1213" i="6"/>
  <c r="C1215" i="15" s="1"/>
  <c r="F1224" i="6"/>
  <c r="C1226" i="15" s="1"/>
  <c r="F1229" i="6"/>
  <c r="C1231" i="15" s="1"/>
  <c r="F1240" i="6"/>
  <c r="C1242" i="15" s="1"/>
  <c r="F504" i="6"/>
  <c r="C506" i="15" s="1"/>
  <c r="F93" i="6"/>
  <c r="C95" i="15" s="1"/>
  <c r="F212" i="6"/>
  <c r="C214" i="15" s="1"/>
  <c r="F25" i="6"/>
  <c r="C27" i="15" s="1"/>
  <c r="F185" i="6"/>
  <c r="C187" i="15" s="1"/>
  <c r="F329" i="6"/>
  <c r="C331" i="15" s="1"/>
  <c r="F388" i="6"/>
  <c r="C390" i="15" s="1"/>
  <c r="F468" i="6"/>
  <c r="C470" i="15" s="1"/>
  <c r="F516" i="6"/>
  <c r="C518" i="15" s="1"/>
  <c r="F569" i="6"/>
  <c r="C571" i="15" s="1"/>
  <c r="F628" i="6"/>
  <c r="C630" i="15" s="1"/>
  <c r="F676" i="6"/>
  <c r="C678" i="15" s="1"/>
  <c r="F697" i="6"/>
  <c r="C699" i="15" s="1"/>
  <c r="F729" i="6"/>
  <c r="C731" i="15" s="1"/>
  <c r="F761" i="6"/>
  <c r="C763" i="15" s="1"/>
  <c r="F793" i="6"/>
  <c r="C795" i="15" s="1"/>
  <c r="F809" i="6"/>
  <c r="C811" i="15" s="1"/>
  <c r="F820" i="6"/>
  <c r="C822" i="15" s="1"/>
  <c r="F825" i="6"/>
  <c r="C827" i="15" s="1"/>
  <c r="F836" i="6"/>
  <c r="C838" i="15" s="1"/>
  <c r="F841" i="6"/>
  <c r="C843" i="15" s="1"/>
  <c r="F852" i="6"/>
  <c r="C854" i="15" s="1"/>
  <c r="F857" i="6"/>
  <c r="C859" i="15" s="1"/>
  <c r="F868" i="6"/>
  <c r="C870" i="15" s="1"/>
  <c r="F873" i="6"/>
  <c r="C875" i="15" s="1"/>
  <c r="F884" i="6"/>
  <c r="C886" i="15" s="1"/>
  <c r="F889" i="6"/>
  <c r="C891" i="15" s="1"/>
  <c r="F900" i="6"/>
  <c r="C902" i="15" s="1"/>
  <c r="F905" i="6"/>
  <c r="C907" i="15" s="1"/>
  <c r="F916" i="6"/>
  <c r="C918" i="15" s="1"/>
  <c r="F921" i="6"/>
  <c r="C923" i="15" s="1"/>
  <c r="F932" i="6"/>
  <c r="C934" i="15" s="1"/>
  <c r="F937" i="6"/>
  <c r="C939" i="15" s="1"/>
  <c r="F948" i="6"/>
  <c r="C950" i="15" s="1"/>
  <c r="F953" i="6"/>
  <c r="C955" i="15" s="1"/>
  <c r="F964" i="6"/>
  <c r="C966" i="15" s="1"/>
  <c r="F969" i="6"/>
  <c r="C971" i="15" s="1"/>
  <c r="F980" i="6"/>
  <c r="C982" i="15" s="1"/>
  <c r="F985" i="6"/>
  <c r="C987" i="15" s="1"/>
  <c r="F996" i="6"/>
  <c r="C998" i="15" s="1"/>
  <c r="F1001" i="6"/>
  <c r="C1003" i="15" s="1"/>
  <c r="F1012" i="6"/>
  <c r="C1014" i="15" s="1"/>
  <c r="F1017" i="6"/>
  <c r="C1019" i="15" s="1"/>
  <c r="F1028" i="6"/>
  <c r="C1030" i="15" s="1"/>
  <c r="F1033" i="6"/>
  <c r="C1035" i="15" s="1"/>
  <c r="F1044" i="6"/>
  <c r="C1046" i="15" s="1"/>
  <c r="F1049" i="6"/>
  <c r="C1051" i="15" s="1"/>
  <c r="F1060" i="6"/>
  <c r="C1062" i="15" s="1"/>
  <c r="F1065" i="6"/>
  <c r="C1067" i="15" s="1"/>
  <c r="F1076" i="6"/>
  <c r="C1078" i="15" s="1"/>
  <c r="F1081" i="6"/>
  <c r="C1083" i="15" s="1"/>
  <c r="F1092" i="6"/>
  <c r="C1094" i="15" s="1"/>
  <c r="F1097" i="6"/>
  <c r="C1099" i="15" s="1"/>
  <c r="F1124" i="6"/>
  <c r="C1126" i="15" s="1"/>
  <c r="F1129" i="6"/>
  <c r="C1131" i="15" s="1"/>
  <c r="F1140" i="6"/>
  <c r="C1142" i="15" s="1"/>
  <c r="F1145" i="6"/>
  <c r="C1147" i="15" s="1"/>
  <c r="F1156" i="6"/>
  <c r="C1158" i="15" s="1"/>
  <c r="F1161" i="6"/>
  <c r="C1163" i="15" s="1"/>
  <c r="F1172" i="6"/>
  <c r="C1174" i="15" s="1"/>
  <c r="F1177" i="6"/>
  <c r="C1179" i="15" s="1"/>
  <c r="F1188" i="6"/>
  <c r="C1190" i="15" s="1"/>
  <c r="F1193" i="6"/>
  <c r="C1195" i="15" s="1"/>
  <c r="F1204" i="6"/>
  <c r="C1206" i="15" s="1"/>
  <c r="F1209" i="6"/>
  <c r="C1211" i="15" s="1"/>
  <c r="F1220" i="6"/>
  <c r="C1222" i="15" s="1"/>
  <c r="F1225" i="6"/>
  <c r="C1227" i="15" s="1"/>
  <c r="F1236" i="6"/>
  <c r="C1238" i="15" s="1"/>
  <c r="F1241" i="6"/>
  <c r="C1243" i="15" s="1"/>
  <c r="F33" i="6"/>
  <c r="C35" i="15" s="1"/>
  <c r="F65" i="6"/>
  <c r="C67" i="15" s="1"/>
  <c r="F97" i="6"/>
  <c r="C99" i="15" s="1"/>
  <c r="F138" i="6"/>
  <c r="C140" i="15" s="1"/>
  <c r="F170" i="6"/>
  <c r="C172" i="15" s="1"/>
  <c r="F216" i="6"/>
  <c r="C218" i="15" s="1"/>
  <c r="F253" i="6"/>
  <c r="C255" i="15" s="1"/>
  <c r="F269" i="6"/>
  <c r="C271" i="15" s="1"/>
  <c r="F317" i="6"/>
  <c r="C319" i="15" s="1"/>
  <c r="F349" i="6"/>
  <c r="C351" i="15" s="1"/>
  <c r="F392" i="6"/>
  <c r="C394" i="15" s="1"/>
  <c r="F429" i="6"/>
  <c r="C431" i="15" s="1"/>
  <c r="F461" i="6"/>
  <c r="C463" i="15" s="1"/>
  <c r="F493" i="6"/>
  <c r="C495" i="15" s="1"/>
  <c r="F541" i="6"/>
  <c r="C543" i="15" s="1"/>
  <c r="F568" i="6"/>
  <c r="C570" i="15" s="1"/>
  <c r="F621" i="6"/>
  <c r="C623" i="15" s="1"/>
  <c r="F29" i="6"/>
  <c r="C31" i="15" s="1"/>
  <c r="F52" i="6"/>
  <c r="C54" i="15" s="1"/>
  <c r="F84" i="6"/>
  <c r="C86" i="15" s="1"/>
  <c r="F116" i="6"/>
  <c r="C118" i="15" s="1"/>
  <c r="F148" i="6"/>
  <c r="C150" i="15" s="1"/>
  <c r="F180" i="6"/>
  <c r="C182" i="15" s="1"/>
  <c r="F198" i="6"/>
  <c r="C200" i="15" s="1"/>
  <c r="F230" i="6"/>
  <c r="C232" i="15" s="1"/>
  <c r="F48" i="6"/>
  <c r="C50" i="15" s="1"/>
  <c r="F66" i="6"/>
  <c r="C68" i="15" s="1"/>
  <c r="F112" i="6"/>
  <c r="C114" i="15" s="1"/>
  <c r="F144" i="6"/>
  <c r="C146" i="15" s="1"/>
  <c r="F176" i="6"/>
  <c r="C178" i="15" s="1"/>
  <c r="F208" i="6"/>
  <c r="C210" i="15" s="1"/>
  <c r="F226" i="6"/>
  <c r="C228" i="15" s="1"/>
  <c r="F265" i="6"/>
  <c r="C267" i="15" s="1"/>
  <c r="F292" i="6"/>
  <c r="C294" i="15" s="1"/>
  <c r="F313" i="6"/>
  <c r="C315" i="15" s="1"/>
  <c r="F345" i="6"/>
  <c r="C347" i="15" s="1"/>
  <c r="F404" i="6"/>
  <c r="C406" i="15" s="1"/>
  <c r="F1113" i="6"/>
  <c r="C1115" i="15" s="1"/>
  <c r="K23" i="5"/>
  <c r="L23" i="5" s="1"/>
  <c r="C15" i="7" s="1"/>
  <c r="F21" i="6"/>
  <c r="C23" i="15" s="1"/>
  <c r="F30" i="6"/>
  <c r="C32" i="15" s="1"/>
  <c r="F44" i="6"/>
  <c r="C46" i="15" s="1"/>
  <c r="F53" i="6"/>
  <c r="C55" i="15" s="1"/>
  <c r="F62" i="6"/>
  <c r="C64" i="15" s="1"/>
  <c r="F76" i="6"/>
  <c r="C78" i="15" s="1"/>
  <c r="F85" i="6"/>
  <c r="C87" i="15" s="1"/>
  <c r="F94" i="6"/>
  <c r="C96" i="15" s="1"/>
  <c r="F108" i="6"/>
  <c r="C110" i="15" s="1"/>
  <c r="F117" i="6"/>
  <c r="C119" i="15" s="1"/>
  <c r="F126" i="6"/>
  <c r="C128" i="15" s="1"/>
  <c r="F140" i="6"/>
  <c r="C142" i="15" s="1"/>
  <c r="F149" i="6"/>
  <c r="C151" i="15" s="1"/>
  <c r="F158" i="6"/>
  <c r="C160" i="15" s="1"/>
  <c r="F172" i="6"/>
  <c r="C174" i="15" s="1"/>
  <c r="F181" i="6"/>
  <c r="C183" i="15" s="1"/>
  <c r="F190" i="6"/>
  <c r="C192" i="15" s="1"/>
  <c r="F204" i="6"/>
  <c r="C206" i="15" s="1"/>
  <c r="F213" i="6"/>
  <c r="C215" i="15" s="1"/>
  <c r="F222" i="6"/>
  <c r="C224" i="15" s="1"/>
  <c r="F236" i="6"/>
  <c r="C238" i="15" s="1"/>
  <c r="F1239" i="6"/>
  <c r="C1241" i="15" s="1"/>
  <c r="F1235" i="6"/>
  <c r="C1237" i="15" s="1"/>
  <c r="F1231" i="6"/>
  <c r="C1233" i="15" s="1"/>
  <c r="F1227" i="6"/>
  <c r="C1229" i="15" s="1"/>
  <c r="F1223" i="6"/>
  <c r="C1225" i="15" s="1"/>
  <c r="F1219" i="6"/>
  <c r="C1221" i="15" s="1"/>
  <c r="F1215" i="6"/>
  <c r="C1217" i="15" s="1"/>
  <c r="F1211" i="6"/>
  <c r="C1213" i="15" s="1"/>
  <c r="F1207" i="6"/>
  <c r="C1209" i="15" s="1"/>
  <c r="F1203" i="6"/>
  <c r="C1205" i="15" s="1"/>
  <c r="F1199" i="6"/>
  <c r="C1201" i="15" s="1"/>
  <c r="F1195" i="6"/>
  <c r="C1197" i="15" s="1"/>
  <c r="F1191" i="6"/>
  <c r="C1193" i="15" s="1"/>
  <c r="F1187" i="6"/>
  <c r="C1189" i="15" s="1"/>
  <c r="F1183" i="6"/>
  <c r="C1185" i="15" s="1"/>
  <c r="F1179" i="6"/>
  <c r="C1181" i="15" s="1"/>
  <c r="F1175" i="6"/>
  <c r="C1177" i="15" s="1"/>
  <c r="F1171" i="6"/>
  <c r="C1173" i="15" s="1"/>
  <c r="F1167" i="6"/>
  <c r="C1169" i="15" s="1"/>
  <c r="F1163" i="6"/>
  <c r="C1165" i="15" s="1"/>
  <c r="F1159" i="6"/>
  <c r="C1161" i="15" s="1"/>
  <c r="F1155" i="6"/>
  <c r="C1157" i="15" s="1"/>
  <c r="F1151" i="6"/>
  <c r="C1153" i="15" s="1"/>
  <c r="F1147" i="6"/>
  <c r="C1149" i="15" s="1"/>
  <c r="F1143" i="6"/>
  <c r="C1145" i="15" s="1"/>
  <c r="F1139" i="6"/>
  <c r="C1141" i="15" s="1"/>
  <c r="F1135" i="6"/>
  <c r="C1137" i="15" s="1"/>
  <c r="F1131" i="6"/>
  <c r="C1133" i="15" s="1"/>
  <c r="F1127" i="6"/>
  <c r="C1129" i="15" s="1"/>
  <c r="F1123" i="6"/>
  <c r="C1125" i="15" s="1"/>
  <c r="F1119" i="6"/>
  <c r="C1121" i="15" s="1"/>
  <c r="F1115" i="6"/>
  <c r="C1117" i="15" s="1"/>
  <c r="F1111" i="6"/>
  <c r="C1113" i="15" s="1"/>
  <c r="F1107" i="6"/>
  <c r="C1109" i="15" s="1"/>
  <c r="F1103" i="6"/>
  <c r="C1105" i="15" s="1"/>
  <c r="F1099" i="6"/>
  <c r="C1101" i="15" s="1"/>
  <c r="F1095" i="6"/>
  <c r="C1097" i="15" s="1"/>
  <c r="F1091" i="6"/>
  <c r="C1093" i="15" s="1"/>
  <c r="F1087" i="6"/>
  <c r="C1089" i="15" s="1"/>
  <c r="F1083" i="6"/>
  <c r="C1085" i="15" s="1"/>
  <c r="F1079" i="6"/>
  <c r="C1081" i="15" s="1"/>
  <c r="F1075" i="6"/>
  <c r="C1077" i="15" s="1"/>
  <c r="F1071" i="6"/>
  <c r="C1073" i="15" s="1"/>
  <c r="F1067" i="6"/>
  <c r="C1069" i="15" s="1"/>
  <c r="F1063" i="6"/>
  <c r="C1065" i="15" s="1"/>
  <c r="F1059" i="6"/>
  <c r="C1061" i="15" s="1"/>
  <c r="F1055" i="6"/>
  <c r="C1057" i="15" s="1"/>
  <c r="F1051" i="6"/>
  <c r="C1053" i="15" s="1"/>
  <c r="F1047" i="6"/>
  <c r="C1049" i="15" s="1"/>
  <c r="F1043" i="6"/>
  <c r="C1045" i="15" s="1"/>
  <c r="F1039" i="6"/>
  <c r="C1041" i="15" s="1"/>
  <c r="F1035" i="6"/>
  <c r="C1037" i="15" s="1"/>
  <c r="F1031" i="6"/>
  <c r="C1033" i="15" s="1"/>
  <c r="F1027" i="6"/>
  <c r="C1029" i="15" s="1"/>
  <c r="F1023" i="6"/>
  <c r="C1025" i="15" s="1"/>
  <c r="F1019" i="6"/>
  <c r="C1021" i="15" s="1"/>
  <c r="F1015" i="6"/>
  <c r="C1017" i="15" s="1"/>
  <c r="F1011" i="6"/>
  <c r="C1013" i="15" s="1"/>
  <c r="F1007" i="6"/>
  <c r="C1009" i="15" s="1"/>
  <c r="F1003" i="6"/>
  <c r="C1005" i="15" s="1"/>
  <c r="F999" i="6"/>
  <c r="C1001" i="15" s="1"/>
  <c r="F995" i="6"/>
  <c r="C997" i="15" s="1"/>
  <c r="F991" i="6"/>
  <c r="C993" i="15" s="1"/>
  <c r="F987" i="6"/>
  <c r="C989" i="15" s="1"/>
  <c r="F983" i="6"/>
  <c r="C985" i="15" s="1"/>
  <c r="F979" i="6"/>
  <c r="C981" i="15" s="1"/>
  <c r="F975" i="6"/>
  <c r="C977" i="15" s="1"/>
  <c r="F971" i="6"/>
  <c r="C973" i="15" s="1"/>
  <c r="F967" i="6"/>
  <c r="C969" i="15" s="1"/>
  <c r="F963" i="6"/>
  <c r="C965" i="15" s="1"/>
  <c r="F959" i="6"/>
  <c r="C961" i="15" s="1"/>
  <c r="F955" i="6"/>
  <c r="C957" i="15" s="1"/>
  <c r="F951" i="6"/>
  <c r="C953" i="15" s="1"/>
  <c r="F947" i="6"/>
  <c r="C949" i="15" s="1"/>
  <c r="F943" i="6"/>
  <c r="C945" i="15" s="1"/>
  <c r="F939" i="6"/>
  <c r="C941" i="15" s="1"/>
  <c r="F935" i="6"/>
  <c r="C937" i="15" s="1"/>
  <c r="F931" i="6"/>
  <c r="C933" i="15" s="1"/>
  <c r="F927" i="6"/>
  <c r="C929" i="15" s="1"/>
  <c r="F923" i="6"/>
  <c r="C925" i="15" s="1"/>
  <c r="F919" i="6"/>
  <c r="C921" i="15" s="1"/>
  <c r="F915" i="6"/>
  <c r="C917" i="15" s="1"/>
  <c r="F911" i="6"/>
  <c r="C913" i="15" s="1"/>
  <c r="F907" i="6"/>
  <c r="C909" i="15" s="1"/>
  <c r="F903" i="6"/>
  <c r="C905" i="15" s="1"/>
  <c r="F899" i="6"/>
  <c r="C901" i="15" s="1"/>
  <c r="F895" i="6"/>
  <c r="C897" i="15" s="1"/>
  <c r="F891" i="6"/>
  <c r="C893" i="15" s="1"/>
  <c r="F887" i="6"/>
  <c r="C889" i="15" s="1"/>
  <c r="F883" i="6"/>
  <c r="C885" i="15" s="1"/>
  <c r="F879" i="6"/>
  <c r="C881" i="15" s="1"/>
  <c r="F875" i="6"/>
  <c r="C877" i="15" s="1"/>
  <c r="F871" i="6"/>
  <c r="C873" i="15" s="1"/>
  <c r="F867" i="6"/>
  <c r="C869" i="15" s="1"/>
  <c r="F863" i="6"/>
  <c r="C865" i="15" s="1"/>
  <c r="F859" i="6"/>
  <c r="C861" i="15" s="1"/>
  <c r="F855" i="6"/>
  <c r="C857" i="15" s="1"/>
  <c r="F851" i="6"/>
  <c r="C853" i="15" s="1"/>
  <c r="F847" i="6"/>
  <c r="C849" i="15" s="1"/>
  <c r="F843" i="6"/>
  <c r="C845" i="15" s="1"/>
  <c r="F839" i="6"/>
  <c r="C841" i="15" s="1"/>
  <c r="F835" i="6"/>
  <c r="C837" i="15" s="1"/>
  <c r="F831" i="6"/>
  <c r="C833" i="15" s="1"/>
  <c r="F827" i="6"/>
  <c r="C829" i="15" s="1"/>
  <c r="F823" i="6"/>
  <c r="C825" i="15" s="1"/>
  <c r="F819" i="6"/>
  <c r="C821" i="15" s="1"/>
  <c r="F815" i="6"/>
  <c r="C817" i="15" s="1"/>
  <c r="F811" i="6"/>
  <c r="C813" i="15" s="1"/>
  <c r="F807" i="6"/>
  <c r="C809" i="15" s="1"/>
  <c r="F803" i="6"/>
  <c r="C805" i="15" s="1"/>
  <c r="F799" i="6"/>
  <c r="C801" i="15" s="1"/>
  <c r="F795" i="6"/>
  <c r="C797" i="15" s="1"/>
  <c r="F791" i="6"/>
  <c r="C793" i="15" s="1"/>
  <c r="F787" i="6"/>
  <c r="C789" i="15" s="1"/>
  <c r="F783" i="6"/>
  <c r="C785" i="15" s="1"/>
  <c r="F779" i="6"/>
  <c r="C781" i="15" s="1"/>
  <c r="F775" i="6"/>
  <c r="C777" i="15" s="1"/>
  <c r="F771" i="6"/>
  <c r="C773" i="15" s="1"/>
  <c r="F767" i="6"/>
  <c r="C769" i="15" s="1"/>
  <c r="F763" i="6"/>
  <c r="C765" i="15" s="1"/>
  <c r="F759" i="6"/>
  <c r="C761" i="15" s="1"/>
  <c r="F755" i="6"/>
  <c r="C757" i="15" s="1"/>
  <c r="F751" i="6"/>
  <c r="C753" i="15" s="1"/>
  <c r="F747" i="6"/>
  <c r="C749" i="15" s="1"/>
  <c r="F743" i="6"/>
  <c r="C745" i="15" s="1"/>
  <c r="F739" i="6"/>
  <c r="C741" i="15" s="1"/>
  <c r="F735" i="6"/>
  <c r="C737" i="15" s="1"/>
  <c r="F731" i="6"/>
  <c r="C733" i="15" s="1"/>
  <c r="F727" i="6"/>
  <c r="C729" i="15" s="1"/>
  <c r="F723" i="6"/>
  <c r="C725" i="15" s="1"/>
  <c r="F719" i="6"/>
  <c r="C721" i="15" s="1"/>
  <c r="F715" i="6"/>
  <c r="C717" i="15" s="1"/>
  <c r="F711" i="6"/>
  <c r="C713" i="15" s="1"/>
  <c r="F707" i="6"/>
  <c r="C709" i="15" s="1"/>
  <c r="F703" i="6"/>
  <c r="C705" i="15" s="1"/>
  <c r="F699" i="6"/>
  <c r="C701" i="15" s="1"/>
  <c r="F695" i="6"/>
  <c r="C697" i="15" s="1"/>
  <c r="F691" i="6"/>
  <c r="C693" i="15" s="1"/>
  <c r="F687" i="6"/>
  <c r="C689" i="15" s="1"/>
  <c r="F683" i="6"/>
  <c r="C685" i="15" s="1"/>
  <c r="F679" i="6"/>
  <c r="C681" i="15" s="1"/>
  <c r="F675" i="6"/>
  <c r="C677" i="15" s="1"/>
  <c r="F671" i="6"/>
  <c r="C673" i="15" s="1"/>
  <c r="F667" i="6"/>
  <c r="C669" i="15" s="1"/>
  <c r="F663" i="6"/>
  <c r="C665" i="15" s="1"/>
  <c r="F659" i="6"/>
  <c r="C661" i="15" s="1"/>
  <c r="F655" i="6"/>
  <c r="C657" i="15" s="1"/>
  <c r="F651" i="6"/>
  <c r="C653" i="15" s="1"/>
  <c r="F647" i="6"/>
  <c r="C649" i="15" s="1"/>
  <c r="F643" i="6"/>
  <c r="C645" i="15" s="1"/>
  <c r="F639" i="6"/>
  <c r="C641" i="15" s="1"/>
  <c r="F635" i="6"/>
  <c r="C637" i="15" s="1"/>
  <c r="F631" i="6"/>
  <c r="C633" i="15" s="1"/>
  <c r="F627" i="6"/>
  <c r="C629" i="15" s="1"/>
  <c r="F623" i="6"/>
  <c r="C625" i="15" s="1"/>
  <c r="F619" i="6"/>
  <c r="C621" i="15" s="1"/>
  <c r="F615" i="6"/>
  <c r="C617" i="15" s="1"/>
  <c r="F611" i="6"/>
  <c r="C613" i="15" s="1"/>
  <c r="F607" i="6"/>
  <c r="C609" i="15" s="1"/>
  <c r="F603" i="6"/>
  <c r="C605" i="15" s="1"/>
  <c r="F599" i="6"/>
  <c r="C601" i="15" s="1"/>
  <c r="F595" i="6"/>
  <c r="C597" i="15" s="1"/>
  <c r="F591" i="6"/>
  <c r="C593" i="15" s="1"/>
  <c r="F587" i="6"/>
  <c r="C589" i="15" s="1"/>
  <c r="F583" i="6"/>
  <c r="C585" i="15" s="1"/>
  <c r="F579" i="6"/>
  <c r="C581" i="15" s="1"/>
  <c r="F575" i="6"/>
  <c r="C577" i="15" s="1"/>
  <c r="F571" i="6"/>
  <c r="C573" i="15" s="1"/>
  <c r="F567" i="6"/>
  <c r="C569" i="15" s="1"/>
  <c r="F563" i="6"/>
  <c r="C565" i="15" s="1"/>
  <c r="F559" i="6"/>
  <c r="C561" i="15" s="1"/>
  <c r="F555" i="6"/>
  <c r="C557" i="15" s="1"/>
  <c r="F551" i="6"/>
  <c r="C553" i="15" s="1"/>
  <c r="F547" i="6"/>
  <c r="C549" i="15" s="1"/>
  <c r="F543" i="6"/>
  <c r="C545" i="15" s="1"/>
  <c r="F539" i="6"/>
  <c r="C541" i="15" s="1"/>
  <c r="F535" i="6"/>
  <c r="C537" i="15" s="1"/>
  <c r="F531" i="6"/>
  <c r="C533" i="15" s="1"/>
  <c r="F527" i="6"/>
  <c r="C529" i="15" s="1"/>
  <c r="F523" i="6"/>
  <c r="C525" i="15" s="1"/>
  <c r="F519" i="6"/>
  <c r="C521" i="15" s="1"/>
  <c r="F515" i="6"/>
  <c r="C517" i="15" s="1"/>
  <c r="F511" i="6"/>
  <c r="C513" i="15" s="1"/>
  <c r="F507" i="6"/>
  <c r="C509" i="15" s="1"/>
  <c r="F503" i="6"/>
  <c r="C505" i="15" s="1"/>
  <c r="F499" i="6"/>
  <c r="C501" i="15" s="1"/>
  <c r="F495" i="6"/>
  <c r="C497" i="15" s="1"/>
  <c r="F491" i="6"/>
  <c r="C493" i="15" s="1"/>
  <c r="F487" i="6"/>
  <c r="C489" i="15" s="1"/>
  <c r="F483" i="6"/>
  <c r="C485" i="15" s="1"/>
  <c r="F479" i="6"/>
  <c r="C481" i="15" s="1"/>
  <c r="F475" i="6"/>
  <c r="C477" i="15" s="1"/>
  <c r="F471" i="6"/>
  <c r="C473" i="15" s="1"/>
  <c r="F467" i="6"/>
  <c r="C469" i="15" s="1"/>
  <c r="F463" i="6"/>
  <c r="C465" i="15" s="1"/>
  <c r="F459" i="6"/>
  <c r="C461" i="15" s="1"/>
  <c r="F455" i="6"/>
  <c r="C457" i="15" s="1"/>
  <c r="F451" i="6"/>
  <c r="C453" i="15" s="1"/>
  <c r="F447" i="6"/>
  <c r="C449" i="15" s="1"/>
  <c r="F443" i="6"/>
  <c r="C445" i="15" s="1"/>
  <c r="F439" i="6"/>
  <c r="C441" i="15" s="1"/>
  <c r="F435" i="6"/>
  <c r="C437" i="15" s="1"/>
  <c r="F431" i="6"/>
  <c r="C433" i="15" s="1"/>
  <c r="F427" i="6"/>
  <c r="C429" i="15" s="1"/>
  <c r="F423" i="6"/>
  <c r="C425" i="15" s="1"/>
  <c r="F419" i="6"/>
  <c r="C421" i="15" s="1"/>
  <c r="F415" i="6"/>
  <c r="C417" i="15" s="1"/>
  <c r="F411" i="6"/>
  <c r="C413" i="15" s="1"/>
  <c r="F407" i="6"/>
  <c r="C409" i="15" s="1"/>
  <c r="F403" i="6"/>
  <c r="C405" i="15" s="1"/>
  <c r="F399" i="6"/>
  <c r="C401" i="15" s="1"/>
  <c r="F395" i="6"/>
  <c r="C397" i="15" s="1"/>
  <c r="F391" i="6"/>
  <c r="C393" i="15" s="1"/>
  <c r="F387" i="6"/>
  <c r="C389" i="15" s="1"/>
  <c r="F383" i="6"/>
  <c r="C385" i="15" s="1"/>
  <c r="F379" i="6"/>
  <c r="C381" i="15" s="1"/>
  <c r="F375" i="6"/>
  <c r="C377" i="15" s="1"/>
  <c r="F371" i="6"/>
  <c r="C373" i="15" s="1"/>
  <c r="F367" i="6"/>
  <c r="C369" i="15" s="1"/>
  <c r="F363" i="6"/>
  <c r="C365" i="15" s="1"/>
  <c r="F359" i="6"/>
  <c r="C361" i="15" s="1"/>
  <c r="F355" i="6"/>
  <c r="C357" i="15" s="1"/>
  <c r="F351" i="6"/>
  <c r="C353" i="15" s="1"/>
  <c r="F347" i="6"/>
  <c r="C349" i="15" s="1"/>
  <c r="F343" i="6"/>
  <c r="C345" i="15" s="1"/>
  <c r="F339" i="6"/>
  <c r="C341" i="15" s="1"/>
  <c r="F335" i="6"/>
  <c r="C337" i="15" s="1"/>
  <c r="F331" i="6"/>
  <c r="C333" i="15" s="1"/>
  <c r="F327" i="6"/>
  <c r="C329" i="15" s="1"/>
  <c r="F323" i="6"/>
  <c r="C325" i="15" s="1"/>
  <c r="F319" i="6"/>
  <c r="C321" i="15" s="1"/>
  <c r="F315" i="6"/>
  <c r="C317" i="15" s="1"/>
  <c r="F311" i="6"/>
  <c r="C313" i="15" s="1"/>
  <c r="F307" i="6"/>
  <c r="C309" i="15" s="1"/>
  <c r="F303" i="6"/>
  <c r="C305" i="15" s="1"/>
  <c r="F299" i="6"/>
  <c r="C301" i="15" s="1"/>
  <c r="F295" i="6"/>
  <c r="C297" i="15" s="1"/>
  <c r="F291" i="6"/>
  <c r="C293" i="15" s="1"/>
  <c r="F287" i="6"/>
  <c r="C289" i="15" s="1"/>
  <c r="F283" i="6"/>
  <c r="C285" i="15" s="1"/>
  <c r="F279" i="6"/>
  <c r="C281" i="15" s="1"/>
  <c r="F275" i="6"/>
  <c r="C277" i="15" s="1"/>
  <c r="F271" i="6"/>
  <c r="C273" i="15" s="1"/>
  <c r="F267" i="6"/>
  <c r="C269" i="15" s="1"/>
  <c r="F263" i="6"/>
  <c r="C265" i="15" s="1"/>
  <c r="F259" i="6"/>
  <c r="C261" i="15" s="1"/>
  <c r="F255" i="6"/>
  <c r="C257" i="15" s="1"/>
  <c r="F251" i="6"/>
  <c r="C253" i="15" s="1"/>
  <c r="F247" i="6"/>
  <c r="C249" i="15" s="1"/>
  <c r="F243" i="6"/>
  <c r="C245" i="15" s="1"/>
  <c r="F239" i="6"/>
  <c r="C241" i="15" s="1"/>
  <c r="F235" i="6"/>
  <c r="C237" i="15" s="1"/>
  <c r="F231" i="6"/>
  <c r="C233" i="15" s="1"/>
  <c r="F227" i="6"/>
  <c r="C229" i="15" s="1"/>
  <c r="F223" i="6"/>
  <c r="C225" i="15" s="1"/>
  <c r="F219" i="6"/>
  <c r="C221" i="15" s="1"/>
  <c r="F215" i="6"/>
  <c r="C217" i="15" s="1"/>
  <c r="F211" i="6"/>
  <c r="C213" i="15" s="1"/>
  <c r="F207" i="6"/>
  <c r="C209" i="15" s="1"/>
  <c r="F203" i="6"/>
  <c r="C205" i="15" s="1"/>
  <c r="F199" i="6"/>
  <c r="C201" i="15" s="1"/>
  <c r="F195" i="6"/>
  <c r="C197" i="15" s="1"/>
  <c r="F191" i="6"/>
  <c r="C193" i="15" s="1"/>
  <c r="F187" i="6"/>
  <c r="C189" i="15" s="1"/>
  <c r="F183" i="6"/>
  <c r="C185" i="15" s="1"/>
  <c r="F179" i="6"/>
  <c r="C181" i="15" s="1"/>
  <c r="F175" i="6"/>
  <c r="C177" i="15" s="1"/>
  <c r="F171" i="6"/>
  <c r="C173" i="15" s="1"/>
  <c r="F167" i="6"/>
  <c r="C169" i="15" s="1"/>
  <c r="F163" i="6"/>
  <c r="C165" i="15" s="1"/>
  <c r="F159" i="6"/>
  <c r="C161" i="15" s="1"/>
  <c r="F155" i="6"/>
  <c r="C157" i="15" s="1"/>
  <c r="F151" i="6"/>
  <c r="C153" i="15" s="1"/>
  <c r="F147" i="6"/>
  <c r="C149" i="15" s="1"/>
  <c r="F143" i="6"/>
  <c r="C145" i="15" s="1"/>
  <c r="F139" i="6"/>
  <c r="C141" i="15" s="1"/>
  <c r="F135" i="6"/>
  <c r="C137" i="15" s="1"/>
  <c r="F131" i="6"/>
  <c r="C133" i="15" s="1"/>
  <c r="F127" i="6"/>
  <c r="C129" i="15" s="1"/>
  <c r="F123" i="6"/>
  <c r="C125" i="15" s="1"/>
  <c r="F119" i="6"/>
  <c r="C121" i="15" s="1"/>
  <c r="F115" i="6"/>
  <c r="C117" i="15" s="1"/>
  <c r="F111" i="6"/>
  <c r="C113" i="15" s="1"/>
  <c r="F107" i="6"/>
  <c r="C109" i="15" s="1"/>
  <c r="F103" i="6"/>
  <c r="C105" i="15" s="1"/>
  <c r="F99" i="6"/>
  <c r="C101" i="15" s="1"/>
  <c r="F95" i="6"/>
  <c r="C97" i="15" s="1"/>
  <c r="F91" i="6"/>
  <c r="C93" i="15" s="1"/>
  <c r="F87" i="6"/>
  <c r="C89" i="15" s="1"/>
  <c r="F83" i="6"/>
  <c r="C85" i="15" s="1"/>
  <c r="F79" i="6"/>
  <c r="C81" i="15" s="1"/>
  <c r="F75" i="6"/>
  <c r="C77" i="15" s="1"/>
  <c r="F71" i="6"/>
  <c r="C73" i="15" s="1"/>
  <c r="F67" i="6"/>
  <c r="C69" i="15" s="1"/>
  <c r="F63" i="6"/>
  <c r="C65" i="15" s="1"/>
  <c r="F59" i="6"/>
  <c r="C61" i="15" s="1"/>
  <c r="F55" i="6"/>
  <c r="C57" i="15" s="1"/>
  <c r="F51" i="6"/>
  <c r="C53" i="15" s="1"/>
  <c r="F47" i="6"/>
  <c r="C49" i="15" s="1"/>
  <c r="F43" i="6"/>
  <c r="C45" i="15" s="1"/>
  <c r="F39" i="6"/>
  <c r="C41" i="15" s="1"/>
  <c r="F35" i="6"/>
  <c r="C37" i="15" s="1"/>
  <c r="F31" i="6"/>
  <c r="C33" i="15" s="1"/>
  <c r="F27" i="6"/>
  <c r="C29" i="15" s="1"/>
  <c r="F23" i="6"/>
  <c r="C25" i="15" s="1"/>
  <c r="F19" i="6"/>
  <c r="C21" i="15" s="1"/>
  <c r="F15" i="6"/>
  <c r="C17" i="15" s="1"/>
  <c r="F11" i="6"/>
  <c r="C13" i="15" s="1"/>
  <c r="F7" i="6"/>
  <c r="C9" i="15" s="1"/>
  <c r="F1238" i="6"/>
  <c r="C1240" i="15" s="1"/>
  <c r="F1234" i="6"/>
  <c r="C1236" i="15" s="1"/>
  <c r="F1230" i="6"/>
  <c r="C1232" i="15" s="1"/>
  <c r="F1226" i="6"/>
  <c r="C1228" i="15" s="1"/>
  <c r="F1222" i="6"/>
  <c r="C1224" i="15" s="1"/>
  <c r="F1218" i="6"/>
  <c r="C1220" i="15" s="1"/>
  <c r="F1214" i="6"/>
  <c r="C1216" i="15" s="1"/>
  <c r="F1210" i="6"/>
  <c r="C1212" i="15" s="1"/>
  <c r="F1206" i="6"/>
  <c r="C1208" i="15" s="1"/>
  <c r="F1202" i="6"/>
  <c r="C1204" i="15" s="1"/>
  <c r="F1198" i="6"/>
  <c r="C1200" i="15" s="1"/>
  <c r="F1194" i="6"/>
  <c r="C1196" i="15" s="1"/>
  <c r="F1190" i="6"/>
  <c r="C1192" i="15" s="1"/>
  <c r="F1186" i="6"/>
  <c r="C1188" i="15" s="1"/>
  <c r="F1182" i="6"/>
  <c r="C1184" i="15" s="1"/>
  <c r="F1178" i="6"/>
  <c r="C1180" i="15" s="1"/>
  <c r="F1174" i="6"/>
  <c r="C1176" i="15" s="1"/>
  <c r="F1170" i="6"/>
  <c r="C1172" i="15" s="1"/>
  <c r="F1166" i="6"/>
  <c r="C1168" i="15" s="1"/>
  <c r="F1162" i="6"/>
  <c r="C1164" i="15" s="1"/>
  <c r="F1158" i="6"/>
  <c r="C1160" i="15" s="1"/>
  <c r="F1154" i="6"/>
  <c r="C1156" i="15" s="1"/>
  <c r="F1150" i="6"/>
  <c r="C1152" i="15" s="1"/>
  <c r="F1146" i="6"/>
  <c r="C1148" i="15" s="1"/>
  <c r="F1142" i="6"/>
  <c r="C1144" i="15" s="1"/>
  <c r="F1138" i="6"/>
  <c r="C1140" i="15" s="1"/>
  <c r="F1134" i="6"/>
  <c r="C1136" i="15" s="1"/>
  <c r="F1130" i="6"/>
  <c r="C1132" i="15" s="1"/>
  <c r="F1126" i="6"/>
  <c r="C1128" i="15" s="1"/>
  <c r="F1122" i="6"/>
  <c r="C1124" i="15" s="1"/>
  <c r="F1118" i="6"/>
  <c r="C1120" i="15" s="1"/>
  <c r="F1114" i="6"/>
  <c r="C1116" i="15" s="1"/>
  <c r="F1110" i="6"/>
  <c r="C1112" i="15" s="1"/>
  <c r="F1106" i="6"/>
  <c r="C1108" i="15" s="1"/>
  <c r="F1102" i="6"/>
  <c r="C1104" i="15" s="1"/>
  <c r="F1098" i="6"/>
  <c r="C1100" i="15" s="1"/>
  <c r="F1094" i="6"/>
  <c r="C1096" i="15" s="1"/>
  <c r="F1090" i="6"/>
  <c r="C1092" i="15" s="1"/>
  <c r="F1086" i="6"/>
  <c r="C1088" i="15" s="1"/>
  <c r="F1082" i="6"/>
  <c r="C1084" i="15" s="1"/>
  <c r="F1078" i="6"/>
  <c r="C1080" i="15" s="1"/>
  <c r="F1074" i="6"/>
  <c r="C1076" i="15" s="1"/>
  <c r="F1070" i="6"/>
  <c r="C1072" i="15" s="1"/>
  <c r="F1066" i="6"/>
  <c r="C1068" i="15" s="1"/>
  <c r="F1062" i="6"/>
  <c r="C1064" i="15" s="1"/>
  <c r="F1058" i="6"/>
  <c r="C1060" i="15" s="1"/>
  <c r="F1054" i="6"/>
  <c r="C1056" i="15" s="1"/>
  <c r="F1050" i="6"/>
  <c r="C1052" i="15" s="1"/>
  <c r="F1046" i="6"/>
  <c r="C1048" i="15" s="1"/>
  <c r="F1042" i="6"/>
  <c r="C1044" i="15" s="1"/>
  <c r="F1038" i="6"/>
  <c r="C1040" i="15" s="1"/>
  <c r="F1034" i="6"/>
  <c r="C1036" i="15" s="1"/>
  <c r="F1030" i="6"/>
  <c r="C1032" i="15" s="1"/>
  <c r="F1026" i="6"/>
  <c r="C1028" i="15" s="1"/>
  <c r="F1022" i="6"/>
  <c r="C1024" i="15" s="1"/>
  <c r="F1018" i="6"/>
  <c r="C1020" i="15" s="1"/>
  <c r="F1014" i="6"/>
  <c r="C1016" i="15" s="1"/>
  <c r="F1010" i="6"/>
  <c r="C1012" i="15" s="1"/>
  <c r="F1006" i="6"/>
  <c r="C1008" i="15" s="1"/>
  <c r="F1002" i="6"/>
  <c r="C1004" i="15" s="1"/>
  <c r="F998" i="6"/>
  <c r="C1000" i="15" s="1"/>
  <c r="F994" i="6"/>
  <c r="C996" i="15" s="1"/>
  <c r="F990" i="6"/>
  <c r="C992" i="15" s="1"/>
  <c r="F986" i="6"/>
  <c r="C988" i="15" s="1"/>
  <c r="F982" i="6"/>
  <c r="C984" i="15" s="1"/>
  <c r="F978" i="6"/>
  <c r="C980" i="15" s="1"/>
  <c r="F974" i="6"/>
  <c r="C976" i="15" s="1"/>
  <c r="F970" i="6"/>
  <c r="C972" i="15" s="1"/>
  <c r="F966" i="6"/>
  <c r="C968" i="15" s="1"/>
  <c r="F962" i="6"/>
  <c r="C964" i="15" s="1"/>
  <c r="F958" i="6"/>
  <c r="C960" i="15" s="1"/>
  <c r="F954" i="6"/>
  <c r="C956" i="15" s="1"/>
  <c r="F950" i="6"/>
  <c r="C952" i="15" s="1"/>
  <c r="F946" i="6"/>
  <c r="C948" i="15" s="1"/>
  <c r="F942" i="6"/>
  <c r="C944" i="15" s="1"/>
  <c r="F938" i="6"/>
  <c r="C940" i="15" s="1"/>
  <c r="F934" i="6"/>
  <c r="C936" i="15" s="1"/>
  <c r="F930" i="6"/>
  <c r="C932" i="15" s="1"/>
  <c r="F926" i="6"/>
  <c r="C928" i="15" s="1"/>
  <c r="F922" i="6"/>
  <c r="C924" i="15" s="1"/>
  <c r="F918" i="6"/>
  <c r="C920" i="15" s="1"/>
  <c r="F914" i="6"/>
  <c r="C916" i="15" s="1"/>
  <c r="F910" i="6"/>
  <c r="C912" i="15" s="1"/>
  <c r="F906" i="6"/>
  <c r="C908" i="15" s="1"/>
  <c r="F902" i="6"/>
  <c r="C904" i="15" s="1"/>
  <c r="F898" i="6"/>
  <c r="C900" i="15" s="1"/>
  <c r="F894" i="6"/>
  <c r="C896" i="15" s="1"/>
  <c r="F890" i="6"/>
  <c r="C892" i="15" s="1"/>
  <c r="F886" i="6"/>
  <c r="C888" i="15" s="1"/>
  <c r="F882" i="6"/>
  <c r="C884" i="15" s="1"/>
  <c r="F878" i="6"/>
  <c r="C880" i="15" s="1"/>
  <c r="F874" i="6"/>
  <c r="C876" i="15" s="1"/>
  <c r="F870" i="6"/>
  <c r="C872" i="15" s="1"/>
  <c r="F866" i="6"/>
  <c r="C868" i="15" s="1"/>
  <c r="F862" i="6"/>
  <c r="C864" i="15" s="1"/>
  <c r="F858" i="6"/>
  <c r="C860" i="15" s="1"/>
  <c r="F854" i="6"/>
  <c r="C856" i="15" s="1"/>
  <c r="F850" i="6"/>
  <c r="C852" i="15" s="1"/>
  <c r="F846" i="6"/>
  <c r="C848" i="15" s="1"/>
  <c r="F842" i="6"/>
  <c r="C844" i="15" s="1"/>
  <c r="F838" i="6"/>
  <c r="C840" i="15" s="1"/>
  <c r="F834" i="6"/>
  <c r="C836" i="15" s="1"/>
  <c r="F830" i="6"/>
  <c r="C832" i="15" s="1"/>
  <c r="F826" i="6"/>
  <c r="C828" i="15" s="1"/>
  <c r="F822" i="6"/>
  <c r="C824" i="15" s="1"/>
  <c r="F818" i="6"/>
  <c r="C820" i="15" s="1"/>
  <c r="F814" i="6"/>
  <c r="C816" i="15" s="1"/>
  <c r="F810" i="6"/>
  <c r="C812" i="15" s="1"/>
  <c r="F806" i="6"/>
  <c r="C808" i="15" s="1"/>
  <c r="F802" i="6"/>
  <c r="C804" i="15" s="1"/>
  <c r="F798" i="6"/>
  <c r="C800" i="15" s="1"/>
  <c r="F794" i="6"/>
  <c r="C796" i="15" s="1"/>
  <c r="F790" i="6"/>
  <c r="C792" i="15" s="1"/>
  <c r="F786" i="6"/>
  <c r="C788" i="15" s="1"/>
  <c r="F782" i="6"/>
  <c r="C784" i="15" s="1"/>
  <c r="F778" i="6"/>
  <c r="C780" i="15" s="1"/>
  <c r="F774" i="6"/>
  <c r="C776" i="15" s="1"/>
  <c r="F770" i="6"/>
  <c r="C772" i="15" s="1"/>
  <c r="F766" i="6"/>
  <c r="C768" i="15" s="1"/>
  <c r="F762" i="6"/>
  <c r="C764" i="15" s="1"/>
  <c r="F758" i="6"/>
  <c r="C760" i="15" s="1"/>
  <c r="F754" i="6"/>
  <c r="C756" i="15" s="1"/>
  <c r="F750" i="6"/>
  <c r="C752" i="15" s="1"/>
  <c r="F746" i="6"/>
  <c r="C748" i="15" s="1"/>
  <c r="F742" i="6"/>
  <c r="C744" i="15" s="1"/>
  <c r="F738" i="6"/>
  <c r="C740" i="15" s="1"/>
  <c r="F734" i="6"/>
  <c r="C736" i="15" s="1"/>
  <c r="F730" i="6"/>
  <c r="C732" i="15" s="1"/>
  <c r="F726" i="6"/>
  <c r="C728" i="15" s="1"/>
  <c r="F722" i="6"/>
  <c r="C724" i="15" s="1"/>
  <c r="F718" i="6"/>
  <c r="C720" i="15" s="1"/>
  <c r="F714" i="6"/>
  <c r="C716" i="15" s="1"/>
  <c r="F710" i="6"/>
  <c r="C712" i="15" s="1"/>
  <c r="F706" i="6"/>
  <c r="C708" i="15" s="1"/>
  <c r="F702" i="6"/>
  <c r="C704" i="15" s="1"/>
  <c r="F698" i="6"/>
  <c r="C700" i="15" s="1"/>
  <c r="F694" i="6"/>
  <c r="C696" i="15" s="1"/>
  <c r="F690" i="6"/>
  <c r="C692" i="15" s="1"/>
  <c r="F686" i="6"/>
  <c r="C688" i="15" s="1"/>
  <c r="F682" i="6"/>
  <c r="C684" i="15" s="1"/>
  <c r="F678" i="6"/>
  <c r="C680" i="15" s="1"/>
  <c r="F674" i="6"/>
  <c r="C676" i="15" s="1"/>
  <c r="F670" i="6"/>
  <c r="C672" i="15" s="1"/>
  <c r="F666" i="6"/>
  <c r="C668" i="15" s="1"/>
  <c r="F662" i="6"/>
  <c r="C664" i="15" s="1"/>
  <c r="F658" i="6"/>
  <c r="C660" i="15" s="1"/>
  <c r="F654" i="6"/>
  <c r="C656" i="15" s="1"/>
  <c r="F650" i="6"/>
  <c r="C652" i="15" s="1"/>
  <c r="F646" i="6"/>
  <c r="C648" i="15" s="1"/>
  <c r="F642" i="6"/>
  <c r="C644" i="15" s="1"/>
  <c r="F638" i="6"/>
  <c r="C640" i="15" s="1"/>
  <c r="F634" i="6"/>
  <c r="C636" i="15" s="1"/>
  <c r="F630" i="6"/>
  <c r="C632" i="15" s="1"/>
  <c r="F626" i="6"/>
  <c r="C628" i="15" s="1"/>
  <c r="F622" i="6"/>
  <c r="C624" i="15" s="1"/>
  <c r="F618" i="6"/>
  <c r="C620" i="15" s="1"/>
  <c r="F614" i="6"/>
  <c r="C616" i="15" s="1"/>
  <c r="F610" i="6"/>
  <c r="C612" i="15" s="1"/>
  <c r="F606" i="6"/>
  <c r="C608" i="15" s="1"/>
  <c r="F602" i="6"/>
  <c r="C604" i="15" s="1"/>
  <c r="F598" i="6"/>
  <c r="C600" i="15" s="1"/>
  <c r="F594" i="6"/>
  <c r="C596" i="15" s="1"/>
  <c r="F590" i="6"/>
  <c r="C592" i="15" s="1"/>
  <c r="F586" i="6"/>
  <c r="C588" i="15" s="1"/>
  <c r="F582" i="6"/>
  <c r="C584" i="15" s="1"/>
  <c r="F578" i="6"/>
  <c r="C580" i="15" s="1"/>
  <c r="F574" i="6"/>
  <c r="C576" i="15" s="1"/>
  <c r="F570" i="6"/>
  <c r="C572" i="15" s="1"/>
  <c r="F566" i="6"/>
  <c r="C568" i="15" s="1"/>
  <c r="F562" i="6"/>
  <c r="C564" i="15" s="1"/>
  <c r="F558" i="6"/>
  <c r="C560" i="15" s="1"/>
  <c r="F554" i="6"/>
  <c r="C556" i="15" s="1"/>
  <c r="F550" i="6"/>
  <c r="C552" i="15" s="1"/>
  <c r="F546" i="6"/>
  <c r="C548" i="15" s="1"/>
  <c r="F542" i="6"/>
  <c r="C544" i="15" s="1"/>
  <c r="F538" i="6"/>
  <c r="C540" i="15" s="1"/>
  <c r="F534" i="6"/>
  <c r="C536" i="15" s="1"/>
  <c r="F530" i="6"/>
  <c r="C532" i="15" s="1"/>
  <c r="F526" i="6"/>
  <c r="C528" i="15" s="1"/>
  <c r="F522" i="6"/>
  <c r="C524" i="15" s="1"/>
  <c r="F518" i="6"/>
  <c r="C520" i="15" s="1"/>
  <c r="F514" i="6"/>
  <c r="C516" i="15" s="1"/>
  <c r="F510" i="6"/>
  <c r="C512" i="15" s="1"/>
  <c r="F506" i="6"/>
  <c r="C508" i="15" s="1"/>
  <c r="F502" i="6"/>
  <c r="C504" i="15" s="1"/>
  <c r="F498" i="6"/>
  <c r="C500" i="15" s="1"/>
  <c r="F494" i="6"/>
  <c r="C496" i="15" s="1"/>
  <c r="F490" i="6"/>
  <c r="C492" i="15" s="1"/>
  <c r="F486" i="6"/>
  <c r="C488" i="15" s="1"/>
  <c r="F482" i="6"/>
  <c r="C484" i="15" s="1"/>
  <c r="F478" i="6"/>
  <c r="C480" i="15" s="1"/>
  <c r="F474" i="6"/>
  <c r="C476" i="15" s="1"/>
  <c r="F470" i="6"/>
  <c r="C472" i="15" s="1"/>
  <c r="F466" i="6"/>
  <c r="C468" i="15" s="1"/>
  <c r="F462" i="6"/>
  <c r="C464" i="15" s="1"/>
  <c r="F458" i="6"/>
  <c r="C460" i="15" s="1"/>
  <c r="F454" i="6"/>
  <c r="C456" i="15" s="1"/>
  <c r="F450" i="6"/>
  <c r="C452" i="15" s="1"/>
  <c r="F446" i="6"/>
  <c r="C448" i="15" s="1"/>
  <c r="F442" i="6"/>
  <c r="C444" i="15" s="1"/>
  <c r="F438" i="6"/>
  <c r="C440" i="15" s="1"/>
  <c r="F434" i="6"/>
  <c r="C436" i="15" s="1"/>
  <c r="F430" i="6"/>
  <c r="C432" i="15" s="1"/>
  <c r="F426" i="6"/>
  <c r="C428" i="15" s="1"/>
  <c r="F422" i="6"/>
  <c r="C424" i="15" s="1"/>
  <c r="F418" i="6"/>
  <c r="C420" i="15" s="1"/>
  <c r="F414" i="6"/>
  <c r="C416" i="15" s="1"/>
  <c r="F410" i="6"/>
  <c r="C412" i="15" s="1"/>
  <c r="F406" i="6"/>
  <c r="C408" i="15" s="1"/>
  <c r="F402" i="6"/>
  <c r="C404" i="15" s="1"/>
  <c r="F398" i="6"/>
  <c r="C400" i="15" s="1"/>
  <c r="F394" i="6"/>
  <c r="C396" i="15" s="1"/>
  <c r="F390" i="6"/>
  <c r="C392" i="15" s="1"/>
  <c r="F386" i="6"/>
  <c r="C388" i="15" s="1"/>
  <c r="F382" i="6"/>
  <c r="C384" i="15" s="1"/>
  <c r="F378" i="6"/>
  <c r="C380" i="15" s="1"/>
  <c r="F374" i="6"/>
  <c r="C376" i="15" s="1"/>
  <c r="F370" i="6"/>
  <c r="C372" i="15" s="1"/>
  <c r="F366" i="6"/>
  <c r="C368" i="15" s="1"/>
  <c r="F362" i="6"/>
  <c r="C364" i="15" s="1"/>
  <c r="F358" i="6"/>
  <c r="C360" i="15" s="1"/>
  <c r="F354" i="6"/>
  <c r="C356" i="15" s="1"/>
  <c r="F350" i="6"/>
  <c r="C352" i="15" s="1"/>
  <c r="F346" i="6"/>
  <c r="C348" i="15" s="1"/>
  <c r="F342" i="6"/>
  <c r="C344" i="15" s="1"/>
  <c r="F338" i="6"/>
  <c r="C340" i="15" s="1"/>
  <c r="F334" i="6"/>
  <c r="C336" i="15" s="1"/>
  <c r="F330" i="6"/>
  <c r="C332" i="15" s="1"/>
  <c r="F326" i="6"/>
  <c r="C328" i="15" s="1"/>
  <c r="F322" i="6"/>
  <c r="C324" i="15" s="1"/>
  <c r="F318" i="6"/>
  <c r="C320" i="15" s="1"/>
  <c r="F314" i="6"/>
  <c r="C316" i="15" s="1"/>
  <c r="F310" i="6"/>
  <c r="C312" i="15" s="1"/>
  <c r="F306" i="6"/>
  <c r="C308" i="15" s="1"/>
  <c r="F302" i="6"/>
  <c r="C304" i="15" s="1"/>
  <c r="F298" i="6"/>
  <c r="C300" i="15" s="1"/>
  <c r="F294" i="6"/>
  <c r="C296" i="15" s="1"/>
  <c r="F290" i="6"/>
  <c r="C292" i="15" s="1"/>
  <c r="F286" i="6"/>
  <c r="C288" i="15" s="1"/>
  <c r="F282" i="6"/>
  <c r="C284" i="15" s="1"/>
  <c r="F278" i="6"/>
  <c r="C280" i="15" s="1"/>
  <c r="F274" i="6"/>
  <c r="C276" i="15" s="1"/>
  <c r="F270" i="6"/>
  <c r="C272" i="15" s="1"/>
  <c r="F266" i="6"/>
  <c r="C268" i="15" s="1"/>
  <c r="F262" i="6"/>
  <c r="C264" i="15" s="1"/>
  <c r="F258" i="6"/>
  <c r="C260" i="15" s="1"/>
  <c r="F254" i="6"/>
  <c r="C256" i="15" s="1"/>
  <c r="F250" i="6"/>
  <c r="C252" i="15" s="1"/>
  <c r="F12" i="6"/>
  <c r="C14" i="15" s="1"/>
  <c r="F8" i="6"/>
  <c r="C10" i="15" s="1"/>
  <c r="F42" i="6"/>
  <c r="C44" i="15" s="1"/>
  <c r="F88" i="6"/>
  <c r="C90" i="15" s="1"/>
  <c r="F120" i="6"/>
  <c r="C122" i="15" s="1"/>
  <c r="F202" i="6"/>
  <c r="C204" i="15" s="1"/>
  <c r="F248" i="6"/>
  <c r="C250" i="15" s="1"/>
  <c r="F280" i="6"/>
  <c r="C282" i="15" s="1"/>
  <c r="F312" i="6"/>
  <c r="C314" i="15" s="1"/>
  <c r="F344" i="6"/>
  <c r="C346" i="15" s="1"/>
  <c r="F381" i="6"/>
  <c r="C383" i="15" s="1"/>
  <c r="F413" i="6"/>
  <c r="C415" i="15" s="1"/>
  <c r="F445" i="6"/>
  <c r="C447" i="15" s="1"/>
  <c r="F477" i="6"/>
  <c r="C479" i="15" s="1"/>
  <c r="F520" i="6"/>
  <c r="C522" i="15" s="1"/>
  <c r="F557" i="6"/>
  <c r="C559" i="15" s="1"/>
  <c r="F589" i="6"/>
  <c r="C591" i="15" s="1"/>
  <c r="F616" i="6"/>
  <c r="C618" i="15" s="1"/>
  <c r="F648" i="6"/>
  <c r="C650" i="15" s="1"/>
  <c r="F669" i="6"/>
  <c r="C671" i="15" s="1"/>
  <c r="F696" i="6"/>
  <c r="C698" i="15" s="1"/>
  <c r="F728" i="6"/>
  <c r="C730" i="15" s="1"/>
  <c r="F813" i="6"/>
  <c r="C815" i="15" s="1"/>
  <c r="F89" i="6"/>
  <c r="C91" i="15" s="1"/>
  <c r="F121" i="6"/>
  <c r="C123" i="15" s="1"/>
  <c r="F153" i="6"/>
  <c r="C155" i="15" s="1"/>
  <c r="F194" i="6"/>
  <c r="C196" i="15" s="1"/>
  <c r="F240" i="6"/>
  <c r="C242" i="15" s="1"/>
  <c r="F260" i="6"/>
  <c r="C262" i="15" s="1"/>
  <c r="F281" i="6"/>
  <c r="C283" i="15" s="1"/>
  <c r="F308" i="6"/>
  <c r="C310" i="15" s="1"/>
  <c r="F340" i="6"/>
  <c r="C342" i="15" s="1"/>
  <c r="F361" i="6"/>
  <c r="C363" i="15" s="1"/>
  <c r="F377" i="6"/>
  <c r="C379" i="15" s="1"/>
  <c r="F409" i="6"/>
  <c r="C411" i="15" s="1"/>
  <c r="F425" i="6"/>
  <c r="C427" i="15" s="1"/>
  <c r="F441" i="6"/>
  <c r="C443" i="15" s="1"/>
  <c r="F457" i="6"/>
  <c r="C459" i="15" s="1"/>
  <c r="F484" i="6"/>
  <c r="C486" i="15" s="1"/>
  <c r="F500" i="6"/>
  <c r="C502" i="15" s="1"/>
  <c r="F532" i="6"/>
  <c r="C534" i="15" s="1"/>
  <c r="F548" i="6"/>
  <c r="C550" i="15" s="1"/>
  <c r="F564" i="6"/>
  <c r="C566" i="15" s="1"/>
  <c r="F585" i="6"/>
  <c r="C587" i="15" s="1"/>
  <c r="F601" i="6"/>
  <c r="C603" i="15" s="1"/>
  <c r="F617" i="6"/>
  <c r="C619" i="15" s="1"/>
  <c r="F633" i="6"/>
  <c r="C635" i="15" s="1"/>
  <c r="F649" i="6"/>
  <c r="C651" i="15" s="1"/>
  <c r="F660" i="6"/>
  <c r="C662" i="15" s="1"/>
  <c r="F665" i="6"/>
  <c r="C667" i="15" s="1"/>
  <c r="F681" i="6"/>
  <c r="C683" i="15" s="1"/>
  <c r="F692" i="6"/>
  <c r="C694" i="15" s="1"/>
  <c r="F708" i="6"/>
  <c r="C710" i="15" s="1"/>
  <c r="F713" i="6"/>
  <c r="C715" i="15" s="1"/>
  <c r="F724" i="6"/>
  <c r="C726" i="15" s="1"/>
  <c r="F740" i="6"/>
  <c r="C742" i="15" s="1"/>
  <c r="F745" i="6"/>
  <c r="C747" i="15" s="1"/>
  <c r="F756" i="6"/>
  <c r="C758" i="15" s="1"/>
  <c r="F772" i="6"/>
  <c r="C774" i="15" s="1"/>
  <c r="F777" i="6"/>
  <c r="C779" i="15" s="1"/>
  <c r="F788" i="6"/>
  <c r="C790" i="15" s="1"/>
  <c r="F804" i="6"/>
  <c r="C806" i="15" s="1"/>
  <c r="F13" i="6"/>
  <c r="C15" i="15" s="1"/>
  <c r="F17" i="6"/>
  <c r="C19" i="15" s="1"/>
  <c r="F26" i="6"/>
  <c r="C28" i="15" s="1"/>
  <c r="F40" i="6"/>
  <c r="C42" i="15" s="1"/>
  <c r="F49" i="6"/>
  <c r="C51" i="15" s="1"/>
  <c r="F58" i="6"/>
  <c r="C60" i="15" s="1"/>
  <c r="F72" i="6"/>
  <c r="C74" i="15" s="1"/>
  <c r="F81" i="6"/>
  <c r="C83" i="15" s="1"/>
  <c r="F90" i="6"/>
  <c r="C92" i="15" s="1"/>
  <c r="F104" i="6"/>
  <c r="C106" i="15" s="1"/>
  <c r="F113" i="6"/>
  <c r="C115" i="15" s="1"/>
  <c r="F122" i="6"/>
  <c r="C124" i="15" s="1"/>
  <c r="F136" i="6"/>
  <c r="C138" i="15" s="1"/>
  <c r="F145" i="6"/>
  <c r="C147" i="15" s="1"/>
  <c r="F154" i="6"/>
  <c r="C156" i="15" s="1"/>
  <c r="F168" i="6"/>
  <c r="C170" i="15" s="1"/>
  <c r="F177" i="6"/>
  <c r="C179" i="15" s="1"/>
  <c r="F186" i="6"/>
  <c r="C188" i="15" s="1"/>
  <c r="F200" i="6"/>
  <c r="C202" i="15" s="1"/>
  <c r="F209" i="6"/>
  <c r="C211" i="15" s="1"/>
  <c r="F218" i="6"/>
  <c r="C220" i="15" s="1"/>
  <c r="F232" i="6"/>
  <c r="C234" i="15" s="1"/>
  <c r="F241" i="6"/>
  <c r="C243" i="15" s="1"/>
  <c r="F256" i="6"/>
  <c r="C258" i="15" s="1"/>
  <c r="F261" i="6"/>
  <c r="C263" i="15" s="1"/>
  <c r="F272" i="6"/>
  <c r="C274" i="15" s="1"/>
  <c r="F277" i="6"/>
  <c r="C279" i="15" s="1"/>
  <c r="F288" i="6"/>
  <c r="C290" i="15" s="1"/>
  <c r="F293" i="6"/>
  <c r="C295" i="15" s="1"/>
  <c r="F304" i="6"/>
  <c r="C306" i="15" s="1"/>
  <c r="F309" i="6"/>
  <c r="C311" i="15" s="1"/>
  <c r="F320" i="6"/>
  <c r="C322" i="15" s="1"/>
  <c r="F325" i="6"/>
  <c r="C327" i="15" s="1"/>
  <c r="F336" i="6"/>
  <c r="C338" i="15" s="1"/>
  <c r="F341" i="6"/>
  <c r="C343" i="15" s="1"/>
  <c r="F352" i="6"/>
  <c r="C354" i="15" s="1"/>
  <c r="F357" i="6"/>
  <c r="C359" i="15" s="1"/>
  <c r="F368" i="6"/>
  <c r="C370" i="15" s="1"/>
  <c r="F373" i="6"/>
  <c r="C375" i="15" s="1"/>
  <c r="F384" i="6"/>
  <c r="C386" i="15" s="1"/>
  <c r="F389" i="6"/>
  <c r="C391" i="15" s="1"/>
  <c r="F400" i="6"/>
  <c r="C402" i="15" s="1"/>
  <c r="F405" i="6"/>
  <c r="C407" i="15" s="1"/>
  <c r="F416" i="6"/>
  <c r="C418" i="15" s="1"/>
  <c r="F421" i="6"/>
  <c r="C423" i="15" s="1"/>
  <c r="F432" i="6"/>
  <c r="C434" i="15" s="1"/>
  <c r="F437" i="6"/>
  <c r="C439" i="15" s="1"/>
  <c r="F448" i="6"/>
  <c r="C450" i="15" s="1"/>
  <c r="F453" i="6"/>
  <c r="C455" i="15" s="1"/>
  <c r="F464" i="6"/>
  <c r="C466" i="15" s="1"/>
  <c r="F469" i="6"/>
  <c r="C471" i="15" s="1"/>
  <c r="F480" i="6"/>
  <c r="C482" i="15" s="1"/>
  <c r="F485" i="6"/>
  <c r="C487" i="15" s="1"/>
  <c r="F496" i="6"/>
  <c r="C498" i="15" s="1"/>
  <c r="F501" i="6"/>
  <c r="C503" i="15" s="1"/>
  <c r="F512" i="6"/>
  <c r="C514" i="15" s="1"/>
  <c r="F517" i="6"/>
  <c r="C519" i="15" s="1"/>
  <c r="F528" i="6"/>
  <c r="C530" i="15" s="1"/>
  <c r="F533" i="6"/>
  <c r="C535" i="15" s="1"/>
  <c r="F544" i="6"/>
  <c r="C546" i="15" s="1"/>
  <c r="F549" i="6"/>
  <c r="C551" i="15" s="1"/>
  <c r="F560" i="6"/>
  <c r="C562" i="15" s="1"/>
  <c r="F565" i="6"/>
  <c r="C567" i="15" s="1"/>
  <c r="F576" i="6"/>
  <c r="C578" i="15" s="1"/>
  <c r="F581" i="6"/>
  <c r="C583" i="15" s="1"/>
  <c r="F592" i="6"/>
  <c r="C594" i="15" s="1"/>
  <c r="F597" i="6"/>
  <c r="C599" i="15" s="1"/>
  <c r="F608" i="6"/>
  <c r="C610" i="15" s="1"/>
  <c r="F613" i="6"/>
  <c r="C615" i="15" s="1"/>
  <c r="F624" i="6"/>
  <c r="C626" i="15" s="1"/>
  <c r="F629" i="6"/>
  <c r="C631" i="15" s="1"/>
  <c r="F640" i="6"/>
  <c r="C642" i="15" s="1"/>
  <c r="F645" i="6"/>
  <c r="C647" i="15" s="1"/>
  <c r="F656" i="6"/>
  <c r="C658" i="15" s="1"/>
  <c r="F661" i="6"/>
  <c r="C663" i="15" s="1"/>
  <c r="F672" i="6"/>
  <c r="C674" i="15" s="1"/>
  <c r="F677" i="6"/>
  <c r="C679" i="15" s="1"/>
  <c r="F688" i="6"/>
  <c r="C690" i="15" s="1"/>
  <c r="F693" i="6"/>
  <c r="C695" i="15" s="1"/>
  <c r="F704" i="6"/>
  <c r="C706" i="15" s="1"/>
  <c r="F709" i="6"/>
  <c r="C711" i="15" s="1"/>
  <c r="F720" i="6"/>
  <c r="C722" i="15" s="1"/>
  <c r="F725" i="6"/>
  <c r="C727" i="15" s="1"/>
  <c r="F736" i="6"/>
  <c r="C738" i="15" s="1"/>
  <c r="F741" i="6"/>
  <c r="C743" i="15" s="1"/>
  <c r="F752" i="6"/>
  <c r="C754" i="15" s="1"/>
  <c r="F757" i="6"/>
  <c r="C759" i="15" s="1"/>
  <c r="F768" i="6"/>
  <c r="C770" i="15" s="1"/>
  <c r="F773" i="6"/>
  <c r="C775" i="15" s="1"/>
  <c r="F784" i="6"/>
  <c r="C786" i="15" s="1"/>
  <c r="F789" i="6"/>
  <c r="C791" i="15" s="1"/>
  <c r="F800" i="6"/>
  <c r="C802" i="15" s="1"/>
  <c r="F805" i="6"/>
  <c r="C807" i="15" s="1"/>
  <c r="F816" i="6"/>
  <c r="C818" i="15" s="1"/>
  <c r="F821" i="6"/>
  <c r="C823" i="15" s="1"/>
  <c r="F832" i="6"/>
  <c r="C834" i="15" s="1"/>
  <c r="F837" i="6"/>
  <c r="C839" i="15" s="1"/>
  <c r="F848" i="6"/>
  <c r="C850" i="15" s="1"/>
  <c r="F853" i="6"/>
  <c r="C855" i="15" s="1"/>
  <c r="F864" i="6"/>
  <c r="C866" i="15" s="1"/>
  <c r="F869" i="6"/>
  <c r="C871" i="15" s="1"/>
  <c r="F880" i="6"/>
  <c r="C882" i="15" s="1"/>
  <c r="F885" i="6"/>
  <c r="C887" i="15" s="1"/>
  <c r="F896" i="6"/>
  <c r="C898" i="15" s="1"/>
  <c r="F901" i="6"/>
  <c r="C903" i="15" s="1"/>
  <c r="F912" i="6"/>
  <c r="C914" i="15" s="1"/>
  <c r="F917" i="6"/>
  <c r="C919" i="15" s="1"/>
  <c r="F928" i="6"/>
  <c r="C930" i="15" s="1"/>
  <c r="F933" i="6"/>
  <c r="C935" i="15" s="1"/>
  <c r="F944" i="6"/>
  <c r="C946" i="15" s="1"/>
  <c r="F949" i="6"/>
  <c r="C951" i="15" s="1"/>
  <c r="F960" i="6"/>
  <c r="C962" i="15" s="1"/>
  <c r="F965" i="6"/>
  <c r="C967" i="15" s="1"/>
  <c r="F976" i="6"/>
  <c r="C978" i="15" s="1"/>
  <c r="F981" i="6"/>
  <c r="C983" i="15" s="1"/>
  <c r="F992" i="6"/>
  <c r="C994" i="15" s="1"/>
  <c r="F997" i="6"/>
  <c r="C999" i="15" s="1"/>
  <c r="F1008" i="6"/>
  <c r="C1010" i="15" s="1"/>
  <c r="F1013" i="6"/>
  <c r="C1015" i="15" s="1"/>
  <c r="F1024" i="6"/>
  <c r="C1026" i="15" s="1"/>
  <c r="F1029" i="6"/>
  <c r="C1031" i="15" s="1"/>
  <c r="F1040" i="6"/>
  <c r="C1042" i="15" s="1"/>
  <c r="F1045" i="6"/>
  <c r="C1047" i="15" s="1"/>
  <c r="F1056" i="6"/>
  <c r="C1058" i="15" s="1"/>
  <c r="F1061" i="6"/>
  <c r="C1063" i="15" s="1"/>
  <c r="F1072" i="6"/>
  <c r="C1074" i="15" s="1"/>
  <c r="F1077" i="6"/>
  <c r="C1079" i="15" s="1"/>
  <c r="F1088" i="6"/>
  <c r="C1090" i="15" s="1"/>
  <c r="F1093" i="6"/>
  <c r="C1095" i="15" s="1"/>
  <c r="F1104" i="6"/>
  <c r="C1106" i="15" s="1"/>
  <c r="F1109" i="6"/>
  <c r="C1111" i="15" s="1"/>
  <c r="F1120" i="6"/>
  <c r="C1122" i="15" s="1"/>
  <c r="F1125" i="6"/>
  <c r="C1127" i="15" s="1"/>
  <c r="F1136" i="6"/>
  <c r="C1138" i="15" s="1"/>
  <c r="F1141" i="6"/>
  <c r="C1143" i="15" s="1"/>
  <c r="F1152" i="6"/>
  <c r="C1154" i="15" s="1"/>
  <c r="F1157" i="6"/>
  <c r="C1159" i="15" s="1"/>
  <c r="F1168" i="6"/>
  <c r="C1170" i="15" s="1"/>
  <c r="F1173" i="6"/>
  <c r="C1175" i="15" s="1"/>
  <c r="F1184" i="6"/>
  <c r="C1186" i="15" s="1"/>
  <c r="F1189" i="6"/>
  <c r="C1191" i="15" s="1"/>
  <c r="F1200" i="6"/>
  <c r="C1202" i="15" s="1"/>
  <c r="F1205" i="6"/>
  <c r="C1207" i="15" s="1"/>
  <c r="F1216" i="6"/>
  <c r="C1218" i="15" s="1"/>
  <c r="F1221" i="6"/>
  <c r="C1223" i="15" s="1"/>
  <c r="F1232" i="6"/>
  <c r="C1234" i="15" s="1"/>
  <c r="F1237" i="6"/>
  <c r="C1239" i="15" s="1"/>
  <c r="F28" i="6"/>
  <c r="C30" i="15" s="1"/>
  <c r="F46" i="6"/>
  <c r="C48" i="15" s="1"/>
  <c r="F69" i="6"/>
  <c r="C71" i="15" s="1"/>
  <c r="F92" i="6"/>
  <c r="C94" i="15" s="1"/>
  <c r="F10" i="6"/>
  <c r="C12" i="15" s="1"/>
  <c r="F56" i="6"/>
  <c r="C58" i="15" s="1"/>
  <c r="F74" i="6"/>
  <c r="C76" i="15" s="1"/>
  <c r="F129" i="6"/>
  <c r="C131" i="15" s="1"/>
  <c r="F161" i="6"/>
  <c r="C163" i="15" s="1"/>
  <c r="F184" i="6"/>
  <c r="C186" i="15" s="1"/>
  <c r="F234" i="6"/>
  <c r="C236" i="15" s="1"/>
  <c r="F296" i="6"/>
  <c r="C298" i="15" s="1"/>
  <c r="F328" i="6"/>
  <c r="C330" i="15" s="1"/>
  <c r="F360" i="6"/>
  <c r="C362" i="15" s="1"/>
  <c r="F397" i="6"/>
  <c r="C399" i="15" s="1"/>
  <c r="F424" i="6"/>
  <c r="C426" i="15" s="1"/>
  <c r="F456" i="6"/>
  <c r="C458" i="15" s="1"/>
  <c r="F488" i="6"/>
  <c r="C490" i="15" s="1"/>
  <c r="F536" i="6"/>
  <c r="C538" i="15" s="1"/>
  <c r="F573" i="6"/>
  <c r="C575" i="15" s="1"/>
  <c r="F600" i="6"/>
  <c r="C602" i="15" s="1"/>
  <c r="F632" i="6"/>
  <c r="C634" i="15" s="1"/>
  <c r="F653" i="6"/>
  <c r="C655" i="15" s="1"/>
  <c r="F685" i="6"/>
  <c r="C687" i="15" s="1"/>
  <c r="F712" i="6"/>
  <c r="C714" i="15" s="1"/>
  <c r="F733" i="6"/>
  <c r="C735" i="15" s="1"/>
  <c r="F760" i="6"/>
  <c r="C762" i="15" s="1"/>
  <c r="F776" i="6"/>
  <c r="C778" i="15" s="1"/>
  <c r="F792" i="6"/>
  <c r="C794" i="15" s="1"/>
  <c r="F808" i="6"/>
  <c r="C810" i="15" s="1"/>
  <c r="F829" i="6"/>
  <c r="C831" i="15" s="1"/>
  <c r="F856" i="6"/>
  <c r="C858" i="15" s="1"/>
  <c r="F872" i="6"/>
  <c r="C874" i="15" s="1"/>
  <c r="F888" i="6"/>
  <c r="C890" i="15" s="1"/>
  <c r="F904" i="6"/>
  <c r="C906" i="15" s="1"/>
  <c r="F920" i="6"/>
  <c r="C922" i="15" s="1"/>
  <c r="F941" i="6"/>
  <c r="C943" i="15" s="1"/>
  <c r="F957" i="6"/>
  <c r="C959" i="15" s="1"/>
  <c r="F973" i="6"/>
  <c r="C975" i="15" s="1"/>
  <c r="F989" i="6"/>
  <c r="C991" i="15" s="1"/>
  <c r="F1005" i="6"/>
  <c r="C1007" i="15" s="1"/>
  <c r="F1016" i="6"/>
  <c r="C1018" i="15" s="1"/>
  <c r="F1032" i="6"/>
  <c r="C1034" i="15" s="1"/>
  <c r="F1037" i="6"/>
  <c r="C1039" i="15" s="1"/>
  <c r="F1048" i="6"/>
  <c r="C1050" i="15" s="1"/>
  <c r="F1064" i="6"/>
  <c r="C1066" i="15" s="1"/>
  <c r="F1069" i="6"/>
  <c r="C1071" i="15" s="1"/>
  <c r="F1080" i="6"/>
  <c r="C1082" i="15" s="1"/>
  <c r="F1096" i="6"/>
  <c r="C1098" i="15" s="1"/>
  <c r="F1101" i="6"/>
  <c r="C1103" i="15" s="1"/>
  <c r="F1112" i="6"/>
  <c r="C1114" i="15" s="1"/>
  <c r="F1128" i="6"/>
  <c r="C1130" i="15" s="1"/>
  <c r="F1133" i="6"/>
  <c r="C1135" i="15" s="1"/>
  <c r="F1160" i="6"/>
  <c r="C1162" i="15" s="1"/>
  <c r="F20" i="6"/>
  <c r="C22" i="15" s="1"/>
  <c r="F70" i="6"/>
  <c r="C72" i="15" s="1"/>
  <c r="F125" i="6"/>
  <c r="C127" i="15" s="1"/>
  <c r="F157" i="6"/>
  <c r="C159" i="15" s="1"/>
  <c r="F189" i="6"/>
  <c r="C191" i="15" s="1"/>
  <c r="F221" i="6"/>
  <c r="C223" i="15" s="1"/>
  <c r="F244" i="6"/>
  <c r="C246" i="15" s="1"/>
  <c r="F16" i="6"/>
  <c r="C18" i="15" s="1"/>
  <c r="F57" i="6"/>
  <c r="C59" i="15" s="1"/>
  <c r="F98" i="6"/>
  <c r="C100" i="15" s="1"/>
  <c r="F130" i="6"/>
  <c r="C132" i="15" s="1"/>
  <c r="F162" i="6"/>
  <c r="C164" i="15" s="1"/>
  <c r="F217" i="6"/>
  <c r="C219" i="15" s="1"/>
  <c r="F249" i="6"/>
  <c r="C251" i="15" s="1"/>
  <c r="F276" i="6"/>
  <c r="C278" i="15" s="1"/>
  <c r="F297" i="6"/>
  <c r="C299" i="15" s="1"/>
  <c r="F324" i="6"/>
  <c r="C326" i="15" s="1"/>
  <c r="F356" i="6"/>
  <c r="C358" i="15" s="1"/>
  <c r="F372" i="6"/>
  <c r="C374" i="15" s="1"/>
  <c r="F393" i="6"/>
  <c r="C395" i="15" s="1"/>
  <c r="F420" i="6"/>
  <c r="C422" i="15" s="1"/>
  <c r="F436" i="6"/>
  <c r="C438" i="15" s="1"/>
  <c r="F452" i="6"/>
  <c r="C454" i="15" s="1"/>
  <c r="F473" i="6"/>
  <c r="C475" i="15" s="1"/>
  <c r="F489" i="6"/>
  <c r="C491" i="15" s="1"/>
  <c r="F505" i="6"/>
  <c r="C507" i="15" s="1"/>
  <c r="F521" i="6"/>
  <c r="C523" i="15" s="1"/>
  <c r="F537" i="6"/>
  <c r="C539" i="15" s="1"/>
  <c r="F553" i="6"/>
  <c r="C555" i="15" s="1"/>
  <c r="F580" i="6"/>
  <c r="C582" i="15" s="1"/>
  <c r="F596" i="6"/>
  <c r="C598" i="15" s="1"/>
  <c r="F612" i="6"/>
  <c r="C614" i="15" s="1"/>
  <c r="F644" i="6"/>
  <c r="C646" i="15" s="1"/>
  <c r="F1108" i="6"/>
  <c r="C1110" i="15" s="1"/>
  <c r="F22" i="6"/>
  <c r="C24" i="15" s="1"/>
  <c r="F36" i="6"/>
  <c r="C38" i="15" s="1"/>
  <c r="F45" i="6"/>
  <c r="C47" i="15" s="1"/>
  <c r="F54" i="6"/>
  <c r="C56" i="15" s="1"/>
  <c r="F68" i="6"/>
  <c r="C70" i="15" s="1"/>
  <c r="F77" i="6"/>
  <c r="C79" i="15" s="1"/>
  <c r="F86" i="6"/>
  <c r="C88" i="15" s="1"/>
  <c r="F100" i="6"/>
  <c r="C102" i="15" s="1"/>
  <c r="F109" i="6"/>
  <c r="C111" i="15" s="1"/>
  <c r="F118" i="6"/>
  <c r="C120" i="15" s="1"/>
  <c r="F132" i="6"/>
  <c r="C134" i="15" s="1"/>
  <c r="F141" i="6"/>
  <c r="C143" i="15" s="1"/>
  <c r="F150" i="6"/>
  <c r="C152" i="15" s="1"/>
  <c r="F164" i="6"/>
  <c r="C166" i="15" s="1"/>
  <c r="F173" i="6"/>
  <c r="C175" i="15" s="1"/>
  <c r="F182" i="6"/>
  <c r="C184" i="15" s="1"/>
  <c r="F196" i="6"/>
  <c r="C198" i="15" s="1"/>
  <c r="F205" i="6"/>
  <c r="C207" i="15" s="1"/>
  <c r="F214" i="6"/>
  <c r="C216" i="15" s="1"/>
  <c r="F228" i="6"/>
  <c r="C230" i="15" s="1"/>
  <c r="F237" i="6"/>
  <c r="C239" i="15" s="1"/>
  <c r="F246" i="6"/>
  <c r="C248" i="15" s="1"/>
  <c r="F33" i="10"/>
  <c r="G11" i="15" s="1"/>
  <c r="F44" i="10"/>
  <c r="G22" i="15" s="1"/>
  <c r="F69" i="10"/>
  <c r="G47" i="15" s="1"/>
  <c r="F101" i="10"/>
  <c r="G79" i="15" s="1"/>
  <c r="F133" i="10"/>
  <c r="G111" i="15" s="1"/>
  <c r="F165" i="10"/>
  <c r="G143" i="15" s="1"/>
  <c r="F197" i="10"/>
  <c r="G175" i="15" s="1"/>
  <c r="F229" i="10"/>
  <c r="G207" i="15" s="1"/>
  <c r="F261" i="10"/>
  <c r="G239" i="15" s="1"/>
  <c r="F293" i="10"/>
  <c r="G271" i="15" s="1"/>
  <c r="F325" i="10"/>
  <c r="G303" i="15" s="1"/>
  <c r="F357" i="10"/>
  <c r="G335" i="15" s="1"/>
  <c r="F389" i="10"/>
  <c r="G367" i="15" s="1"/>
  <c r="F57" i="10"/>
  <c r="G35" i="15" s="1"/>
  <c r="F89" i="10"/>
  <c r="G67" i="15" s="1"/>
  <c r="F121" i="10"/>
  <c r="G99" i="15" s="1"/>
  <c r="F153" i="10"/>
  <c r="G131" i="15" s="1"/>
  <c r="F185" i="10"/>
  <c r="G163" i="15" s="1"/>
  <c r="F217" i="10"/>
  <c r="G195" i="15" s="1"/>
  <c r="F249" i="10"/>
  <c r="G227" i="15" s="1"/>
  <c r="F281" i="10"/>
  <c r="G259" i="15" s="1"/>
  <c r="F313" i="10"/>
  <c r="G291" i="15" s="1"/>
  <c r="F345" i="10"/>
  <c r="G323" i="15" s="1"/>
  <c r="F377" i="10"/>
  <c r="G355" i="15" s="1"/>
  <c r="F1062" i="10"/>
  <c r="G1040" i="15" s="1"/>
  <c r="F1052" i="10"/>
  <c r="G1030" i="15" s="1"/>
  <c r="F1028" i="10"/>
  <c r="G1006" i="15" s="1"/>
  <c r="F1023" i="10"/>
  <c r="G1001" i="15" s="1"/>
  <c r="F999" i="10"/>
  <c r="G977" i="15" s="1"/>
  <c r="F975" i="10"/>
  <c r="G953" i="15" s="1"/>
  <c r="F970" i="10"/>
  <c r="G948" i="15" s="1"/>
  <c r="F946" i="10"/>
  <c r="G924" i="15" s="1"/>
  <c r="F936" i="10"/>
  <c r="G914" i="15" s="1"/>
  <c r="F922" i="10"/>
  <c r="G900" i="15" s="1"/>
  <c r="F912" i="10"/>
  <c r="G890" i="15" s="1"/>
  <c r="F907" i="10"/>
  <c r="G885" i="15" s="1"/>
  <c r="F898" i="10"/>
  <c r="G876" i="15" s="1"/>
  <c r="F888" i="10"/>
  <c r="G866" i="15" s="1"/>
  <c r="F883" i="10"/>
  <c r="G861" i="15" s="1"/>
  <c r="F879" i="10"/>
  <c r="G857" i="15" s="1"/>
  <c r="F875" i="10"/>
  <c r="G853" i="15" s="1"/>
  <c r="F871" i="10"/>
  <c r="G849" i="15" s="1"/>
  <c r="F867" i="10"/>
  <c r="G845" i="15" s="1"/>
  <c r="F863" i="10"/>
  <c r="G841" i="15" s="1"/>
  <c r="F859" i="10"/>
  <c r="G837" i="15" s="1"/>
  <c r="F855" i="10"/>
  <c r="G833" i="15" s="1"/>
  <c r="F851" i="10"/>
  <c r="G829" i="15" s="1"/>
  <c r="F847" i="10"/>
  <c r="G825" i="15" s="1"/>
  <c r="F843" i="10"/>
  <c r="G821" i="15" s="1"/>
  <c r="F839" i="10"/>
  <c r="G817" i="15" s="1"/>
  <c r="F835" i="10"/>
  <c r="G813" i="15" s="1"/>
  <c r="F831" i="10"/>
  <c r="G809" i="15" s="1"/>
  <c r="F827" i="10"/>
  <c r="G805" i="15" s="1"/>
  <c r="F823" i="10"/>
  <c r="G801" i="15" s="1"/>
  <c r="F819" i="10"/>
  <c r="G797" i="15" s="1"/>
  <c r="F815" i="10"/>
  <c r="G793" i="15" s="1"/>
  <c r="F811" i="10"/>
  <c r="G789" i="15" s="1"/>
  <c r="F807" i="10"/>
  <c r="G785" i="15" s="1"/>
  <c r="F803" i="10"/>
  <c r="G781" i="15" s="1"/>
  <c r="F799" i="10"/>
  <c r="G777" i="15" s="1"/>
  <c r="F795" i="10"/>
  <c r="G773" i="15" s="1"/>
  <c r="F791" i="10"/>
  <c r="G769" i="15" s="1"/>
  <c r="F787" i="10"/>
  <c r="G765" i="15" s="1"/>
  <c r="F783" i="10"/>
  <c r="G761" i="15" s="1"/>
  <c r="F779" i="10"/>
  <c r="G757" i="15" s="1"/>
  <c r="F775" i="10"/>
  <c r="G753" i="15" s="1"/>
  <c r="F771" i="10"/>
  <c r="G749" i="15" s="1"/>
  <c r="F767" i="10"/>
  <c r="G745" i="15" s="1"/>
  <c r="F763" i="10"/>
  <c r="G741" i="15" s="1"/>
  <c r="F759" i="10"/>
  <c r="G737" i="15" s="1"/>
  <c r="F755" i="10"/>
  <c r="G733" i="15" s="1"/>
  <c r="F751" i="10"/>
  <c r="G729" i="15" s="1"/>
  <c r="F747" i="10"/>
  <c r="G725" i="15" s="1"/>
  <c r="F743" i="10"/>
  <c r="G721" i="15" s="1"/>
  <c r="F739" i="10"/>
  <c r="G717" i="15" s="1"/>
  <c r="F735" i="10"/>
  <c r="G713" i="15" s="1"/>
  <c r="F731" i="10"/>
  <c r="G709" i="15" s="1"/>
  <c r="F727" i="10"/>
  <c r="G705" i="15" s="1"/>
  <c r="F723" i="10"/>
  <c r="G701" i="15" s="1"/>
  <c r="F719" i="10"/>
  <c r="G697" i="15" s="1"/>
  <c r="F715" i="10"/>
  <c r="G693" i="15" s="1"/>
  <c r="F711" i="10"/>
  <c r="G689" i="15" s="1"/>
  <c r="F707" i="10"/>
  <c r="G685" i="15" s="1"/>
  <c r="F703" i="10"/>
  <c r="G681" i="15" s="1"/>
  <c r="F699" i="10"/>
  <c r="G677" i="15" s="1"/>
  <c r="F695" i="10"/>
  <c r="G673" i="15" s="1"/>
  <c r="F691" i="10"/>
  <c r="G669" i="15" s="1"/>
  <c r="F687" i="10"/>
  <c r="G665" i="15" s="1"/>
  <c r="F683" i="10"/>
  <c r="G661" i="15" s="1"/>
  <c r="F679" i="10"/>
  <c r="G657" i="15" s="1"/>
  <c r="F675" i="10"/>
  <c r="G653" i="15" s="1"/>
  <c r="F671" i="10"/>
  <c r="G649" i="15" s="1"/>
  <c r="F667" i="10"/>
  <c r="G645" i="15" s="1"/>
  <c r="F663" i="10"/>
  <c r="G641" i="15" s="1"/>
  <c r="F659" i="10"/>
  <c r="G637" i="15" s="1"/>
  <c r="F655" i="10"/>
  <c r="G633" i="15" s="1"/>
  <c r="F651" i="10"/>
  <c r="G629" i="15" s="1"/>
  <c r="F647" i="10"/>
  <c r="G625" i="15" s="1"/>
  <c r="F643" i="10"/>
  <c r="G621" i="15" s="1"/>
  <c r="F639" i="10"/>
  <c r="G617" i="15" s="1"/>
  <c r="F635" i="10"/>
  <c r="G613" i="15" s="1"/>
  <c r="F631" i="10"/>
  <c r="G609" i="15" s="1"/>
  <c r="F627" i="10"/>
  <c r="G605" i="15" s="1"/>
  <c r="F623" i="10"/>
  <c r="G601" i="15" s="1"/>
  <c r="F619" i="10"/>
  <c r="G597" i="15" s="1"/>
  <c r="F615" i="10"/>
  <c r="G593" i="15" s="1"/>
  <c r="F611" i="10"/>
  <c r="G589" i="15" s="1"/>
  <c r="F607" i="10"/>
  <c r="G585" i="15" s="1"/>
  <c r="F603" i="10"/>
  <c r="G581" i="15" s="1"/>
  <c r="F599" i="10"/>
  <c r="G577" i="15" s="1"/>
  <c r="F595" i="10"/>
  <c r="G573" i="15" s="1"/>
  <c r="F591" i="10"/>
  <c r="G569" i="15" s="1"/>
  <c r="F587" i="10"/>
  <c r="G565" i="15" s="1"/>
  <c r="F583" i="10"/>
  <c r="G561" i="15" s="1"/>
  <c r="F579" i="10"/>
  <c r="G557" i="15" s="1"/>
  <c r="F575" i="10"/>
  <c r="G553" i="15" s="1"/>
  <c r="F571" i="10"/>
  <c r="G549" i="15" s="1"/>
  <c r="F567" i="10"/>
  <c r="G545" i="15" s="1"/>
  <c r="F563" i="10"/>
  <c r="G541" i="15" s="1"/>
  <c r="F559" i="10"/>
  <c r="G537" i="15" s="1"/>
  <c r="F555" i="10"/>
  <c r="G533" i="15" s="1"/>
  <c r="F551" i="10"/>
  <c r="G529" i="15" s="1"/>
  <c r="F547" i="10"/>
  <c r="G525" i="15" s="1"/>
  <c r="F543" i="10"/>
  <c r="G521" i="15" s="1"/>
  <c r="F539" i="10"/>
  <c r="G517" i="15" s="1"/>
  <c r="F535" i="10"/>
  <c r="G513" i="15" s="1"/>
  <c r="F531" i="10"/>
  <c r="G509" i="15" s="1"/>
  <c r="F527" i="10"/>
  <c r="G505" i="15" s="1"/>
  <c r="F523" i="10"/>
  <c r="G501" i="15" s="1"/>
  <c r="F519" i="10"/>
  <c r="G497" i="15" s="1"/>
  <c r="F515" i="10"/>
  <c r="G493" i="15" s="1"/>
  <c r="F511" i="10"/>
  <c r="G489" i="15" s="1"/>
  <c r="F507" i="10"/>
  <c r="G485" i="15" s="1"/>
  <c r="F503" i="10"/>
  <c r="G481" i="15" s="1"/>
  <c r="F499" i="10"/>
  <c r="G477" i="15" s="1"/>
  <c r="F495" i="10"/>
  <c r="G473" i="15" s="1"/>
  <c r="F491" i="10"/>
  <c r="G469" i="15" s="1"/>
  <c r="F487" i="10"/>
  <c r="G465" i="15" s="1"/>
  <c r="F483" i="10"/>
  <c r="G461" i="15" s="1"/>
  <c r="F479" i="10"/>
  <c r="G457" i="15" s="1"/>
  <c r="F475" i="10"/>
  <c r="G453" i="15" s="1"/>
  <c r="F471" i="10"/>
  <c r="G449" i="15" s="1"/>
  <c r="F467" i="10"/>
  <c r="G445" i="15" s="1"/>
  <c r="F463" i="10"/>
  <c r="G441" i="15" s="1"/>
  <c r="F459" i="10"/>
  <c r="G437" i="15" s="1"/>
  <c r="F455" i="10"/>
  <c r="G433" i="15" s="1"/>
  <c r="F451" i="10"/>
  <c r="G429" i="15" s="1"/>
  <c r="F447" i="10"/>
  <c r="G425" i="15" s="1"/>
  <c r="F443" i="10"/>
  <c r="G421" i="15" s="1"/>
  <c r="F439" i="10"/>
  <c r="G417" i="15" s="1"/>
  <c r="F435" i="10"/>
  <c r="G413" i="15" s="1"/>
  <c r="F431" i="10"/>
  <c r="G409" i="15" s="1"/>
  <c r="F427" i="10"/>
  <c r="G405" i="15" s="1"/>
  <c r="F423" i="10"/>
  <c r="G401" i="15" s="1"/>
  <c r="F419" i="10"/>
  <c r="G397" i="15" s="1"/>
  <c r="F415" i="10"/>
  <c r="G393" i="15" s="1"/>
  <c r="F411" i="10"/>
  <c r="G389" i="15" s="1"/>
  <c r="F407" i="10"/>
  <c r="G385" i="15" s="1"/>
  <c r="F403" i="10"/>
  <c r="G381" i="15" s="1"/>
  <c r="F399" i="10"/>
  <c r="G377" i="15" s="1"/>
  <c r="F395" i="10"/>
  <c r="G373" i="15" s="1"/>
  <c r="F391" i="10"/>
  <c r="G369" i="15" s="1"/>
  <c r="F387" i="10"/>
  <c r="G365" i="15" s="1"/>
  <c r="F383" i="10"/>
  <c r="G361" i="15" s="1"/>
  <c r="F379" i="10"/>
  <c r="G357" i="15" s="1"/>
  <c r="F375" i="10"/>
  <c r="G353" i="15" s="1"/>
  <c r="F371" i="10"/>
  <c r="G349" i="15" s="1"/>
  <c r="F367" i="10"/>
  <c r="G345" i="15" s="1"/>
  <c r="F363" i="10"/>
  <c r="G341" i="15" s="1"/>
  <c r="F359" i="10"/>
  <c r="G337" i="15" s="1"/>
  <c r="F355" i="10"/>
  <c r="G333" i="15" s="1"/>
  <c r="F351" i="10"/>
  <c r="G329" i="15" s="1"/>
  <c r="F347" i="10"/>
  <c r="G325" i="15" s="1"/>
  <c r="F343" i="10"/>
  <c r="G321" i="15" s="1"/>
  <c r="F339" i="10"/>
  <c r="G317" i="15" s="1"/>
  <c r="F335" i="10"/>
  <c r="G313" i="15" s="1"/>
  <c r="F331" i="10"/>
  <c r="G309" i="15" s="1"/>
  <c r="F327" i="10"/>
  <c r="G305" i="15" s="1"/>
  <c r="F323" i="10"/>
  <c r="G301" i="15" s="1"/>
  <c r="F319" i="10"/>
  <c r="G297" i="15" s="1"/>
  <c r="F315" i="10"/>
  <c r="G293" i="15" s="1"/>
  <c r="F311" i="10"/>
  <c r="G289" i="15" s="1"/>
  <c r="F307" i="10"/>
  <c r="G285" i="15" s="1"/>
  <c r="F303" i="10"/>
  <c r="G281" i="15" s="1"/>
  <c r="F299" i="10"/>
  <c r="G277" i="15" s="1"/>
  <c r="F295" i="10"/>
  <c r="G273" i="15" s="1"/>
  <c r="F291" i="10"/>
  <c r="G269" i="15" s="1"/>
  <c r="F287" i="10"/>
  <c r="G265" i="15" s="1"/>
  <c r="F283" i="10"/>
  <c r="G261" i="15" s="1"/>
  <c r="F279" i="10"/>
  <c r="G257" i="15" s="1"/>
  <c r="F275" i="10"/>
  <c r="G253" i="15" s="1"/>
  <c r="F271" i="10"/>
  <c r="G249" i="15" s="1"/>
  <c r="F267" i="10"/>
  <c r="G245" i="15" s="1"/>
  <c r="F263" i="10"/>
  <c r="G241" i="15" s="1"/>
  <c r="F259" i="10"/>
  <c r="G237" i="15" s="1"/>
  <c r="F255" i="10"/>
  <c r="G233" i="15" s="1"/>
  <c r="F251" i="10"/>
  <c r="G229" i="15" s="1"/>
  <c r="F247" i="10"/>
  <c r="G225" i="15" s="1"/>
  <c r="F243" i="10"/>
  <c r="G221" i="15" s="1"/>
  <c r="F239" i="10"/>
  <c r="G217" i="15" s="1"/>
  <c r="F235" i="10"/>
  <c r="G213" i="15" s="1"/>
  <c r="F231" i="10"/>
  <c r="G209" i="15" s="1"/>
  <c r="F227" i="10"/>
  <c r="G205" i="15" s="1"/>
  <c r="F223" i="10"/>
  <c r="G201" i="15" s="1"/>
  <c r="F219" i="10"/>
  <c r="G197" i="15" s="1"/>
  <c r="F215" i="10"/>
  <c r="G193" i="15" s="1"/>
  <c r="F211" i="10"/>
  <c r="G189" i="15" s="1"/>
  <c r="F207" i="10"/>
  <c r="G185" i="15" s="1"/>
  <c r="F203" i="10"/>
  <c r="G181" i="15" s="1"/>
  <c r="F199" i="10"/>
  <c r="G177" i="15" s="1"/>
  <c r="F195" i="10"/>
  <c r="G173" i="15" s="1"/>
  <c r="F191" i="10"/>
  <c r="G169" i="15" s="1"/>
  <c r="F187" i="10"/>
  <c r="G165" i="15" s="1"/>
  <c r="F183" i="10"/>
  <c r="G161" i="15" s="1"/>
  <c r="F179" i="10"/>
  <c r="G157" i="15" s="1"/>
  <c r="F175" i="10"/>
  <c r="G153" i="15" s="1"/>
  <c r="F171" i="10"/>
  <c r="G149" i="15" s="1"/>
  <c r="F167" i="10"/>
  <c r="G145" i="15" s="1"/>
  <c r="F163" i="10"/>
  <c r="G141" i="15" s="1"/>
  <c r="F159" i="10"/>
  <c r="G137" i="15" s="1"/>
  <c r="F155" i="10"/>
  <c r="G133" i="15" s="1"/>
  <c r="F151" i="10"/>
  <c r="G129" i="15" s="1"/>
  <c r="F147" i="10"/>
  <c r="G125" i="15" s="1"/>
  <c r="F143" i="10"/>
  <c r="G121" i="15" s="1"/>
  <c r="F139" i="10"/>
  <c r="G117" i="15" s="1"/>
  <c r="F135" i="10"/>
  <c r="G113" i="15" s="1"/>
  <c r="F131" i="10"/>
  <c r="G109" i="15" s="1"/>
  <c r="F127" i="10"/>
  <c r="G105" i="15" s="1"/>
  <c r="F123" i="10"/>
  <c r="G101" i="15" s="1"/>
  <c r="F119" i="10"/>
  <c r="G97" i="15" s="1"/>
  <c r="F115" i="10"/>
  <c r="G93" i="15" s="1"/>
  <c r="F111" i="10"/>
  <c r="G89" i="15" s="1"/>
  <c r="F107" i="10"/>
  <c r="G85" i="15" s="1"/>
  <c r="F103" i="10"/>
  <c r="G81" i="15" s="1"/>
  <c r="F99" i="10"/>
  <c r="G77" i="15" s="1"/>
  <c r="F95" i="10"/>
  <c r="G73" i="15" s="1"/>
  <c r="F91" i="10"/>
  <c r="G69" i="15" s="1"/>
  <c r="F87" i="10"/>
  <c r="G65" i="15" s="1"/>
  <c r="F83" i="10"/>
  <c r="G61" i="15" s="1"/>
  <c r="F79" i="10"/>
  <c r="G57" i="15" s="1"/>
  <c r="F75" i="10"/>
  <c r="G53" i="15" s="1"/>
  <c r="F71" i="10"/>
  <c r="G49" i="15" s="1"/>
  <c r="F67" i="10"/>
  <c r="G45" i="15" s="1"/>
  <c r="F63" i="10"/>
  <c r="G41" i="15" s="1"/>
  <c r="F59" i="10"/>
  <c r="G37" i="15" s="1"/>
  <c r="F55" i="10"/>
  <c r="G33" i="15" s="1"/>
  <c r="F51" i="10"/>
  <c r="G29" i="15" s="1"/>
  <c r="F47" i="10"/>
  <c r="G25" i="15" s="1"/>
  <c r="F43" i="10"/>
  <c r="G21" i="15" s="1"/>
  <c r="F39" i="10"/>
  <c r="G17" i="15" s="1"/>
  <c r="F35" i="10"/>
  <c r="G13" i="15" s="1"/>
  <c r="F31" i="10"/>
  <c r="G9" i="15" s="1"/>
  <c r="F1255" i="10"/>
  <c r="G1233" i="15" s="1"/>
  <c r="F1235" i="10"/>
  <c r="G1213" i="15" s="1"/>
  <c r="F1191" i="10"/>
  <c r="G1169" i="15" s="1"/>
  <c r="F1167" i="10"/>
  <c r="G1145" i="15" s="1"/>
  <c r="F1162" i="10"/>
  <c r="G1140" i="15" s="1"/>
  <c r="F1138" i="10"/>
  <c r="G1116" i="15" s="1"/>
  <c r="F1128" i="10"/>
  <c r="G1106" i="15" s="1"/>
  <c r="F1114" i="10"/>
  <c r="G1092" i="15" s="1"/>
  <c r="F1104" i="10"/>
  <c r="G1082" i="15" s="1"/>
  <c r="F1099" i="10"/>
  <c r="G1077" i="15" s="1"/>
  <c r="F1090" i="10"/>
  <c r="G1068" i="15" s="1"/>
  <c r="F1080" i="10"/>
  <c r="G1058" i="15" s="1"/>
  <c r="F1075" i="10"/>
  <c r="G1053" i="15" s="1"/>
  <c r="F1051" i="10"/>
  <c r="G1029" i="15" s="1"/>
  <c r="F1046" i="10"/>
  <c r="G1024" i="15" s="1"/>
  <c r="F1036" i="10"/>
  <c r="G1014" i="15" s="1"/>
  <c r="F1027" i="10"/>
  <c r="G1005" i="15" s="1"/>
  <c r="F1022" i="10"/>
  <c r="G1000" i="15" s="1"/>
  <c r="F1012" i="10"/>
  <c r="G990" i="15" s="1"/>
  <c r="F998" i="10"/>
  <c r="G976" i="15" s="1"/>
  <c r="F988" i="10"/>
  <c r="G966" i="15" s="1"/>
  <c r="F964" i="10"/>
  <c r="G942" i="15" s="1"/>
  <c r="F959" i="10"/>
  <c r="G937" i="15" s="1"/>
  <c r="F935" i="10"/>
  <c r="G913" i="15" s="1"/>
  <c r="F911" i="10"/>
  <c r="G889" i="15" s="1"/>
  <c r="F906" i="10"/>
  <c r="G884" i="15" s="1"/>
  <c r="F882" i="10"/>
  <c r="G860" i="15" s="1"/>
  <c r="F878" i="10"/>
  <c r="G856" i="15" s="1"/>
  <c r="F874" i="10"/>
  <c r="G852" i="15" s="1"/>
  <c r="F870" i="10"/>
  <c r="G848" i="15" s="1"/>
  <c r="F866" i="10"/>
  <c r="G844" i="15" s="1"/>
  <c r="F862" i="10"/>
  <c r="G840" i="15" s="1"/>
  <c r="F858" i="10"/>
  <c r="G836" i="15" s="1"/>
  <c r="F854" i="10"/>
  <c r="G832" i="15" s="1"/>
  <c r="F850" i="10"/>
  <c r="G828" i="15" s="1"/>
  <c r="F846" i="10"/>
  <c r="G824" i="15" s="1"/>
  <c r="F842" i="10"/>
  <c r="G820" i="15" s="1"/>
  <c r="F838" i="10"/>
  <c r="G816" i="15" s="1"/>
  <c r="F834" i="10"/>
  <c r="G812" i="15" s="1"/>
  <c r="F830" i="10"/>
  <c r="G808" i="15" s="1"/>
  <c r="F826" i="10"/>
  <c r="G804" i="15" s="1"/>
  <c r="F822" i="10"/>
  <c r="G800" i="15" s="1"/>
  <c r="F818" i="10"/>
  <c r="G796" i="15" s="1"/>
  <c r="F814" i="10"/>
  <c r="G792" i="15" s="1"/>
  <c r="F810" i="10"/>
  <c r="G788" i="15" s="1"/>
  <c r="F806" i="10"/>
  <c r="G784" i="15" s="1"/>
  <c r="F802" i="10"/>
  <c r="G780" i="15" s="1"/>
  <c r="F798" i="10"/>
  <c r="G776" i="15" s="1"/>
  <c r="F794" i="10"/>
  <c r="G772" i="15" s="1"/>
  <c r="F790" i="10"/>
  <c r="G768" i="15" s="1"/>
  <c r="F786" i="10"/>
  <c r="G764" i="15" s="1"/>
  <c r="F782" i="10"/>
  <c r="G760" i="15" s="1"/>
  <c r="F778" i="10"/>
  <c r="G756" i="15" s="1"/>
  <c r="F774" i="10"/>
  <c r="G752" i="15" s="1"/>
  <c r="F770" i="10"/>
  <c r="G748" i="15" s="1"/>
  <c r="F766" i="10"/>
  <c r="G744" i="15" s="1"/>
  <c r="F762" i="10"/>
  <c r="G740" i="15" s="1"/>
  <c r="F758" i="10"/>
  <c r="G736" i="15" s="1"/>
  <c r="F754" i="10"/>
  <c r="G732" i="15" s="1"/>
  <c r="F750" i="10"/>
  <c r="G728" i="15" s="1"/>
  <c r="F746" i="10"/>
  <c r="G724" i="15" s="1"/>
  <c r="F742" i="10"/>
  <c r="G720" i="15" s="1"/>
  <c r="F738" i="10"/>
  <c r="G716" i="15" s="1"/>
  <c r="F734" i="10"/>
  <c r="G712" i="15" s="1"/>
  <c r="F730" i="10"/>
  <c r="G708" i="15" s="1"/>
  <c r="F726" i="10"/>
  <c r="G704" i="15" s="1"/>
  <c r="F722" i="10"/>
  <c r="G700" i="15" s="1"/>
  <c r="F718" i="10"/>
  <c r="G696" i="15" s="1"/>
  <c r="F714" i="10"/>
  <c r="G692" i="15" s="1"/>
  <c r="F710" i="10"/>
  <c r="G688" i="15" s="1"/>
  <c r="F706" i="10"/>
  <c r="G684" i="15" s="1"/>
  <c r="F702" i="10"/>
  <c r="G680" i="15" s="1"/>
  <c r="F698" i="10"/>
  <c r="G676" i="15" s="1"/>
  <c r="F694" i="10"/>
  <c r="G672" i="15" s="1"/>
  <c r="F690" i="10"/>
  <c r="G668" i="15" s="1"/>
  <c r="F686" i="10"/>
  <c r="G664" i="15" s="1"/>
  <c r="F682" i="10"/>
  <c r="G660" i="15" s="1"/>
  <c r="F678" i="10"/>
  <c r="G656" i="15" s="1"/>
  <c r="F674" i="10"/>
  <c r="G652" i="15" s="1"/>
  <c r="F670" i="10"/>
  <c r="G648" i="15" s="1"/>
  <c r="F666" i="10"/>
  <c r="G644" i="15" s="1"/>
  <c r="F662" i="10"/>
  <c r="G640" i="15" s="1"/>
  <c r="F658" i="10"/>
  <c r="G636" i="15" s="1"/>
  <c r="F654" i="10"/>
  <c r="G632" i="15" s="1"/>
  <c r="F650" i="10"/>
  <c r="G628" i="15" s="1"/>
  <c r="F646" i="10"/>
  <c r="G624" i="15" s="1"/>
  <c r="F642" i="10"/>
  <c r="G620" i="15" s="1"/>
  <c r="F638" i="10"/>
  <c r="G616" i="15" s="1"/>
  <c r="F634" i="10"/>
  <c r="G612" i="15" s="1"/>
  <c r="F630" i="10"/>
  <c r="G608" i="15" s="1"/>
  <c r="F626" i="10"/>
  <c r="G604" i="15" s="1"/>
  <c r="F622" i="10"/>
  <c r="G600" i="15" s="1"/>
  <c r="F618" i="10"/>
  <c r="G596" i="15" s="1"/>
  <c r="F614" i="10"/>
  <c r="G592" i="15" s="1"/>
  <c r="F610" i="10"/>
  <c r="G588" i="15" s="1"/>
  <c r="F606" i="10"/>
  <c r="G584" i="15" s="1"/>
  <c r="F602" i="10"/>
  <c r="G580" i="15" s="1"/>
  <c r="F598" i="10"/>
  <c r="G576" i="15" s="1"/>
  <c r="F594" i="10"/>
  <c r="G572" i="15" s="1"/>
  <c r="F590" i="10"/>
  <c r="G568" i="15" s="1"/>
  <c r="F586" i="10"/>
  <c r="G564" i="15" s="1"/>
  <c r="F582" i="10"/>
  <c r="G560" i="15" s="1"/>
  <c r="F578" i="10"/>
  <c r="G556" i="15" s="1"/>
  <c r="F574" i="10"/>
  <c r="G552" i="15" s="1"/>
  <c r="F570" i="10"/>
  <c r="G548" i="15" s="1"/>
  <c r="F566" i="10"/>
  <c r="G544" i="15" s="1"/>
  <c r="F562" i="10"/>
  <c r="G540" i="15" s="1"/>
  <c r="F558" i="10"/>
  <c r="G536" i="15" s="1"/>
  <c r="F554" i="10"/>
  <c r="G532" i="15" s="1"/>
  <c r="F550" i="10"/>
  <c r="G528" i="15" s="1"/>
  <c r="F546" i="10"/>
  <c r="G524" i="15" s="1"/>
  <c r="F542" i="10"/>
  <c r="G520" i="15" s="1"/>
  <c r="F538" i="10"/>
  <c r="G516" i="15" s="1"/>
  <c r="F534" i="10"/>
  <c r="G512" i="15" s="1"/>
  <c r="F530" i="10"/>
  <c r="G508" i="15" s="1"/>
  <c r="F526" i="10"/>
  <c r="G504" i="15" s="1"/>
  <c r="F522" i="10"/>
  <c r="G500" i="15" s="1"/>
  <c r="F518" i="10"/>
  <c r="G496" i="15" s="1"/>
  <c r="F514" i="10"/>
  <c r="G492" i="15" s="1"/>
  <c r="F510" i="10"/>
  <c r="G488" i="15" s="1"/>
  <c r="F506" i="10"/>
  <c r="G484" i="15" s="1"/>
  <c r="F502" i="10"/>
  <c r="G480" i="15" s="1"/>
  <c r="F498" i="10"/>
  <c r="G476" i="15" s="1"/>
  <c r="F494" i="10"/>
  <c r="G472" i="15" s="1"/>
  <c r="F490" i="10"/>
  <c r="G468" i="15" s="1"/>
  <c r="F486" i="10"/>
  <c r="G464" i="15" s="1"/>
  <c r="F482" i="10"/>
  <c r="G460" i="15" s="1"/>
  <c r="F478" i="10"/>
  <c r="G456" i="15" s="1"/>
  <c r="F474" i="10"/>
  <c r="G452" i="15" s="1"/>
  <c r="F470" i="10"/>
  <c r="G448" i="15" s="1"/>
  <c r="F466" i="10"/>
  <c r="G444" i="15" s="1"/>
  <c r="F462" i="10"/>
  <c r="G440" i="15" s="1"/>
  <c r="F458" i="10"/>
  <c r="G436" i="15" s="1"/>
  <c r="F454" i="10"/>
  <c r="G432" i="15" s="1"/>
  <c r="F450" i="10"/>
  <c r="G428" i="15" s="1"/>
  <c r="F446" i="10"/>
  <c r="G424" i="15" s="1"/>
  <c r="F442" i="10"/>
  <c r="G420" i="15" s="1"/>
  <c r="F438" i="10"/>
  <c r="G416" i="15" s="1"/>
  <c r="F434" i="10"/>
  <c r="G412" i="15" s="1"/>
  <c r="F430" i="10"/>
  <c r="G408" i="15" s="1"/>
  <c r="F426" i="10"/>
  <c r="G404" i="15" s="1"/>
  <c r="F422" i="10"/>
  <c r="G400" i="15" s="1"/>
  <c r="F418" i="10"/>
  <c r="G396" i="15" s="1"/>
  <c r="F414" i="10"/>
  <c r="G392" i="15" s="1"/>
  <c r="F410" i="10"/>
  <c r="G388" i="15" s="1"/>
  <c r="F406" i="10"/>
  <c r="G384" i="15" s="1"/>
  <c r="F402" i="10"/>
  <c r="G380" i="15" s="1"/>
  <c r="F398" i="10"/>
  <c r="G376" i="15" s="1"/>
  <c r="F394" i="10"/>
  <c r="G372" i="15" s="1"/>
  <c r="F390" i="10"/>
  <c r="G368" i="15" s="1"/>
  <c r="F386" i="10"/>
  <c r="G364" i="15" s="1"/>
  <c r="F382" i="10"/>
  <c r="G360" i="15" s="1"/>
  <c r="F378" i="10"/>
  <c r="G356" i="15" s="1"/>
  <c r="F374" i="10"/>
  <c r="G352" i="15" s="1"/>
  <c r="F370" i="10"/>
  <c r="G348" i="15" s="1"/>
  <c r="F366" i="10"/>
  <c r="G344" i="15" s="1"/>
  <c r="F362" i="10"/>
  <c r="G340" i="15" s="1"/>
  <c r="F358" i="10"/>
  <c r="G336" i="15" s="1"/>
  <c r="F354" i="10"/>
  <c r="G332" i="15" s="1"/>
  <c r="F350" i="10"/>
  <c r="G328" i="15" s="1"/>
  <c r="F346" i="10"/>
  <c r="G324" i="15" s="1"/>
  <c r="F342" i="10"/>
  <c r="G320" i="15" s="1"/>
  <c r="F338" i="10"/>
  <c r="G316" i="15" s="1"/>
  <c r="F334" i="10"/>
  <c r="G312" i="15" s="1"/>
  <c r="F330" i="10"/>
  <c r="G308" i="15" s="1"/>
  <c r="F326" i="10"/>
  <c r="G304" i="15" s="1"/>
  <c r="F322" i="10"/>
  <c r="G300" i="15" s="1"/>
  <c r="F318" i="10"/>
  <c r="G296" i="15" s="1"/>
  <c r="F314" i="10"/>
  <c r="G292" i="15" s="1"/>
  <c r="F310" i="10"/>
  <c r="G288" i="15" s="1"/>
  <c r="F306" i="10"/>
  <c r="G284" i="15" s="1"/>
  <c r="F302" i="10"/>
  <c r="G280" i="15" s="1"/>
  <c r="F298" i="10"/>
  <c r="G276" i="15" s="1"/>
  <c r="F294" i="10"/>
  <c r="G272" i="15" s="1"/>
  <c r="F290" i="10"/>
  <c r="G268" i="15" s="1"/>
  <c r="F286" i="10"/>
  <c r="G264" i="15" s="1"/>
  <c r="F282" i="10"/>
  <c r="G260" i="15" s="1"/>
  <c r="F278" i="10"/>
  <c r="G256" i="15" s="1"/>
  <c r="F274" i="10"/>
  <c r="G252" i="15" s="1"/>
  <c r="F270" i="10"/>
  <c r="G248" i="15" s="1"/>
  <c r="F266" i="10"/>
  <c r="G244" i="15" s="1"/>
  <c r="F262" i="10"/>
  <c r="G240" i="15" s="1"/>
  <c r="F258" i="10"/>
  <c r="G236" i="15" s="1"/>
  <c r="F254" i="10"/>
  <c r="G232" i="15" s="1"/>
  <c r="F250" i="10"/>
  <c r="G228" i="15" s="1"/>
  <c r="F246" i="10"/>
  <c r="G224" i="15" s="1"/>
  <c r="F242" i="10"/>
  <c r="G220" i="15" s="1"/>
  <c r="F238" i="10"/>
  <c r="G216" i="15" s="1"/>
  <c r="F234" i="10"/>
  <c r="G212" i="15" s="1"/>
  <c r="F230" i="10"/>
  <c r="G208" i="15" s="1"/>
  <c r="F226" i="10"/>
  <c r="G204" i="15" s="1"/>
  <c r="F222" i="10"/>
  <c r="G200" i="15" s="1"/>
  <c r="F218" i="10"/>
  <c r="G196" i="15" s="1"/>
  <c r="F214" i="10"/>
  <c r="G192" i="15" s="1"/>
  <c r="F210" i="10"/>
  <c r="G188" i="15" s="1"/>
  <c r="F206" i="10"/>
  <c r="G184" i="15" s="1"/>
  <c r="F202" i="10"/>
  <c r="G180" i="15" s="1"/>
  <c r="F198" i="10"/>
  <c r="G176" i="15" s="1"/>
  <c r="F194" i="10"/>
  <c r="G172" i="15" s="1"/>
  <c r="F190" i="10"/>
  <c r="G168" i="15" s="1"/>
  <c r="F186" i="10"/>
  <c r="G164" i="15" s="1"/>
  <c r="F182" i="10"/>
  <c r="G160" i="15" s="1"/>
  <c r="F178" i="10"/>
  <c r="G156" i="15" s="1"/>
  <c r="F174" i="10"/>
  <c r="G152" i="15" s="1"/>
  <c r="F170" i="10"/>
  <c r="G148" i="15" s="1"/>
  <c r="F166" i="10"/>
  <c r="G144" i="15" s="1"/>
  <c r="F162" i="10"/>
  <c r="G140" i="15" s="1"/>
  <c r="F158" i="10"/>
  <c r="G136" i="15" s="1"/>
  <c r="F154" i="10"/>
  <c r="G132" i="15" s="1"/>
  <c r="F150" i="10"/>
  <c r="G128" i="15" s="1"/>
  <c r="F146" i="10"/>
  <c r="G124" i="15" s="1"/>
  <c r="F142" i="10"/>
  <c r="G120" i="15" s="1"/>
  <c r="F138" i="10"/>
  <c r="G116" i="15" s="1"/>
  <c r="F134" i="10"/>
  <c r="G112" i="15" s="1"/>
  <c r="F130" i="10"/>
  <c r="G108" i="15" s="1"/>
  <c r="F126" i="10"/>
  <c r="G104" i="15" s="1"/>
  <c r="F122" i="10"/>
  <c r="G100" i="15" s="1"/>
  <c r="F118" i="10"/>
  <c r="G96" i="15" s="1"/>
  <c r="F114" i="10"/>
  <c r="G92" i="15" s="1"/>
  <c r="F110" i="10"/>
  <c r="G88" i="15" s="1"/>
  <c r="F106" i="10"/>
  <c r="G84" i="15" s="1"/>
  <c r="F102" i="10"/>
  <c r="G80" i="15" s="1"/>
  <c r="F98" i="10"/>
  <c r="G76" i="15" s="1"/>
  <c r="F94" i="10"/>
  <c r="G72" i="15" s="1"/>
  <c r="F90" i="10"/>
  <c r="G68" i="15" s="1"/>
  <c r="F86" i="10"/>
  <c r="G64" i="15" s="1"/>
  <c r="F82" i="10"/>
  <c r="G60" i="15" s="1"/>
  <c r="F78" i="10"/>
  <c r="G56" i="15" s="1"/>
  <c r="F74" i="10"/>
  <c r="G52" i="15" s="1"/>
  <c r="F70" i="10"/>
  <c r="G48" i="15" s="1"/>
  <c r="F66" i="10"/>
  <c r="G44" i="15" s="1"/>
  <c r="F62" i="10"/>
  <c r="G40" i="15" s="1"/>
  <c r="F58" i="10"/>
  <c r="G36" i="15" s="1"/>
  <c r="F54" i="10"/>
  <c r="G32" i="15" s="1"/>
  <c r="F50" i="10"/>
  <c r="G28" i="15" s="1"/>
  <c r="F46" i="10"/>
  <c r="G24" i="15" s="1"/>
  <c r="F42" i="10"/>
  <c r="G20" i="15" s="1"/>
  <c r="F38" i="10"/>
  <c r="G16" i="15" s="1"/>
  <c r="F34" i="10"/>
  <c r="G12" i="15" s="1"/>
  <c r="F30" i="10"/>
  <c r="F1227" i="10"/>
  <c r="G1205" i="15" s="1"/>
  <c r="F1222" i="10"/>
  <c r="G1200" i="15" s="1"/>
  <c r="F1211" i="10"/>
  <c r="G1189" i="15" s="1"/>
  <c r="F1206" i="10"/>
  <c r="G1184" i="15" s="1"/>
  <c r="F1195" i="10"/>
  <c r="G1173" i="15" s="1"/>
  <c r="F1186" i="10"/>
  <c r="G1164" i="15" s="1"/>
  <c r="F1176" i="10"/>
  <c r="G1154" i="15" s="1"/>
  <c r="F1171" i="10"/>
  <c r="G1149" i="15" s="1"/>
  <c r="F1147" i="10"/>
  <c r="G1125" i="15" s="1"/>
  <c r="F1142" i="10"/>
  <c r="G1120" i="15" s="1"/>
  <c r="F1132" i="10"/>
  <c r="G1110" i="15" s="1"/>
  <c r="F1123" i="10"/>
  <c r="G1101" i="15" s="1"/>
  <c r="F1118" i="10"/>
  <c r="G1096" i="15" s="1"/>
  <c r="F1108" i="10"/>
  <c r="G1086" i="15" s="1"/>
  <c r="F1094" i="10"/>
  <c r="G1072" i="15" s="1"/>
  <c r="F1084" i="10"/>
  <c r="G1062" i="15" s="1"/>
  <c r="F1060" i="10"/>
  <c r="G1038" i="15" s="1"/>
  <c r="F1055" i="10"/>
  <c r="G1033" i="15" s="1"/>
  <c r="F1031" i="10"/>
  <c r="G1009" i="15" s="1"/>
  <c r="F1007" i="10"/>
  <c r="G985" i="15" s="1"/>
  <c r="F1002" i="10"/>
  <c r="G980" i="15" s="1"/>
  <c r="F978" i="10"/>
  <c r="G956" i="15" s="1"/>
  <c r="F968" i="10"/>
  <c r="G946" i="15" s="1"/>
  <c r="F954" i="10"/>
  <c r="G932" i="15" s="1"/>
  <c r="F944" i="10"/>
  <c r="G922" i="15" s="1"/>
  <c r="F939" i="10"/>
  <c r="G917" i="15" s="1"/>
  <c r="F930" i="10"/>
  <c r="G908" i="15" s="1"/>
  <c r="F920" i="10"/>
  <c r="G898" i="15" s="1"/>
  <c r="F915" i="10"/>
  <c r="G893" i="15" s="1"/>
  <c r="F891" i="10"/>
  <c r="G869" i="15" s="1"/>
  <c r="F886" i="10"/>
  <c r="G864" i="15" s="1"/>
  <c r="F1247" i="10"/>
  <c r="G1225" i="15" s="1"/>
  <c r="F1190" i="10"/>
  <c r="G1168" i="15" s="1"/>
  <c r="F1180" i="10"/>
  <c r="G1158" i="15" s="1"/>
  <c r="F1156" i="10"/>
  <c r="G1134" i="15" s="1"/>
  <c r="F1151" i="10"/>
  <c r="G1129" i="15" s="1"/>
  <c r="F1127" i="10"/>
  <c r="G1105" i="15" s="1"/>
  <c r="F1103" i="10"/>
  <c r="G1081" i="15" s="1"/>
  <c r="F1098" i="10"/>
  <c r="G1076" i="15" s="1"/>
  <c r="F1074" i="10"/>
  <c r="G1052" i="15" s="1"/>
  <c r="F1064" i="10"/>
  <c r="G1042" i="15" s="1"/>
  <c r="F1050" i="10"/>
  <c r="G1028" i="15" s="1"/>
  <c r="F1040" i="10"/>
  <c r="G1018" i="15" s="1"/>
  <c r="F1035" i="10"/>
  <c r="G1013" i="15" s="1"/>
  <c r="F1026" i="10"/>
  <c r="G1004" i="15" s="1"/>
  <c r="F1016" i="10"/>
  <c r="G994" i="15" s="1"/>
  <c r="F1011" i="10"/>
  <c r="G989" i="15" s="1"/>
  <c r="F987" i="10"/>
  <c r="G965" i="15" s="1"/>
  <c r="F982" i="10"/>
  <c r="G960" i="15" s="1"/>
  <c r="F972" i="10"/>
  <c r="G950" i="15" s="1"/>
  <c r="F963" i="10"/>
  <c r="G941" i="15" s="1"/>
  <c r="F958" i="10"/>
  <c r="G936" i="15" s="1"/>
  <c r="F948" i="10"/>
  <c r="G926" i="15" s="1"/>
  <c r="F934" i="10"/>
  <c r="G912" i="15" s="1"/>
  <c r="F924" i="10"/>
  <c r="G902" i="15" s="1"/>
  <c r="F900" i="10"/>
  <c r="G878" i="15" s="1"/>
  <c r="F895" i="10"/>
  <c r="G873" i="15" s="1"/>
  <c r="F881" i="10"/>
  <c r="G859" i="15" s="1"/>
  <c r="F877" i="10"/>
  <c r="G855" i="15" s="1"/>
  <c r="F873" i="10"/>
  <c r="G851" i="15" s="1"/>
  <c r="F869" i="10"/>
  <c r="G847" i="15" s="1"/>
  <c r="F865" i="10"/>
  <c r="G843" i="15" s="1"/>
  <c r="F861" i="10"/>
  <c r="G839" i="15" s="1"/>
  <c r="F857" i="10"/>
  <c r="G835" i="15" s="1"/>
  <c r="F853" i="10"/>
  <c r="G831" i="15" s="1"/>
  <c r="F849" i="10"/>
  <c r="G827" i="15" s="1"/>
  <c r="F845" i="10"/>
  <c r="G823" i="15" s="1"/>
  <c r="F841" i="10"/>
  <c r="G819" i="15" s="1"/>
  <c r="F837" i="10"/>
  <c r="G815" i="15" s="1"/>
  <c r="F833" i="10"/>
  <c r="G811" i="15" s="1"/>
  <c r="F829" i="10"/>
  <c r="G807" i="15" s="1"/>
  <c r="F825" i="10"/>
  <c r="G803" i="15" s="1"/>
  <c r="F821" i="10"/>
  <c r="G799" i="15" s="1"/>
  <c r="F817" i="10"/>
  <c r="G795" i="15" s="1"/>
  <c r="F813" i="10"/>
  <c r="G791" i="15" s="1"/>
  <c r="F809" i="10"/>
  <c r="G787" i="15" s="1"/>
  <c r="F805" i="10"/>
  <c r="G783" i="15" s="1"/>
  <c r="F801" i="10"/>
  <c r="G779" i="15" s="1"/>
  <c r="F797" i="10"/>
  <c r="G775" i="15" s="1"/>
  <c r="F793" i="10"/>
  <c r="G771" i="15" s="1"/>
  <c r="F789" i="10"/>
  <c r="G767" i="15" s="1"/>
  <c r="F785" i="10"/>
  <c r="G763" i="15" s="1"/>
  <c r="F781" i="10"/>
  <c r="G759" i="15" s="1"/>
  <c r="F777" i="10"/>
  <c r="G755" i="15" s="1"/>
  <c r="F773" i="10"/>
  <c r="G751" i="15" s="1"/>
  <c r="F769" i="10"/>
  <c r="G747" i="15" s="1"/>
  <c r="F765" i="10"/>
  <c r="G743" i="15" s="1"/>
  <c r="F761" i="10"/>
  <c r="G739" i="15" s="1"/>
  <c r="F757" i="10"/>
  <c r="G735" i="15" s="1"/>
  <c r="F753" i="10"/>
  <c r="G731" i="15" s="1"/>
  <c r="F749" i="10"/>
  <c r="G727" i="15" s="1"/>
  <c r="F745" i="10"/>
  <c r="G723" i="15" s="1"/>
  <c r="F741" i="10"/>
  <c r="G719" i="15" s="1"/>
  <c r="F737" i="10"/>
  <c r="G715" i="15" s="1"/>
  <c r="F733" i="10"/>
  <c r="G711" i="15" s="1"/>
  <c r="F729" i="10"/>
  <c r="G707" i="15" s="1"/>
  <c r="F725" i="10"/>
  <c r="G703" i="15" s="1"/>
  <c r="F721" i="10"/>
  <c r="G699" i="15" s="1"/>
  <c r="F717" i="10"/>
  <c r="G695" i="15" s="1"/>
  <c r="F713" i="10"/>
  <c r="G691" i="15" s="1"/>
  <c r="F709" i="10"/>
  <c r="G687" i="15" s="1"/>
  <c r="F705" i="10"/>
  <c r="G683" i="15" s="1"/>
  <c r="F701" i="10"/>
  <c r="G679" i="15" s="1"/>
  <c r="F697" i="10"/>
  <c r="G675" i="15" s="1"/>
  <c r="F693" i="10"/>
  <c r="G671" i="15" s="1"/>
  <c r="F689" i="10"/>
  <c r="G667" i="15" s="1"/>
  <c r="F685" i="10"/>
  <c r="G663" i="15" s="1"/>
  <c r="F681" i="10"/>
  <c r="G659" i="15" s="1"/>
  <c r="F677" i="10"/>
  <c r="G655" i="15" s="1"/>
  <c r="F673" i="10"/>
  <c r="G651" i="15" s="1"/>
  <c r="F669" i="10"/>
  <c r="G647" i="15" s="1"/>
  <c r="F665" i="10"/>
  <c r="G643" i="15" s="1"/>
  <c r="F661" i="10"/>
  <c r="G639" i="15" s="1"/>
  <c r="F657" i="10"/>
  <c r="G635" i="15" s="1"/>
  <c r="F653" i="10"/>
  <c r="G631" i="15" s="1"/>
  <c r="F649" i="10"/>
  <c r="G627" i="15" s="1"/>
  <c r="F645" i="10"/>
  <c r="G623" i="15" s="1"/>
  <c r="F641" i="10"/>
  <c r="G619" i="15" s="1"/>
  <c r="F637" i="10"/>
  <c r="G615" i="15" s="1"/>
  <c r="F633" i="10"/>
  <c r="G611" i="15" s="1"/>
  <c r="F629" i="10"/>
  <c r="G607" i="15" s="1"/>
  <c r="F625" i="10"/>
  <c r="G603" i="15" s="1"/>
  <c r="F621" i="10"/>
  <c r="G599" i="15" s="1"/>
  <c r="F617" i="10"/>
  <c r="G595" i="15" s="1"/>
  <c r="F613" i="10"/>
  <c r="G591" i="15" s="1"/>
  <c r="F609" i="10"/>
  <c r="G587" i="15" s="1"/>
  <c r="F605" i="10"/>
  <c r="G583" i="15" s="1"/>
  <c r="F601" i="10"/>
  <c r="G579" i="15" s="1"/>
  <c r="F597" i="10"/>
  <c r="G575" i="15" s="1"/>
  <c r="F593" i="10"/>
  <c r="G571" i="15" s="1"/>
  <c r="F589" i="10"/>
  <c r="G567" i="15" s="1"/>
  <c r="F585" i="10"/>
  <c r="G563" i="15" s="1"/>
  <c r="F581" i="10"/>
  <c r="G559" i="15" s="1"/>
  <c r="F577" i="10"/>
  <c r="G555" i="15" s="1"/>
  <c r="F573" i="10"/>
  <c r="G551" i="15" s="1"/>
  <c r="F569" i="10"/>
  <c r="G547" i="15" s="1"/>
  <c r="F565" i="10"/>
  <c r="G543" i="15" s="1"/>
  <c r="F561" i="10"/>
  <c r="G539" i="15" s="1"/>
  <c r="F557" i="10"/>
  <c r="G535" i="15" s="1"/>
  <c r="F553" i="10"/>
  <c r="G531" i="15" s="1"/>
  <c r="F549" i="10"/>
  <c r="G527" i="15" s="1"/>
  <c r="F545" i="10"/>
  <c r="G523" i="15" s="1"/>
  <c r="F541" i="10"/>
  <c r="G519" i="15" s="1"/>
  <c r="F537" i="10"/>
  <c r="G515" i="15" s="1"/>
  <c r="F533" i="10"/>
  <c r="G511" i="15" s="1"/>
  <c r="F529" i="10"/>
  <c r="G507" i="15" s="1"/>
  <c r="F525" i="10"/>
  <c r="G503" i="15" s="1"/>
  <c r="F521" i="10"/>
  <c r="G499" i="15" s="1"/>
  <c r="F517" i="10"/>
  <c r="G495" i="15" s="1"/>
  <c r="F513" i="10"/>
  <c r="G491" i="15" s="1"/>
  <c r="F509" i="10"/>
  <c r="G487" i="15" s="1"/>
  <c r="F505" i="10"/>
  <c r="G483" i="15" s="1"/>
  <c r="F501" i="10"/>
  <c r="G479" i="15" s="1"/>
  <c r="F497" i="10"/>
  <c r="G475" i="15" s="1"/>
  <c r="F493" i="10"/>
  <c r="G471" i="15" s="1"/>
  <c r="F489" i="10"/>
  <c r="G467" i="15" s="1"/>
  <c r="F485" i="10"/>
  <c r="G463" i="15" s="1"/>
  <c r="F481" i="10"/>
  <c r="G459" i="15" s="1"/>
  <c r="F477" i="10"/>
  <c r="G455" i="15" s="1"/>
  <c r="F473" i="10"/>
  <c r="G451" i="15" s="1"/>
  <c r="F469" i="10"/>
  <c r="G447" i="15" s="1"/>
  <c r="F465" i="10"/>
  <c r="G443" i="15" s="1"/>
  <c r="F461" i="10"/>
  <c r="G439" i="15" s="1"/>
  <c r="F457" i="10"/>
  <c r="G435" i="15" s="1"/>
  <c r="F453" i="10"/>
  <c r="G431" i="15" s="1"/>
  <c r="F449" i="10"/>
  <c r="G427" i="15" s="1"/>
  <c r="F445" i="10"/>
  <c r="G423" i="15" s="1"/>
  <c r="F441" i="10"/>
  <c r="G419" i="15" s="1"/>
  <c r="F437" i="10"/>
  <c r="G415" i="15" s="1"/>
  <c r="F433" i="10"/>
  <c r="G411" i="15" s="1"/>
  <c r="F429" i="10"/>
  <c r="G407" i="15" s="1"/>
  <c r="F425" i="10"/>
  <c r="G403" i="15" s="1"/>
  <c r="F421" i="10"/>
  <c r="G399" i="15" s="1"/>
  <c r="F417" i="10"/>
  <c r="G395" i="15" s="1"/>
  <c r="F413" i="10"/>
  <c r="G391" i="15" s="1"/>
  <c r="F1179" i="10"/>
  <c r="G1157" i="15" s="1"/>
  <c r="F1174" i="10"/>
  <c r="G1152" i="15" s="1"/>
  <c r="F1164" i="10"/>
  <c r="G1142" i="15" s="1"/>
  <c r="F1155" i="10"/>
  <c r="G1133" i="15" s="1"/>
  <c r="F1150" i="10"/>
  <c r="G1128" i="15" s="1"/>
  <c r="F1140" i="10"/>
  <c r="G1118" i="15" s="1"/>
  <c r="F1126" i="10"/>
  <c r="G1104" i="15" s="1"/>
  <c r="F1116" i="10"/>
  <c r="G1094" i="15" s="1"/>
  <c r="F1092" i="10"/>
  <c r="G1070" i="15" s="1"/>
  <c r="F1087" i="10"/>
  <c r="G1065" i="15" s="1"/>
  <c r="F1063" i="10"/>
  <c r="G1041" i="15" s="1"/>
  <c r="F1039" i="10"/>
  <c r="G1017" i="15" s="1"/>
  <c r="F1034" i="10"/>
  <c r="G1012" i="15" s="1"/>
  <c r="F1010" i="10"/>
  <c r="G988" i="15" s="1"/>
  <c r="F1000" i="10"/>
  <c r="G978" i="15" s="1"/>
  <c r="F986" i="10"/>
  <c r="G964" i="15" s="1"/>
  <c r="F976" i="10"/>
  <c r="G954" i="15" s="1"/>
  <c r="F971" i="10"/>
  <c r="G949" i="15" s="1"/>
  <c r="F962" i="10"/>
  <c r="G940" i="15" s="1"/>
  <c r="F952" i="10"/>
  <c r="G930" i="15" s="1"/>
  <c r="F947" i="10"/>
  <c r="G925" i="15" s="1"/>
  <c r="F923" i="10"/>
  <c r="G901" i="15" s="1"/>
  <c r="F918" i="10"/>
  <c r="G896" i="15" s="1"/>
  <c r="F908" i="10"/>
  <c r="G886" i="15" s="1"/>
  <c r="F899" i="10"/>
  <c r="G877" i="15" s="1"/>
  <c r="F894" i="10"/>
  <c r="G872" i="15" s="1"/>
  <c r="F884" i="10"/>
  <c r="G862" i="15" s="1"/>
  <c r="F880" i="10"/>
  <c r="G858" i="15" s="1"/>
  <c r="F876" i="10"/>
  <c r="G854" i="15" s="1"/>
  <c r="F872" i="10"/>
  <c r="G850" i="15" s="1"/>
  <c r="F868" i="10"/>
  <c r="G846" i="15" s="1"/>
  <c r="F864" i="10"/>
  <c r="G842" i="15" s="1"/>
  <c r="F860" i="10"/>
  <c r="G838" i="15" s="1"/>
  <c r="F856" i="10"/>
  <c r="G834" i="15" s="1"/>
  <c r="F852" i="10"/>
  <c r="G830" i="15" s="1"/>
  <c r="F848" i="10"/>
  <c r="G826" i="15" s="1"/>
  <c r="F844" i="10"/>
  <c r="G822" i="15" s="1"/>
  <c r="F840" i="10"/>
  <c r="G818" i="15" s="1"/>
  <c r="F836" i="10"/>
  <c r="G814" i="15" s="1"/>
  <c r="F832" i="10"/>
  <c r="G810" i="15" s="1"/>
  <c r="F828" i="10"/>
  <c r="G806" i="15" s="1"/>
  <c r="F824" i="10"/>
  <c r="G802" i="15" s="1"/>
  <c r="F820" i="10"/>
  <c r="G798" i="15" s="1"/>
  <c r="F816" i="10"/>
  <c r="G794" i="15" s="1"/>
  <c r="F812" i="10"/>
  <c r="G790" i="15" s="1"/>
  <c r="F808" i="10"/>
  <c r="G786" i="15" s="1"/>
  <c r="F804" i="10"/>
  <c r="G782" i="15" s="1"/>
  <c r="F800" i="10"/>
  <c r="G778" i="15" s="1"/>
  <c r="F796" i="10"/>
  <c r="G774" i="15" s="1"/>
  <c r="F792" i="10"/>
  <c r="G770" i="15" s="1"/>
  <c r="F788" i="10"/>
  <c r="G766" i="15" s="1"/>
  <c r="F784" i="10"/>
  <c r="G762" i="15" s="1"/>
  <c r="F780" i="10"/>
  <c r="G758" i="15" s="1"/>
  <c r="F776" i="10"/>
  <c r="G754" i="15" s="1"/>
  <c r="F772" i="10"/>
  <c r="G750" i="15" s="1"/>
  <c r="F768" i="10"/>
  <c r="G746" i="15" s="1"/>
  <c r="F764" i="10"/>
  <c r="G742" i="15" s="1"/>
  <c r="F760" i="10"/>
  <c r="G738" i="15" s="1"/>
  <c r="F756" i="10"/>
  <c r="G734" i="15" s="1"/>
  <c r="F752" i="10"/>
  <c r="G730" i="15" s="1"/>
  <c r="F748" i="10"/>
  <c r="G726" i="15" s="1"/>
  <c r="F744" i="10"/>
  <c r="G722" i="15" s="1"/>
  <c r="F740" i="10"/>
  <c r="G718" i="15" s="1"/>
  <c r="F736" i="10"/>
  <c r="G714" i="15" s="1"/>
  <c r="F732" i="10"/>
  <c r="G710" i="15" s="1"/>
  <c r="F728" i="10"/>
  <c r="G706" i="15" s="1"/>
  <c r="F724" i="10"/>
  <c r="G702" i="15" s="1"/>
  <c r="F720" i="10"/>
  <c r="G698" i="15" s="1"/>
  <c r="F716" i="10"/>
  <c r="G694" i="15" s="1"/>
  <c r="F712" i="10"/>
  <c r="G690" i="15" s="1"/>
  <c r="F708" i="10"/>
  <c r="G686" i="15" s="1"/>
  <c r="F704" i="10"/>
  <c r="G682" i="15" s="1"/>
  <c r="F700" i="10"/>
  <c r="G678" i="15" s="1"/>
  <c r="F696" i="10"/>
  <c r="G674" i="15" s="1"/>
  <c r="F692" i="10"/>
  <c r="G670" i="15" s="1"/>
  <c r="F688" i="10"/>
  <c r="G666" i="15" s="1"/>
  <c r="F684" i="10"/>
  <c r="G662" i="15" s="1"/>
  <c r="F680" i="10"/>
  <c r="G658" i="15" s="1"/>
  <c r="F676" i="10"/>
  <c r="G654" i="15" s="1"/>
  <c r="F672" i="10"/>
  <c r="G650" i="15" s="1"/>
  <c r="F668" i="10"/>
  <c r="G646" i="15" s="1"/>
  <c r="F664" i="10"/>
  <c r="G642" i="15" s="1"/>
  <c r="F660" i="10"/>
  <c r="G638" i="15" s="1"/>
  <c r="F656" i="10"/>
  <c r="G634" i="15" s="1"/>
  <c r="F652" i="10"/>
  <c r="G630" i="15" s="1"/>
  <c r="F648" i="10"/>
  <c r="G626" i="15" s="1"/>
  <c r="F644" i="10"/>
  <c r="G622" i="15" s="1"/>
  <c r="F640" i="10"/>
  <c r="G618" i="15" s="1"/>
  <c r="F636" i="10"/>
  <c r="G614" i="15" s="1"/>
  <c r="F632" i="10"/>
  <c r="G610" i="15" s="1"/>
  <c r="F628" i="10"/>
  <c r="G606" i="15" s="1"/>
  <c r="F624" i="10"/>
  <c r="G602" i="15" s="1"/>
  <c r="F620" i="10"/>
  <c r="G598" i="15" s="1"/>
  <c r="F616" i="10"/>
  <c r="G594" i="15" s="1"/>
  <c r="F612" i="10"/>
  <c r="G590" i="15" s="1"/>
  <c r="F608" i="10"/>
  <c r="G586" i="15" s="1"/>
  <c r="F604" i="10"/>
  <c r="G582" i="15" s="1"/>
  <c r="F600" i="10"/>
  <c r="G578" i="15" s="1"/>
  <c r="F596" i="10"/>
  <c r="G574" i="15" s="1"/>
  <c r="F592" i="10"/>
  <c r="G570" i="15" s="1"/>
  <c r="F588" i="10"/>
  <c r="G566" i="15" s="1"/>
  <c r="F584" i="10"/>
  <c r="G562" i="15" s="1"/>
  <c r="F580" i="10"/>
  <c r="G558" i="15" s="1"/>
  <c r="F576" i="10"/>
  <c r="G554" i="15" s="1"/>
  <c r="F572" i="10"/>
  <c r="G550" i="15" s="1"/>
  <c r="F568" i="10"/>
  <c r="G546" i="15" s="1"/>
  <c r="F564" i="10"/>
  <c r="G542" i="15" s="1"/>
  <c r="F560" i="10"/>
  <c r="G538" i="15" s="1"/>
  <c r="F556" i="10"/>
  <c r="G534" i="15" s="1"/>
  <c r="F552" i="10"/>
  <c r="G530" i="15" s="1"/>
  <c r="F548" i="10"/>
  <c r="G526" i="15" s="1"/>
  <c r="F544" i="10"/>
  <c r="G522" i="15" s="1"/>
  <c r="F540" i="10"/>
  <c r="G518" i="15" s="1"/>
  <c r="F536" i="10"/>
  <c r="G514" i="15" s="1"/>
  <c r="F532" i="10"/>
  <c r="G510" i="15" s="1"/>
  <c r="F528" i="10"/>
  <c r="G506" i="15" s="1"/>
  <c r="F524" i="10"/>
  <c r="G502" i="15" s="1"/>
  <c r="F520" i="10"/>
  <c r="G498" i="15" s="1"/>
  <c r="F516" i="10"/>
  <c r="G494" i="15" s="1"/>
  <c r="F512" i="10"/>
  <c r="G490" i="15" s="1"/>
  <c r="F508" i="10"/>
  <c r="G486" i="15" s="1"/>
  <c r="F504" i="10"/>
  <c r="G482" i="15" s="1"/>
  <c r="F500" i="10"/>
  <c r="G478" i="15" s="1"/>
  <c r="F496" i="10"/>
  <c r="G474" i="15" s="1"/>
  <c r="F492" i="10"/>
  <c r="G470" i="15" s="1"/>
  <c r="F488" i="10"/>
  <c r="G466" i="15" s="1"/>
  <c r="F484" i="10"/>
  <c r="G462" i="15" s="1"/>
  <c r="F480" i="10"/>
  <c r="G458" i="15" s="1"/>
  <c r="F476" i="10"/>
  <c r="G454" i="15" s="1"/>
  <c r="F472" i="10"/>
  <c r="G450" i="15" s="1"/>
  <c r="F468" i="10"/>
  <c r="G446" i="15" s="1"/>
  <c r="F464" i="10"/>
  <c r="G442" i="15" s="1"/>
  <c r="F460" i="10"/>
  <c r="G438" i="15" s="1"/>
  <c r="F456" i="10"/>
  <c r="G434" i="15" s="1"/>
  <c r="F452" i="10"/>
  <c r="G430" i="15" s="1"/>
  <c r="F448" i="10"/>
  <c r="G426" i="15" s="1"/>
  <c r="F444" i="10"/>
  <c r="G422" i="15" s="1"/>
  <c r="F440" i="10"/>
  <c r="G418" i="15" s="1"/>
  <c r="F436" i="10"/>
  <c r="G414" i="15" s="1"/>
  <c r="F432" i="10"/>
  <c r="G410" i="15" s="1"/>
  <c r="F428" i="10"/>
  <c r="G406" i="15" s="1"/>
  <c r="F424" i="10"/>
  <c r="G402" i="15" s="1"/>
  <c r="F420" i="10"/>
  <c r="G398" i="15" s="1"/>
  <c r="F416" i="10"/>
  <c r="G394" i="15" s="1"/>
  <c r="F412" i="10"/>
  <c r="G390" i="15" s="1"/>
  <c r="F408" i="10"/>
  <c r="G386" i="15" s="1"/>
  <c r="F404" i="10"/>
  <c r="G382" i="15" s="1"/>
  <c r="F400" i="10"/>
  <c r="G378" i="15" s="1"/>
  <c r="F396" i="10"/>
  <c r="G374" i="15" s="1"/>
  <c r="F392" i="10"/>
  <c r="G370" i="15" s="1"/>
  <c r="F388" i="10"/>
  <c r="G366" i="15" s="1"/>
  <c r="F384" i="10"/>
  <c r="G362" i="15" s="1"/>
  <c r="F380" i="10"/>
  <c r="G358" i="15" s="1"/>
  <c r="F376" i="10"/>
  <c r="G354" i="15" s="1"/>
  <c r="F372" i="10"/>
  <c r="G350" i="15" s="1"/>
  <c r="F368" i="10"/>
  <c r="G346" i="15" s="1"/>
  <c r="F364" i="10"/>
  <c r="G342" i="15" s="1"/>
  <c r="F360" i="10"/>
  <c r="G338" i="15" s="1"/>
  <c r="F356" i="10"/>
  <c r="G334" i="15" s="1"/>
  <c r="F352" i="10"/>
  <c r="G330" i="15" s="1"/>
  <c r="F348" i="10"/>
  <c r="G326" i="15" s="1"/>
  <c r="F344" i="10"/>
  <c r="G322" i="15" s="1"/>
  <c r="F340" i="10"/>
  <c r="G318" i="15" s="1"/>
  <c r="F336" i="10"/>
  <c r="G314" i="15" s="1"/>
  <c r="F332" i="10"/>
  <c r="G310" i="15" s="1"/>
  <c r="F328" i="10"/>
  <c r="G306" i="15" s="1"/>
  <c r="F324" i="10"/>
  <c r="G302" i="15" s="1"/>
  <c r="F320" i="10"/>
  <c r="G298" i="15" s="1"/>
  <c r="F316" i="10"/>
  <c r="G294" i="15" s="1"/>
  <c r="F312" i="10"/>
  <c r="G290" i="15" s="1"/>
  <c r="F308" i="10"/>
  <c r="G286" i="15" s="1"/>
  <c r="F304" i="10"/>
  <c r="G282" i="15" s="1"/>
  <c r="F300" i="10"/>
  <c r="G278" i="15" s="1"/>
  <c r="F296" i="10"/>
  <c r="G274" i="15" s="1"/>
  <c r="F292" i="10"/>
  <c r="G270" i="15" s="1"/>
  <c r="F288" i="10"/>
  <c r="G266" i="15" s="1"/>
  <c r="F284" i="10"/>
  <c r="G262" i="15" s="1"/>
  <c r="F280" i="10"/>
  <c r="G258" i="15" s="1"/>
  <c r="F276" i="10"/>
  <c r="G254" i="15" s="1"/>
  <c r="F272" i="10"/>
  <c r="G250" i="15" s="1"/>
  <c r="F268" i="10"/>
  <c r="G246" i="15" s="1"/>
  <c r="F264" i="10"/>
  <c r="G242" i="15" s="1"/>
  <c r="F260" i="10"/>
  <c r="G238" i="15" s="1"/>
  <c r="F256" i="10"/>
  <c r="G234" i="15" s="1"/>
  <c r="F252" i="10"/>
  <c r="G230" i="15" s="1"/>
  <c r="F248" i="10"/>
  <c r="G226" i="15" s="1"/>
  <c r="F244" i="10"/>
  <c r="G222" i="15" s="1"/>
  <c r="F240" i="10"/>
  <c r="G218" i="15" s="1"/>
  <c r="F236" i="10"/>
  <c r="G214" i="15" s="1"/>
  <c r="F232" i="10"/>
  <c r="G210" i="15" s="1"/>
  <c r="F228" i="10"/>
  <c r="G206" i="15" s="1"/>
  <c r="F224" i="10"/>
  <c r="G202" i="15" s="1"/>
  <c r="F220" i="10"/>
  <c r="G198" i="15" s="1"/>
  <c r="F216" i="10"/>
  <c r="G194" i="15" s="1"/>
  <c r="F212" i="10"/>
  <c r="G190" i="15" s="1"/>
  <c r="F208" i="10"/>
  <c r="G186" i="15" s="1"/>
  <c r="F204" i="10"/>
  <c r="G182" i="15" s="1"/>
  <c r="F200" i="10"/>
  <c r="G178" i="15" s="1"/>
  <c r="F196" i="10"/>
  <c r="G174" i="15" s="1"/>
  <c r="F192" i="10"/>
  <c r="G170" i="15" s="1"/>
  <c r="F188" i="10"/>
  <c r="G166" i="15" s="1"/>
  <c r="F184" i="10"/>
  <c r="G162" i="15" s="1"/>
  <c r="F180" i="10"/>
  <c r="G158" i="15" s="1"/>
  <c r="F176" i="10"/>
  <c r="G154" i="15" s="1"/>
  <c r="F172" i="10"/>
  <c r="G150" i="15" s="1"/>
  <c r="F168" i="10"/>
  <c r="G146" i="15" s="1"/>
  <c r="F164" i="10"/>
  <c r="G142" i="15" s="1"/>
  <c r="F160" i="10"/>
  <c r="G138" i="15" s="1"/>
  <c r="F156" i="10"/>
  <c r="G134" i="15" s="1"/>
  <c r="F152" i="10"/>
  <c r="G130" i="15" s="1"/>
  <c r="F148" i="10"/>
  <c r="G126" i="15" s="1"/>
  <c r="F144" i="10"/>
  <c r="G122" i="15" s="1"/>
  <c r="F140" i="10"/>
  <c r="G118" i="15" s="1"/>
  <c r="F136" i="10"/>
  <c r="G114" i="15" s="1"/>
  <c r="F132" i="10"/>
  <c r="G110" i="15" s="1"/>
  <c r="F128" i="10"/>
  <c r="G106" i="15" s="1"/>
  <c r="F124" i="10"/>
  <c r="G102" i="15" s="1"/>
  <c r="F120" i="10"/>
  <c r="G98" i="15" s="1"/>
  <c r="F116" i="10"/>
  <c r="G94" i="15" s="1"/>
  <c r="F112" i="10"/>
  <c r="G90" i="15" s="1"/>
  <c r="F108" i="10"/>
  <c r="G86" i="15" s="1"/>
  <c r="F104" i="10"/>
  <c r="G82" i="15" s="1"/>
  <c r="F100" i="10"/>
  <c r="G78" i="15" s="1"/>
  <c r="F96" i="10"/>
  <c r="G74" i="15" s="1"/>
  <c r="F92" i="10"/>
  <c r="G70" i="15" s="1"/>
  <c r="F88" i="10"/>
  <c r="G66" i="15" s="1"/>
  <c r="F84" i="10"/>
  <c r="G62" i="15" s="1"/>
  <c r="F80" i="10"/>
  <c r="G58" i="15" s="1"/>
  <c r="F76" i="10"/>
  <c r="G54" i="15" s="1"/>
  <c r="F72" i="10"/>
  <c r="G50" i="15" s="1"/>
  <c r="F68" i="10"/>
  <c r="G46" i="15" s="1"/>
  <c r="F64" i="10"/>
  <c r="G42" i="15" s="1"/>
  <c r="F60" i="10"/>
  <c r="G38" i="15" s="1"/>
  <c r="F56" i="10"/>
  <c r="G34" i="15" s="1"/>
  <c r="F52" i="10"/>
  <c r="G30" i="15" s="1"/>
  <c r="F48" i="10"/>
  <c r="G26" i="15" s="1"/>
  <c r="F40" i="10"/>
  <c r="G18" i="15" s="1"/>
  <c r="F45" i="10"/>
  <c r="G23" i="15" s="1"/>
  <c r="F77" i="10"/>
  <c r="G55" i="15" s="1"/>
  <c r="F109" i="10"/>
  <c r="G87" i="15" s="1"/>
  <c r="F141" i="10"/>
  <c r="G119" i="15" s="1"/>
  <c r="F173" i="10"/>
  <c r="G151" i="15" s="1"/>
  <c r="F205" i="10"/>
  <c r="G183" i="15" s="1"/>
  <c r="F237" i="10"/>
  <c r="G215" i="15" s="1"/>
  <c r="F269" i="10"/>
  <c r="G247" i="15" s="1"/>
  <c r="F301" i="10"/>
  <c r="G279" i="15" s="1"/>
  <c r="F333" i="10"/>
  <c r="G311" i="15" s="1"/>
  <c r="F365" i="10"/>
  <c r="G343" i="15" s="1"/>
  <c r="F397" i="10"/>
  <c r="G375" i="15" s="1"/>
  <c r="F65" i="10"/>
  <c r="G43" i="15" s="1"/>
  <c r="F97" i="10"/>
  <c r="G75" i="15" s="1"/>
  <c r="F129" i="10"/>
  <c r="G107" i="15" s="1"/>
  <c r="F161" i="10"/>
  <c r="G139" i="15" s="1"/>
  <c r="F193" i="10"/>
  <c r="G171" i="15" s="1"/>
  <c r="F225" i="10"/>
  <c r="G203" i="15" s="1"/>
  <c r="F257" i="10"/>
  <c r="G235" i="15" s="1"/>
  <c r="F289" i="10"/>
  <c r="G267" i="15" s="1"/>
  <c r="F321" i="10"/>
  <c r="G299" i="15" s="1"/>
  <c r="F353" i="10"/>
  <c r="G331" i="15" s="1"/>
  <c r="F385" i="10"/>
  <c r="G363" i="15" s="1"/>
  <c r="F117" i="10"/>
  <c r="G95" i="15" s="1"/>
  <c r="F149" i="10"/>
  <c r="G127" i="15" s="1"/>
  <c r="F181" i="10"/>
  <c r="G159" i="15" s="1"/>
  <c r="F213" i="10"/>
  <c r="G191" i="15" s="1"/>
  <c r="F245" i="10"/>
  <c r="G223" i="15" s="1"/>
  <c r="F277" i="10"/>
  <c r="G255" i="15" s="1"/>
  <c r="F309" i="10"/>
  <c r="G287" i="15" s="1"/>
  <c r="F341" i="10"/>
  <c r="G319" i="15" s="1"/>
  <c r="F373" i="10"/>
  <c r="G351" i="15" s="1"/>
  <c r="F405" i="10"/>
  <c r="G383" i="15" s="1"/>
  <c r="F73" i="10"/>
  <c r="G51" i="15" s="1"/>
  <c r="F105" i="10"/>
  <c r="G83" i="15" s="1"/>
  <c r="F137" i="10"/>
  <c r="G115" i="15" s="1"/>
  <c r="F169" i="10"/>
  <c r="G147" i="15" s="1"/>
  <c r="F201" i="10"/>
  <c r="G179" i="15" s="1"/>
  <c r="F233" i="10"/>
  <c r="G211" i="15" s="1"/>
  <c r="F265" i="10"/>
  <c r="G243" i="15" s="1"/>
  <c r="F297" i="10"/>
  <c r="G275" i="15" s="1"/>
  <c r="F329" i="10"/>
  <c r="G307" i="15" s="1"/>
  <c r="F361" i="10"/>
  <c r="G339" i="15" s="1"/>
  <c r="F393" i="10"/>
  <c r="G371" i="15" s="1"/>
  <c r="F32" i="10"/>
  <c r="G10" i="15" s="1"/>
  <c r="F37" i="10"/>
  <c r="G15" i="15" s="1"/>
  <c r="F61" i="10"/>
  <c r="G39" i="15" s="1"/>
  <c r="F93" i="10"/>
  <c r="G71" i="15" s="1"/>
  <c r="F125" i="10"/>
  <c r="G103" i="15" s="1"/>
  <c r="F157" i="10"/>
  <c r="G135" i="15" s="1"/>
  <c r="F189" i="10"/>
  <c r="G167" i="15" s="1"/>
  <c r="F221" i="10"/>
  <c r="G199" i="15" s="1"/>
  <c r="F253" i="10"/>
  <c r="G231" i="15" s="1"/>
  <c r="F285" i="10"/>
  <c r="G263" i="15" s="1"/>
  <c r="F317" i="10"/>
  <c r="G295" i="15" s="1"/>
  <c r="F349" i="10"/>
  <c r="G327" i="15" s="1"/>
  <c r="F381" i="10"/>
  <c r="G359" i="15" s="1"/>
  <c r="F49" i="10"/>
  <c r="G27" i="15" s="1"/>
  <c r="F81" i="10"/>
  <c r="G59" i="15" s="1"/>
  <c r="F113" i="10"/>
  <c r="G91" i="15" s="1"/>
  <c r="F145" i="10"/>
  <c r="G123" i="15" s="1"/>
  <c r="F177" i="10"/>
  <c r="G155" i="15" s="1"/>
  <c r="F209" i="10"/>
  <c r="G187" i="15" s="1"/>
  <c r="F241" i="10"/>
  <c r="G219" i="15" s="1"/>
  <c r="F273" i="10"/>
  <c r="G251" i="15" s="1"/>
  <c r="F305" i="10"/>
  <c r="G283" i="15" s="1"/>
  <c r="F337" i="10"/>
  <c r="G315" i="15" s="1"/>
  <c r="F369" i="10"/>
  <c r="G347" i="15" s="1"/>
  <c r="F401" i="10"/>
  <c r="G379" i="15" s="1"/>
  <c r="F1265" i="10"/>
  <c r="G1243" i="15" s="1"/>
  <c r="F1261" i="10"/>
  <c r="G1239" i="15" s="1"/>
  <c r="F1257" i="10"/>
  <c r="G1235" i="15" s="1"/>
  <c r="F1253" i="10"/>
  <c r="G1231" i="15" s="1"/>
  <c r="F1249" i="10"/>
  <c r="G1227" i="15" s="1"/>
  <c r="F1245" i="10"/>
  <c r="G1223" i="15" s="1"/>
  <c r="F1241" i="10"/>
  <c r="G1219" i="15" s="1"/>
  <c r="F1237" i="10"/>
  <c r="G1215" i="15" s="1"/>
  <c r="F1233" i="10"/>
  <c r="G1211" i="15" s="1"/>
  <c r="F1229" i="10"/>
  <c r="G1207" i="15" s="1"/>
  <c r="F1225" i="10"/>
  <c r="G1203" i="15" s="1"/>
  <c r="F1221" i="10"/>
  <c r="G1199" i="15" s="1"/>
  <c r="F1217" i="10"/>
  <c r="G1195" i="15" s="1"/>
  <c r="F1213" i="10"/>
  <c r="G1191" i="15" s="1"/>
  <c r="F1209" i="10"/>
  <c r="G1187" i="15" s="1"/>
  <c r="F1205" i="10"/>
  <c r="G1183" i="15" s="1"/>
  <c r="F1201" i="10"/>
  <c r="G1179" i="15" s="1"/>
  <c r="F1197" i="10"/>
  <c r="G1175" i="15" s="1"/>
  <c r="F1193" i="10"/>
  <c r="G1171" i="15" s="1"/>
  <c r="F1189" i="10"/>
  <c r="G1167" i="15" s="1"/>
  <c r="F1185" i="10"/>
  <c r="G1163" i="15" s="1"/>
  <c r="F1181" i="10"/>
  <c r="G1159" i="15" s="1"/>
  <c r="F1177" i="10"/>
  <c r="G1155" i="15" s="1"/>
  <c r="F1173" i="10"/>
  <c r="G1151" i="15" s="1"/>
  <c r="F1169" i="10"/>
  <c r="G1147" i="15" s="1"/>
  <c r="F1165" i="10"/>
  <c r="G1143" i="15" s="1"/>
  <c r="F1161" i="10"/>
  <c r="G1139" i="15" s="1"/>
  <c r="F1157" i="10"/>
  <c r="G1135" i="15" s="1"/>
  <c r="F1153" i="10"/>
  <c r="G1131" i="15" s="1"/>
  <c r="F1149" i="10"/>
  <c r="G1127" i="15" s="1"/>
  <c r="F1145" i="10"/>
  <c r="G1123" i="15" s="1"/>
  <c r="F1141" i="10"/>
  <c r="G1119" i="15" s="1"/>
  <c r="F1137" i="10"/>
  <c r="G1115" i="15" s="1"/>
  <c r="F1133" i="10"/>
  <c r="G1111" i="15" s="1"/>
  <c r="F1129" i="10"/>
  <c r="G1107" i="15" s="1"/>
  <c r="F1125" i="10"/>
  <c r="G1103" i="15" s="1"/>
  <c r="F1121" i="10"/>
  <c r="G1099" i="15" s="1"/>
  <c r="F1117" i="10"/>
  <c r="G1095" i="15" s="1"/>
  <c r="F1113" i="10"/>
  <c r="G1091" i="15" s="1"/>
  <c r="F1109" i="10"/>
  <c r="G1087" i="15" s="1"/>
  <c r="F1105" i="10"/>
  <c r="G1083" i="15" s="1"/>
  <c r="F1101" i="10"/>
  <c r="G1079" i="15" s="1"/>
  <c r="F1097" i="10"/>
  <c r="G1075" i="15" s="1"/>
  <c r="F1093" i="10"/>
  <c r="G1071" i="15" s="1"/>
  <c r="F1089" i="10"/>
  <c r="G1067" i="15" s="1"/>
  <c r="F1085" i="10"/>
  <c r="G1063" i="15" s="1"/>
  <c r="F1081" i="10"/>
  <c r="G1059" i="15" s="1"/>
  <c r="F1077" i="10"/>
  <c r="G1055" i="15" s="1"/>
  <c r="F1073" i="10"/>
  <c r="G1051" i="15" s="1"/>
  <c r="F1069" i="10"/>
  <c r="G1047" i="15" s="1"/>
  <c r="F1065" i="10"/>
  <c r="G1043" i="15" s="1"/>
  <c r="F1061" i="10"/>
  <c r="G1039" i="15" s="1"/>
  <c r="F1057" i="10"/>
  <c r="G1035" i="15" s="1"/>
  <c r="F1053" i="10"/>
  <c r="G1031" i="15" s="1"/>
  <c r="F1049" i="10"/>
  <c r="G1027" i="15" s="1"/>
  <c r="F1045" i="10"/>
  <c r="G1023" i="15" s="1"/>
  <c r="F1041" i="10"/>
  <c r="G1019" i="15" s="1"/>
  <c r="F1037" i="10"/>
  <c r="G1015" i="15" s="1"/>
  <c r="F1033" i="10"/>
  <c r="G1011" i="15" s="1"/>
  <c r="F1029" i="10"/>
  <c r="G1007" i="15" s="1"/>
  <c r="F1025" i="10"/>
  <c r="G1003" i="15" s="1"/>
  <c r="F1021" i="10"/>
  <c r="G999" i="15" s="1"/>
  <c r="F1017" i="10"/>
  <c r="G995" i="15" s="1"/>
  <c r="F1013" i="10"/>
  <c r="G991" i="15" s="1"/>
  <c r="F1009" i="10"/>
  <c r="G987" i="15" s="1"/>
  <c r="F1005" i="10"/>
  <c r="G983" i="15" s="1"/>
  <c r="F1001" i="10"/>
  <c r="G979" i="15" s="1"/>
  <c r="F997" i="10"/>
  <c r="G975" i="15" s="1"/>
  <c r="F993" i="10"/>
  <c r="G971" i="15" s="1"/>
  <c r="F989" i="10"/>
  <c r="G967" i="15" s="1"/>
  <c r="F985" i="10"/>
  <c r="G963" i="15" s="1"/>
  <c r="F981" i="10"/>
  <c r="G959" i="15" s="1"/>
  <c r="F977" i="10"/>
  <c r="G955" i="15" s="1"/>
  <c r="F973" i="10"/>
  <c r="G951" i="15" s="1"/>
  <c r="F969" i="10"/>
  <c r="G947" i="15" s="1"/>
  <c r="F965" i="10"/>
  <c r="G943" i="15" s="1"/>
  <c r="F961" i="10"/>
  <c r="G939" i="15" s="1"/>
  <c r="F957" i="10"/>
  <c r="G935" i="15" s="1"/>
  <c r="F953" i="10"/>
  <c r="G931" i="15" s="1"/>
  <c r="F949" i="10"/>
  <c r="G927" i="15" s="1"/>
  <c r="F945" i="10"/>
  <c r="G923" i="15" s="1"/>
  <c r="F941" i="10"/>
  <c r="G919" i="15" s="1"/>
  <c r="F937" i="10"/>
  <c r="G915" i="15" s="1"/>
  <c r="F933" i="10"/>
  <c r="G911" i="15" s="1"/>
  <c r="F929" i="10"/>
  <c r="G907" i="15" s="1"/>
  <c r="F925" i="10"/>
  <c r="G903" i="15" s="1"/>
  <c r="F921" i="10"/>
  <c r="G899" i="15" s="1"/>
  <c r="F917" i="10"/>
  <c r="G895" i="15" s="1"/>
  <c r="F913" i="10"/>
  <c r="G891" i="15" s="1"/>
  <c r="F909" i="10"/>
  <c r="G887" i="15" s="1"/>
  <c r="F905" i="10"/>
  <c r="G883" i="15" s="1"/>
  <c r="F901" i="10"/>
  <c r="G879" i="15" s="1"/>
  <c r="F897" i="10"/>
  <c r="G875" i="15" s="1"/>
  <c r="F893" i="10"/>
  <c r="G871" i="15" s="1"/>
  <c r="F889" i="10"/>
  <c r="G867" i="15" s="1"/>
  <c r="F885" i="10"/>
  <c r="G863" i="15" s="1"/>
  <c r="F1264" i="10"/>
  <c r="G1242" i="15" s="1"/>
  <c r="F1260" i="10"/>
  <c r="G1238" i="15" s="1"/>
  <c r="F1256" i="10"/>
  <c r="G1234" i="15" s="1"/>
  <c r="F1252" i="10"/>
  <c r="G1230" i="15" s="1"/>
  <c r="F1248" i="10"/>
  <c r="G1226" i="15" s="1"/>
  <c r="F1244" i="10"/>
  <c r="G1222" i="15" s="1"/>
  <c r="F1240" i="10"/>
  <c r="G1218" i="15" s="1"/>
  <c r="F1236" i="10"/>
  <c r="G1214" i="15" s="1"/>
  <c r="F1232" i="10"/>
  <c r="G1210" i="15" s="1"/>
  <c r="F1228" i="10"/>
  <c r="G1206" i="15" s="1"/>
  <c r="F1224" i="10"/>
  <c r="G1202" i="15" s="1"/>
  <c r="F1220" i="10"/>
  <c r="G1198" i="15" s="1"/>
  <c r="F1216" i="10"/>
  <c r="G1194" i="15" s="1"/>
  <c r="F1212" i="10"/>
  <c r="G1190" i="15" s="1"/>
  <c r="F1208" i="10"/>
  <c r="G1186" i="15" s="1"/>
  <c r="F1204" i="10"/>
  <c r="G1182" i="15" s="1"/>
  <c r="F1200" i="10"/>
  <c r="G1178" i="15" s="1"/>
  <c r="F1196" i="10"/>
  <c r="G1174" i="15" s="1"/>
  <c r="F1262" i="10"/>
  <c r="G1240" i="15" s="1"/>
  <c r="F1258" i="10"/>
  <c r="G1236" i="15" s="1"/>
  <c r="F1254" i="10"/>
  <c r="G1232" i="15" s="1"/>
  <c r="F1250" i="10"/>
  <c r="G1228" i="15" s="1"/>
  <c r="F1246" i="10"/>
  <c r="G1224" i="15" s="1"/>
  <c r="F1242" i="10"/>
  <c r="G1220" i="15" s="1"/>
  <c r="F1238" i="10"/>
  <c r="G1216" i="15" s="1"/>
  <c r="F1234" i="10"/>
  <c r="G1212" i="15" s="1"/>
  <c r="F1230" i="10"/>
  <c r="G1208" i="15" s="1"/>
  <c r="F1263" i="10"/>
  <c r="G1241" i="15" s="1"/>
  <c r="F1231" i="10"/>
  <c r="G1209" i="15" s="1"/>
  <c r="F1184" i="10"/>
  <c r="G1162" i="15" s="1"/>
  <c r="F1175" i="10"/>
  <c r="G1153" i="15" s="1"/>
  <c r="F1166" i="10"/>
  <c r="G1144" i="15" s="1"/>
  <c r="F1152" i="10"/>
  <c r="G1130" i="15" s="1"/>
  <c r="F1143" i="10"/>
  <c r="G1121" i="15" s="1"/>
  <c r="F1134" i="10"/>
  <c r="G1112" i="15" s="1"/>
  <c r="F1120" i="10"/>
  <c r="G1098" i="15" s="1"/>
  <c r="F1111" i="10"/>
  <c r="G1089" i="15" s="1"/>
  <c r="F1102" i="10"/>
  <c r="G1080" i="15" s="1"/>
  <c r="F1088" i="10"/>
  <c r="G1066" i="15" s="1"/>
  <c r="F1079" i="10"/>
  <c r="G1057" i="15" s="1"/>
  <c r="F1070" i="10"/>
  <c r="G1048" i="15" s="1"/>
  <c r="F1056" i="10"/>
  <c r="G1034" i="15" s="1"/>
  <c r="F1047" i="10"/>
  <c r="G1025" i="15" s="1"/>
  <c r="F1038" i="10"/>
  <c r="G1016" i="15" s="1"/>
  <c r="F1024" i="10"/>
  <c r="G1002" i="15" s="1"/>
  <c r="F1015" i="10"/>
  <c r="G993" i="15" s="1"/>
  <c r="F1006" i="10"/>
  <c r="G984" i="15" s="1"/>
  <c r="F992" i="10"/>
  <c r="G970" i="15" s="1"/>
  <c r="F983" i="10"/>
  <c r="G961" i="15" s="1"/>
  <c r="F974" i="10"/>
  <c r="G952" i="15" s="1"/>
  <c r="F960" i="10"/>
  <c r="G938" i="15" s="1"/>
  <c r="F951" i="10"/>
  <c r="G929" i="15" s="1"/>
  <c r="F942" i="10"/>
  <c r="G920" i="15" s="1"/>
  <c r="F928" i="10"/>
  <c r="G906" i="15" s="1"/>
  <c r="F919" i="10"/>
  <c r="G897" i="15" s="1"/>
  <c r="F910" i="10"/>
  <c r="G888" i="15" s="1"/>
  <c r="F896" i="10"/>
  <c r="G874" i="15" s="1"/>
  <c r="F887" i="10"/>
  <c r="G865" i="15" s="1"/>
  <c r="F1239" i="10"/>
  <c r="G1217" i="15" s="1"/>
  <c r="F890" i="10"/>
  <c r="G868" i="15" s="1"/>
  <c r="F904" i="10"/>
  <c r="G882" i="15" s="1"/>
  <c r="F914" i="10"/>
  <c r="G892" i="15" s="1"/>
  <c r="F938" i="10"/>
  <c r="G916" i="15" s="1"/>
  <c r="F943" i="10"/>
  <c r="G921" i="15" s="1"/>
  <c r="F967" i="10"/>
  <c r="G945" i="15" s="1"/>
  <c r="F991" i="10"/>
  <c r="G969" i="15" s="1"/>
  <c r="F996" i="10"/>
  <c r="G974" i="15" s="1"/>
  <c r="F1020" i="10"/>
  <c r="G998" i="15" s="1"/>
  <c r="F1030" i="10"/>
  <c r="G1008" i="15" s="1"/>
  <c r="F1044" i="10"/>
  <c r="G1022" i="15" s="1"/>
  <c r="F1054" i="10"/>
  <c r="G1032" i="15" s="1"/>
  <c r="F1059" i="10"/>
  <c r="G1037" i="15" s="1"/>
  <c r="F1068" i="10"/>
  <c r="G1046" i="15" s="1"/>
  <c r="F1078" i="10"/>
  <c r="G1056" i="15" s="1"/>
  <c r="F1083" i="10"/>
  <c r="G1061" i="15" s="1"/>
  <c r="F1107" i="10"/>
  <c r="G1085" i="15" s="1"/>
  <c r="F1112" i="10"/>
  <c r="G1090" i="15" s="1"/>
  <c r="F1122" i="10"/>
  <c r="G1100" i="15" s="1"/>
  <c r="F1131" i="10"/>
  <c r="G1109" i="15" s="1"/>
  <c r="F1136" i="10"/>
  <c r="G1114" i="15" s="1"/>
  <c r="F1146" i="10"/>
  <c r="G1124" i="15" s="1"/>
  <c r="F1160" i="10"/>
  <c r="G1138" i="15" s="1"/>
  <c r="F1170" i="10"/>
  <c r="G1148" i="15" s="1"/>
  <c r="F1194" i="10"/>
  <c r="G1172" i="15" s="1"/>
  <c r="F1199" i="10"/>
  <c r="G1177" i="15" s="1"/>
  <c r="F1210" i="10"/>
  <c r="G1188" i="15" s="1"/>
  <c r="F1215" i="10"/>
  <c r="G1193" i="15" s="1"/>
  <c r="F1226" i="10"/>
  <c r="G1204" i="15" s="1"/>
  <c r="F1259" i="10"/>
  <c r="G1237" i="15" s="1"/>
  <c r="F892" i="10"/>
  <c r="G870" i="15" s="1"/>
  <c r="F902" i="10"/>
  <c r="G880" i="15" s="1"/>
  <c r="F916" i="10"/>
  <c r="G894" i="15" s="1"/>
  <c r="F926" i="10"/>
  <c r="G904" i="15" s="1"/>
  <c r="F931" i="10"/>
  <c r="G909" i="15" s="1"/>
  <c r="F940" i="10"/>
  <c r="G918" i="15" s="1"/>
  <c r="F950" i="10"/>
  <c r="G928" i="15" s="1"/>
  <c r="F955" i="10"/>
  <c r="G933" i="15" s="1"/>
  <c r="F979" i="10"/>
  <c r="G957" i="15" s="1"/>
  <c r="F984" i="10"/>
  <c r="G962" i="15" s="1"/>
  <c r="F994" i="10"/>
  <c r="G972" i="15" s="1"/>
  <c r="F1003" i="10"/>
  <c r="G981" i="15" s="1"/>
  <c r="F1008" i="10"/>
  <c r="G986" i="15" s="1"/>
  <c r="F1018" i="10"/>
  <c r="G996" i="15" s="1"/>
  <c r="F1032" i="10"/>
  <c r="G1010" i="15" s="1"/>
  <c r="F1042" i="10"/>
  <c r="G1020" i="15" s="1"/>
  <c r="F1066" i="10"/>
  <c r="G1044" i="15" s="1"/>
  <c r="F1071" i="10"/>
  <c r="G1049" i="15" s="1"/>
  <c r="F1095" i="10"/>
  <c r="G1073" i="15" s="1"/>
  <c r="F1119" i="10"/>
  <c r="G1097" i="15" s="1"/>
  <c r="F1124" i="10"/>
  <c r="G1102" i="15" s="1"/>
  <c r="F1148" i="10"/>
  <c r="G1126" i="15" s="1"/>
  <c r="F1158" i="10"/>
  <c r="G1136" i="15" s="1"/>
  <c r="F1172" i="10"/>
  <c r="G1150" i="15" s="1"/>
  <c r="F1182" i="10"/>
  <c r="G1160" i="15" s="1"/>
  <c r="F1187" i="10"/>
  <c r="G1165" i="15" s="1"/>
  <c r="F1202" i="10"/>
  <c r="G1180" i="15" s="1"/>
  <c r="F1207" i="10"/>
  <c r="G1185" i="15" s="1"/>
  <c r="F1218" i="10"/>
  <c r="G1196" i="15" s="1"/>
  <c r="F1223" i="10"/>
  <c r="G1201" i="15" s="1"/>
  <c r="F1243" i="10"/>
  <c r="G1221" i="15" s="1"/>
  <c r="F1076" i="10"/>
  <c r="G1054" i="15" s="1"/>
  <c r="F1086" i="10"/>
  <c r="G1064" i="15" s="1"/>
  <c r="F1091" i="10"/>
  <c r="G1069" i="15" s="1"/>
  <c r="F1100" i="10"/>
  <c r="G1078" i="15" s="1"/>
  <c r="F1110" i="10"/>
  <c r="G1088" i="15" s="1"/>
  <c r="F1115" i="10"/>
  <c r="G1093" i="15" s="1"/>
  <c r="F1139" i="10"/>
  <c r="G1117" i="15" s="1"/>
  <c r="F1144" i="10"/>
  <c r="G1122" i="15" s="1"/>
  <c r="F1154" i="10"/>
  <c r="G1132" i="15" s="1"/>
  <c r="F1163" i="10"/>
  <c r="G1141" i="15" s="1"/>
  <c r="F1168" i="10"/>
  <c r="G1146" i="15" s="1"/>
  <c r="F1178" i="10"/>
  <c r="G1156" i="15" s="1"/>
  <c r="F1192" i="10"/>
  <c r="G1170" i="15" s="1"/>
  <c r="C1244" i="11"/>
  <c r="C1245" i="11" s="1"/>
  <c r="C9" i="14" s="1"/>
  <c r="E9" i="14"/>
  <c r="E12" i="17" s="1"/>
  <c r="C1246" i="11"/>
  <c r="C1247" i="11" s="1"/>
  <c r="D9" i="14" s="1"/>
  <c r="D12" i="17" s="1"/>
  <c r="F903" i="10"/>
  <c r="G881" i="15" s="1"/>
  <c r="F927" i="10"/>
  <c r="G905" i="15" s="1"/>
  <c r="F932" i="10"/>
  <c r="G910" i="15" s="1"/>
  <c r="F956" i="10"/>
  <c r="G934" i="15" s="1"/>
  <c r="F966" i="10"/>
  <c r="G944" i="15" s="1"/>
  <c r="F980" i="10"/>
  <c r="G958" i="15" s="1"/>
  <c r="F990" i="10"/>
  <c r="G968" i="15" s="1"/>
  <c r="F995" i="10"/>
  <c r="G973" i="15" s="1"/>
  <c r="F1004" i="10"/>
  <c r="G982" i="15" s="1"/>
  <c r="F1014" i="10"/>
  <c r="G992" i="15" s="1"/>
  <c r="F1019" i="10"/>
  <c r="G997" i="15" s="1"/>
  <c r="F1043" i="10"/>
  <c r="G1021" i="15" s="1"/>
  <c r="F1048" i="10"/>
  <c r="G1026" i="15" s="1"/>
  <c r="F1058" i="10"/>
  <c r="G1036" i="15" s="1"/>
  <c r="F1067" i="10"/>
  <c r="G1045" i="15" s="1"/>
  <c r="F1072" i="10"/>
  <c r="G1050" i="15" s="1"/>
  <c r="F1082" i="10"/>
  <c r="G1060" i="15" s="1"/>
  <c r="F1096" i="10"/>
  <c r="G1074" i="15" s="1"/>
  <c r="F1106" i="10"/>
  <c r="G1084" i="15" s="1"/>
  <c r="F1130" i="10"/>
  <c r="G1108" i="15" s="1"/>
  <c r="F1135" i="10"/>
  <c r="G1113" i="15" s="1"/>
  <c r="F1159" i="10"/>
  <c r="G1137" i="15" s="1"/>
  <c r="F1183" i="10"/>
  <c r="G1161" i="15" s="1"/>
  <c r="F1188" i="10"/>
  <c r="G1166" i="15" s="1"/>
  <c r="F1198" i="10"/>
  <c r="G1176" i="15" s="1"/>
  <c r="F1203" i="10"/>
  <c r="G1181" i="15" s="1"/>
  <c r="F1214" i="10"/>
  <c r="G1192" i="15" s="1"/>
  <c r="F1219" i="10"/>
  <c r="G1197" i="15" s="1"/>
  <c r="F1251" i="10"/>
  <c r="G1229" i="15" s="1"/>
  <c r="G1244" i="19"/>
  <c r="G1245" i="19" s="1"/>
  <c r="G1247" i="19"/>
  <c r="G1248" i="19" s="1"/>
  <c r="D1242" i="18"/>
  <c r="F1266" i="10" s="1"/>
  <c r="G1244" i="15" s="1"/>
  <c r="W1244" i="19"/>
  <c r="W1245" i="19" s="1"/>
  <c r="W1247" i="19"/>
  <c r="W1248" i="19" s="1"/>
  <c r="L1242" i="18"/>
  <c r="K1244" i="19"/>
  <c r="K1245" i="19" s="1"/>
  <c r="K1247" i="19"/>
  <c r="K1248" i="19" s="1"/>
  <c r="F1242" i="18"/>
  <c r="I1244" i="19"/>
  <c r="I1245" i="19" s="1"/>
  <c r="Y1244" i="19"/>
  <c r="Y1245" i="19" s="1"/>
  <c r="O1247" i="19"/>
  <c r="O1248" i="19" s="1"/>
  <c r="H1242" i="18"/>
  <c r="O1244" i="19"/>
  <c r="O1245" i="19" s="1"/>
  <c r="S1244" i="19"/>
  <c r="S1245" i="19" s="1"/>
  <c r="M1247" i="19"/>
  <c r="M1248" i="19" s="1"/>
  <c r="M1244" i="19"/>
  <c r="M1245" i="19" s="1"/>
  <c r="E1244" i="19"/>
  <c r="E1245" i="19" s="1"/>
  <c r="U1244" i="19"/>
  <c r="U1245" i="19" s="1"/>
  <c r="Q1244" i="19"/>
  <c r="Q1245" i="19" s="1"/>
  <c r="Q1247" i="19"/>
  <c r="Q1248" i="19" s="1"/>
  <c r="S1247" i="19"/>
  <c r="S1248" i="19" s="1"/>
  <c r="E1247" i="19"/>
  <c r="E1248" i="19" s="1"/>
  <c r="U1247" i="19"/>
  <c r="U1248" i="19" s="1"/>
  <c r="I1247" i="19"/>
  <c r="I1248" i="19" s="1"/>
  <c r="Y1247" i="19"/>
  <c r="Y1248" i="19" s="1"/>
  <c r="C8" i="15" l="1"/>
  <c r="F10" i="9"/>
  <c r="J10" i="8"/>
  <c r="G13" i="9"/>
  <c r="E10" i="9"/>
  <c r="G9" i="9"/>
  <c r="G15" i="8"/>
  <c r="G11" i="8"/>
  <c r="I10" i="8"/>
  <c r="L10" i="9"/>
  <c r="D10" i="9"/>
  <c r="H10" i="8"/>
  <c r="H10" i="9"/>
  <c r="L10" i="8"/>
  <c r="D10" i="8"/>
  <c r="J10" i="9"/>
  <c r="G10" i="8"/>
  <c r="I10" i="9"/>
  <c r="G13" i="8"/>
  <c r="F10" i="8"/>
  <c r="G9" i="8"/>
  <c r="G12" i="9"/>
  <c r="G10" i="9"/>
  <c r="G12" i="8"/>
  <c r="E10" i="8"/>
  <c r="G11" i="9"/>
  <c r="C10" i="9"/>
  <c r="G15" i="9"/>
  <c r="G7" i="9"/>
  <c r="K10" i="9"/>
  <c r="K10" i="8"/>
  <c r="G7" i="8"/>
  <c r="C10" i="8"/>
  <c r="F1242" i="6"/>
  <c r="C1244" i="15" s="1"/>
  <c r="L15" i="5"/>
  <c r="C7" i="7" s="1"/>
  <c r="L21" i="5"/>
  <c r="C13" i="7" s="1"/>
  <c r="C12" i="17"/>
  <c r="H9" i="14"/>
  <c r="H12" i="17" s="1"/>
  <c r="G9" i="14"/>
  <c r="G12" i="17" s="1"/>
  <c r="F9" i="14"/>
  <c r="F12" i="17" s="1"/>
  <c r="F14" i="9"/>
  <c r="J14" i="8"/>
  <c r="K15" i="9"/>
  <c r="E14" i="9"/>
  <c r="K11" i="9"/>
  <c r="K7" i="9"/>
  <c r="I14" i="8"/>
  <c r="K13" i="8"/>
  <c r="L14" i="9"/>
  <c r="D14" i="9"/>
  <c r="H14" i="8"/>
  <c r="J14" i="9"/>
  <c r="H14" i="9"/>
  <c r="L14" i="8"/>
  <c r="D14" i="8"/>
  <c r="K14" i="9"/>
  <c r="K15" i="8"/>
  <c r="K14" i="8"/>
  <c r="K7" i="8"/>
  <c r="I14" i="9"/>
  <c r="G14" i="8"/>
  <c r="G14" i="9"/>
  <c r="F14" i="8"/>
  <c r="C14" i="9"/>
  <c r="K13" i="9"/>
  <c r="K9" i="9"/>
  <c r="K12" i="9"/>
  <c r="K11" i="8"/>
  <c r="K12" i="8"/>
  <c r="K9" i="8"/>
  <c r="E14" i="8"/>
  <c r="C14" i="8"/>
  <c r="F6" i="9"/>
  <c r="C15" i="9"/>
  <c r="C11" i="9"/>
  <c r="C7" i="9"/>
  <c r="E6" i="9"/>
  <c r="C13" i="8"/>
  <c r="L6" i="9"/>
  <c r="D6" i="9"/>
  <c r="H6" i="9"/>
  <c r="C7" i="8"/>
  <c r="E6" i="8"/>
  <c r="L6" i="8"/>
  <c r="D6" i="8"/>
  <c r="K6" i="9"/>
  <c r="K6" i="8"/>
  <c r="C6" i="8"/>
  <c r="J6" i="9"/>
  <c r="C13" i="9"/>
  <c r="C9" i="9"/>
  <c r="C12" i="9"/>
  <c r="C6" i="9"/>
  <c r="C15" i="8"/>
  <c r="F6" i="8"/>
  <c r="C9" i="8"/>
  <c r="H6" i="8"/>
  <c r="G6" i="8"/>
  <c r="I6" i="9"/>
  <c r="G6" i="9"/>
  <c r="C12" i="8"/>
  <c r="C11" i="8"/>
  <c r="J6" i="8"/>
  <c r="I6" i="8"/>
  <c r="L17" i="5"/>
  <c r="C9" i="7" s="1"/>
  <c r="D28" i="17"/>
  <c r="M4" i="7"/>
  <c r="L20" i="5"/>
  <c r="C12" i="7" s="1"/>
  <c r="L14" i="5"/>
  <c r="L19" i="5"/>
  <c r="C11" i="7" s="1"/>
  <c r="L22" i="5"/>
  <c r="C14" i="7" s="1"/>
  <c r="G1256" i="15"/>
  <c r="G1257" i="15" s="1"/>
  <c r="G1252" i="15"/>
  <c r="G1255" i="15" s="1"/>
  <c r="G1258" i="15"/>
  <c r="J8" i="15"/>
  <c r="J9" i="15" s="1"/>
  <c r="J10" i="15" s="1"/>
  <c r="J11" i="15" s="1"/>
  <c r="J12" i="15" s="1"/>
  <c r="J13" i="15" s="1"/>
  <c r="J14" i="15" s="1"/>
  <c r="J15" i="15" s="1"/>
  <c r="J16" i="15" s="1"/>
  <c r="J17" i="15" s="1"/>
  <c r="J18" i="15" s="1"/>
  <c r="J19" i="15" s="1"/>
  <c r="J20" i="15" s="1"/>
  <c r="J21" i="15" s="1"/>
  <c r="J22" i="15" s="1"/>
  <c r="J23" i="15" s="1"/>
  <c r="J24" i="15" s="1"/>
  <c r="J25" i="15" s="1"/>
  <c r="J26" i="15" s="1"/>
  <c r="J27" i="15" s="1"/>
  <c r="J28" i="15" s="1"/>
  <c r="J29" i="15" s="1"/>
  <c r="J30" i="15" s="1"/>
  <c r="J31" i="15" s="1"/>
  <c r="J32" i="15" s="1"/>
  <c r="J33" i="15" s="1"/>
  <c r="J34" i="15" s="1"/>
  <c r="J35" i="15" s="1"/>
  <c r="J36" i="15" s="1"/>
  <c r="J37" i="15" s="1"/>
  <c r="J38" i="15" s="1"/>
  <c r="J39" i="15" s="1"/>
  <c r="J40" i="15" s="1"/>
  <c r="J41" i="15" s="1"/>
  <c r="J42" i="15" s="1"/>
  <c r="J43" i="15" s="1"/>
  <c r="J44" i="15" s="1"/>
  <c r="J45" i="15" s="1"/>
  <c r="J46" i="15" s="1"/>
  <c r="J47" i="15" s="1"/>
  <c r="J48" i="15" s="1"/>
  <c r="J49" i="15" s="1"/>
  <c r="J50" i="15" s="1"/>
  <c r="J51" i="15" s="1"/>
  <c r="J52" i="15" s="1"/>
  <c r="J53" i="15" s="1"/>
  <c r="J54" i="15" s="1"/>
  <c r="J55" i="15" s="1"/>
  <c r="J56" i="15" s="1"/>
  <c r="J57" i="15" s="1"/>
  <c r="J58" i="15" s="1"/>
  <c r="J59" i="15" s="1"/>
  <c r="J60" i="15" s="1"/>
  <c r="J61" i="15" s="1"/>
  <c r="J62" i="15" s="1"/>
  <c r="J63" i="15" s="1"/>
  <c r="J64" i="15" s="1"/>
  <c r="J65" i="15" s="1"/>
  <c r="J66" i="15" s="1"/>
  <c r="J67" i="15" s="1"/>
  <c r="J68" i="15" s="1"/>
  <c r="J69" i="15" s="1"/>
  <c r="J70" i="15" s="1"/>
  <c r="J71" i="15" s="1"/>
  <c r="J72" i="15" s="1"/>
  <c r="J73" i="15" s="1"/>
  <c r="J74" i="15" s="1"/>
  <c r="J75" i="15" s="1"/>
  <c r="J76" i="15" s="1"/>
  <c r="J77" i="15" s="1"/>
  <c r="J78" i="15" s="1"/>
  <c r="J79" i="15" s="1"/>
  <c r="J80" i="15" s="1"/>
  <c r="J81" i="15" s="1"/>
  <c r="J82" i="15" s="1"/>
  <c r="J83" i="15" s="1"/>
  <c r="J84" i="15" s="1"/>
  <c r="J85" i="15" s="1"/>
  <c r="J86" i="15" s="1"/>
  <c r="J87" i="15" s="1"/>
  <c r="J88" i="15" s="1"/>
  <c r="J89" i="15" s="1"/>
  <c r="J90" i="15" s="1"/>
  <c r="J91" i="15" s="1"/>
  <c r="J92" i="15" s="1"/>
  <c r="J93" i="15" s="1"/>
  <c r="J94" i="15" s="1"/>
  <c r="J95" i="15" s="1"/>
  <c r="J96" i="15" s="1"/>
  <c r="J97" i="15" s="1"/>
  <c r="J98" i="15" s="1"/>
  <c r="J99" i="15" s="1"/>
  <c r="J100" i="15" s="1"/>
  <c r="J101" i="15" s="1"/>
  <c r="J102" i="15" s="1"/>
  <c r="J103" i="15" s="1"/>
  <c r="J104" i="15" s="1"/>
  <c r="J105" i="15" s="1"/>
  <c r="J106" i="15" s="1"/>
  <c r="J107" i="15" s="1"/>
  <c r="J108" i="15" s="1"/>
  <c r="J109" i="15" s="1"/>
  <c r="J110" i="15" s="1"/>
  <c r="J111" i="15" s="1"/>
  <c r="J112" i="15" s="1"/>
  <c r="J113" i="15" s="1"/>
  <c r="J114" i="15" s="1"/>
  <c r="J115" i="15" s="1"/>
  <c r="J116" i="15" s="1"/>
  <c r="J117" i="15" s="1"/>
  <c r="J118" i="15" s="1"/>
  <c r="J119" i="15" s="1"/>
  <c r="J120" i="15" s="1"/>
  <c r="J121" i="15" s="1"/>
  <c r="J122" i="15" s="1"/>
  <c r="J123" i="15" s="1"/>
  <c r="J124" i="15" s="1"/>
  <c r="J125" i="15" s="1"/>
  <c r="J126" i="15" s="1"/>
  <c r="J127" i="15" s="1"/>
  <c r="J128" i="15" s="1"/>
  <c r="J129" i="15" s="1"/>
  <c r="J130" i="15" s="1"/>
  <c r="J131" i="15" s="1"/>
  <c r="J132" i="15" s="1"/>
  <c r="J133" i="15" s="1"/>
  <c r="J134" i="15" s="1"/>
  <c r="J135" i="15" s="1"/>
  <c r="J136" i="15" s="1"/>
  <c r="J137" i="15" s="1"/>
  <c r="J138" i="15" s="1"/>
  <c r="J139" i="15" s="1"/>
  <c r="J140" i="15" s="1"/>
  <c r="J141" i="15" s="1"/>
  <c r="J142" i="15" s="1"/>
  <c r="J143" i="15" s="1"/>
  <c r="J144" i="15" s="1"/>
  <c r="J145" i="15" s="1"/>
  <c r="J146" i="15" s="1"/>
  <c r="J147" i="15" s="1"/>
  <c r="J148" i="15" s="1"/>
  <c r="J149" i="15" s="1"/>
  <c r="J150" i="15" s="1"/>
  <c r="J151" i="15" s="1"/>
  <c r="J152" i="15" s="1"/>
  <c r="J153" i="15" s="1"/>
  <c r="J154" i="15" s="1"/>
  <c r="J155" i="15" s="1"/>
  <c r="J156" i="15" s="1"/>
  <c r="J157" i="15" s="1"/>
  <c r="J158" i="15" s="1"/>
  <c r="J159" i="15" s="1"/>
  <c r="J160" i="15" s="1"/>
  <c r="J161" i="15" s="1"/>
  <c r="J162" i="15" s="1"/>
  <c r="J163" i="15" s="1"/>
  <c r="J164" i="15" s="1"/>
  <c r="J165" i="15" s="1"/>
  <c r="J166" i="15" s="1"/>
  <c r="J167" i="15" s="1"/>
  <c r="J168" i="15" s="1"/>
  <c r="J169" i="15" s="1"/>
  <c r="J170" i="15" s="1"/>
  <c r="J171" i="15" s="1"/>
  <c r="J172" i="15" s="1"/>
  <c r="J173" i="15" s="1"/>
  <c r="J174" i="15" s="1"/>
  <c r="J175" i="15" s="1"/>
  <c r="J176" i="15" s="1"/>
  <c r="J177" i="15" s="1"/>
  <c r="J178" i="15" s="1"/>
  <c r="J179" i="15" s="1"/>
  <c r="J180" i="15" s="1"/>
  <c r="J181" i="15" s="1"/>
  <c r="J182" i="15" s="1"/>
  <c r="J183" i="15" s="1"/>
  <c r="J184" i="15" s="1"/>
  <c r="J185" i="15" s="1"/>
  <c r="J186" i="15" s="1"/>
  <c r="J187" i="15" s="1"/>
  <c r="J188" i="15" s="1"/>
  <c r="J189" i="15" s="1"/>
  <c r="J190" i="15" s="1"/>
  <c r="J191" i="15" s="1"/>
  <c r="J192" i="15" s="1"/>
  <c r="J193" i="15" s="1"/>
  <c r="J194" i="15" s="1"/>
  <c r="J195" i="15" s="1"/>
  <c r="J196" i="15" s="1"/>
  <c r="J197" i="15" s="1"/>
  <c r="J198" i="15" s="1"/>
  <c r="J199" i="15" s="1"/>
  <c r="J200" i="15" s="1"/>
  <c r="J201" i="15" s="1"/>
  <c r="J202" i="15" s="1"/>
  <c r="J203" i="15" s="1"/>
  <c r="J204" i="15" s="1"/>
  <c r="J205" i="15" s="1"/>
  <c r="J206" i="15" s="1"/>
  <c r="J207" i="15" s="1"/>
  <c r="J208" i="15" s="1"/>
  <c r="J209" i="15" s="1"/>
  <c r="J210" i="15" s="1"/>
  <c r="J211" i="15" s="1"/>
  <c r="J212" i="15" s="1"/>
  <c r="J213" i="15" s="1"/>
  <c r="J214" i="15" s="1"/>
  <c r="J215" i="15" s="1"/>
  <c r="J216" i="15" s="1"/>
  <c r="J217" i="15" s="1"/>
  <c r="J218" i="15" s="1"/>
  <c r="J219" i="15" s="1"/>
  <c r="J220" i="15" s="1"/>
  <c r="J221" i="15" s="1"/>
  <c r="J222" i="15" s="1"/>
  <c r="J223" i="15" s="1"/>
  <c r="J224" i="15" s="1"/>
  <c r="J225" i="15" s="1"/>
  <c r="J226" i="15" s="1"/>
  <c r="J227" i="15" s="1"/>
  <c r="J228" i="15" s="1"/>
  <c r="J229" i="15" s="1"/>
  <c r="J230" i="15" s="1"/>
  <c r="J231" i="15" s="1"/>
  <c r="J232" i="15" s="1"/>
  <c r="J233" i="15" s="1"/>
  <c r="J234" i="15" s="1"/>
  <c r="J235" i="15" s="1"/>
  <c r="J236" i="15" s="1"/>
  <c r="J237" i="15" s="1"/>
  <c r="J238" i="15" s="1"/>
  <c r="J239" i="15" s="1"/>
  <c r="J240" i="15" s="1"/>
  <c r="J241" i="15" s="1"/>
  <c r="J242" i="15" s="1"/>
  <c r="J243" i="15" s="1"/>
  <c r="J244" i="15" s="1"/>
  <c r="J245" i="15" s="1"/>
  <c r="J246" i="15" s="1"/>
  <c r="J247" i="15" s="1"/>
  <c r="J248" i="15" s="1"/>
  <c r="J249" i="15" s="1"/>
  <c r="J250" i="15" s="1"/>
  <c r="J251" i="15" s="1"/>
  <c r="J252" i="15" s="1"/>
  <c r="J253" i="15" s="1"/>
  <c r="J254" i="15" s="1"/>
  <c r="J255" i="15" s="1"/>
  <c r="J256" i="15" s="1"/>
  <c r="J257" i="15" s="1"/>
  <c r="J258" i="15" s="1"/>
  <c r="J259" i="15" s="1"/>
  <c r="J260" i="15" s="1"/>
  <c r="J261" i="15" s="1"/>
  <c r="J262" i="15" s="1"/>
  <c r="J263" i="15" s="1"/>
  <c r="J264" i="15" s="1"/>
  <c r="J265" i="15" s="1"/>
  <c r="J266" i="15" s="1"/>
  <c r="J267" i="15" s="1"/>
  <c r="J268" i="15" s="1"/>
  <c r="J269" i="15" s="1"/>
  <c r="J270" i="15" s="1"/>
  <c r="J271" i="15" s="1"/>
  <c r="J272" i="15" s="1"/>
  <c r="J273" i="15" s="1"/>
  <c r="J274" i="15" s="1"/>
  <c r="J275" i="15" s="1"/>
  <c r="J276" i="15" s="1"/>
  <c r="J277" i="15" s="1"/>
  <c r="J278" i="15" s="1"/>
  <c r="J279" i="15" s="1"/>
  <c r="J280" i="15" s="1"/>
  <c r="J281" i="15" s="1"/>
  <c r="J282" i="15" s="1"/>
  <c r="J283" i="15" s="1"/>
  <c r="J284" i="15" s="1"/>
  <c r="J285" i="15" s="1"/>
  <c r="J286" i="15" s="1"/>
  <c r="J287" i="15" s="1"/>
  <c r="J288" i="15" s="1"/>
  <c r="J289" i="15" s="1"/>
  <c r="J290" i="15" s="1"/>
  <c r="J291" i="15" s="1"/>
  <c r="J292" i="15" s="1"/>
  <c r="J293" i="15" s="1"/>
  <c r="J294" i="15" s="1"/>
  <c r="J295" i="15" s="1"/>
  <c r="J296" i="15" s="1"/>
  <c r="J297" i="15" s="1"/>
  <c r="J298" i="15" s="1"/>
  <c r="J299" i="15" s="1"/>
  <c r="J300" i="15" s="1"/>
  <c r="J301" i="15" s="1"/>
  <c r="J302" i="15" s="1"/>
  <c r="J303" i="15" s="1"/>
  <c r="J304" i="15" s="1"/>
  <c r="J305" i="15" s="1"/>
  <c r="J306" i="15" s="1"/>
  <c r="J307" i="15" s="1"/>
  <c r="J308" i="15" s="1"/>
  <c r="J309" i="15" s="1"/>
  <c r="J310" i="15" s="1"/>
  <c r="J311" i="15" s="1"/>
  <c r="J312" i="15" s="1"/>
  <c r="J313" i="15" s="1"/>
  <c r="J314" i="15" s="1"/>
  <c r="J315" i="15" s="1"/>
  <c r="J316" i="15" s="1"/>
  <c r="J317" i="15" s="1"/>
  <c r="J318" i="15" s="1"/>
  <c r="J319" i="15" s="1"/>
  <c r="J320" i="15" s="1"/>
  <c r="J321" i="15" s="1"/>
  <c r="J322" i="15" s="1"/>
  <c r="J323" i="15" s="1"/>
  <c r="J324" i="15" s="1"/>
  <c r="J325" i="15" s="1"/>
  <c r="J326" i="15" s="1"/>
  <c r="J327" i="15" s="1"/>
  <c r="J328" i="15" s="1"/>
  <c r="J329" i="15" s="1"/>
  <c r="J330" i="15" s="1"/>
  <c r="J331" i="15" s="1"/>
  <c r="J332" i="15" s="1"/>
  <c r="J333" i="15" s="1"/>
  <c r="J334" i="15" s="1"/>
  <c r="J335" i="15" s="1"/>
  <c r="J336" i="15" s="1"/>
  <c r="J337" i="15" s="1"/>
  <c r="J338" i="15" s="1"/>
  <c r="J339" i="15" s="1"/>
  <c r="J340" i="15" s="1"/>
  <c r="J341" i="15" s="1"/>
  <c r="J342" i="15" s="1"/>
  <c r="J343" i="15" s="1"/>
  <c r="J344" i="15" s="1"/>
  <c r="J345" i="15" s="1"/>
  <c r="J346" i="15" s="1"/>
  <c r="J347" i="15" s="1"/>
  <c r="J348" i="15" s="1"/>
  <c r="J349" i="15" s="1"/>
  <c r="J350" i="15" s="1"/>
  <c r="J351" i="15" s="1"/>
  <c r="J352" i="15" s="1"/>
  <c r="J353" i="15" s="1"/>
  <c r="J354" i="15" s="1"/>
  <c r="J355" i="15" s="1"/>
  <c r="J356" i="15" s="1"/>
  <c r="J357" i="15" s="1"/>
  <c r="J358" i="15" s="1"/>
  <c r="J359" i="15" s="1"/>
  <c r="J360" i="15" s="1"/>
  <c r="J361" i="15" s="1"/>
  <c r="J362" i="15" s="1"/>
  <c r="J363" i="15" s="1"/>
  <c r="J364" i="15" s="1"/>
  <c r="J365" i="15" s="1"/>
  <c r="J366" i="15" s="1"/>
  <c r="J367" i="15" s="1"/>
  <c r="J368" i="15" s="1"/>
  <c r="J369" i="15" s="1"/>
  <c r="J370" i="15" s="1"/>
  <c r="J371" i="15" s="1"/>
  <c r="J372" i="15" s="1"/>
  <c r="J373" i="15" s="1"/>
  <c r="J374" i="15" s="1"/>
  <c r="J375" i="15" s="1"/>
  <c r="J376" i="15" s="1"/>
  <c r="J377" i="15" s="1"/>
  <c r="J378" i="15" s="1"/>
  <c r="J379" i="15" s="1"/>
  <c r="J380" i="15" s="1"/>
  <c r="J381" i="15" s="1"/>
  <c r="J382" i="15" s="1"/>
  <c r="J383" i="15" s="1"/>
  <c r="J384" i="15" s="1"/>
  <c r="J385" i="15" s="1"/>
  <c r="J386" i="15" s="1"/>
  <c r="J387" i="15" s="1"/>
  <c r="J388" i="15" s="1"/>
  <c r="J389" i="15" s="1"/>
  <c r="J390" i="15" s="1"/>
  <c r="J391" i="15" s="1"/>
  <c r="J392" i="15" s="1"/>
  <c r="J393" i="15" s="1"/>
  <c r="J394" i="15" s="1"/>
  <c r="J395" i="15" s="1"/>
  <c r="J396" i="15" s="1"/>
  <c r="J397" i="15" s="1"/>
  <c r="J398" i="15" s="1"/>
  <c r="J399" i="15" s="1"/>
  <c r="J400" i="15" s="1"/>
  <c r="J401" i="15" s="1"/>
  <c r="J402" i="15" s="1"/>
  <c r="J403" i="15" s="1"/>
  <c r="J404" i="15" s="1"/>
  <c r="J405" i="15" s="1"/>
  <c r="J406" i="15" s="1"/>
  <c r="J407" i="15" s="1"/>
  <c r="J408" i="15" s="1"/>
  <c r="J409" i="15" s="1"/>
  <c r="J410" i="15" s="1"/>
  <c r="J411" i="15" s="1"/>
  <c r="J412" i="15" s="1"/>
  <c r="J413" i="15" s="1"/>
  <c r="J414" i="15" s="1"/>
  <c r="J415" i="15" s="1"/>
  <c r="J416" i="15" s="1"/>
  <c r="J417" i="15" s="1"/>
  <c r="J418" i="15" s="1"/>
  <c r="J419" i="15" s="1"/>
  <c r="J420" i="15" s="1"/>
  <c r="J421" i="15" s="1"/>
  <c r="J422" i="15" s="1"/>
  <c r="J423" i="15" s="1"/>
  <c r="J424" i="15" s="1"/>
  <c r="J425" i="15" s="1"/>
  <c r="J426" i="15" s="1"/>
  <c r="J427" i="15" s="1"/>
  <c r="J428" i="15" s="1"/>
  <c r="J429" i="15" s="1"/>
  <c r="J430" i="15" s="1"/>
  <c r="J431" i="15" s="1"/>
  <c r="J432" i="15" s="1"/>
  <c r="J433" i="15" s="1"/>
  <c r="J434" i="15" s="1"/>
  <c r="J435" i="15" s="1"/>
  <c r="J436" i="15" s="1"/>
  <c r="J437" i="15" s="1"/>
  <c r="J438" i="15" s="1"/>
  <c r="J439" i="15" s="1"/>
  <c r="J440" i="15" s="1"/>
  <c r="J441" i="15" s="1"/>
  <c r="J442" i="15" s="1"/>
  <c r="J443" i="15" s="1"/>
  <c r="J444" i="15" s="1"/>
  <c r="J445" i="15" s="1"/>
  <c r="J446" i="15" s="1"/>
  <c r="J447" i="15" s="1"/>
  <c r="J448" i="15" s="1"/>
  <c r="J449" i="15" s="1"/>
  <c r="J450" i="15" s="1"/>
  <c r="J451" i="15" s="1"/>
  <c r="J452" i="15" s="1"/>
  <c r="J453" i="15" s="1"/>
  <c r="J454" i="15" s="1"/>
  <c r="J455" i="15" s="1"/>
  <c r="J456" i="15" s="1"/>
  <c r="J457" i="15" s="1"/>
  <c r="J458" i="15" s="1"/>
  <c r="J459" i="15" s="1"/>
  <c r="J460" i="15" s="1"/>
  <c r="J461" i="15" s="1"/>
  <c r="J462" i="15" s="1"/>
  <c r="J463" i="15" s="1"/>
  <c r="J464" i="15" s="1"/>
  <c r="J465" i="15" s="1"/>
  <c r="J466" i="15" s="1"/>
  <c r="J467" i="15" s="1"/>
  <c r="J468" i="15" s="1"/>
  <c r="J469" i="15" s="1"/>
  <c r="J470" i="15" s="1"/>
  <c r="J471" i="15" s="1"/>
  <c r="J472" i="15" s="1"/>
  <c r="J473" i="15" s="1"/>
  <c r="J474" i="15" s="1"/>
  <c r="J475" i="15" s="1"/>
  <c r="J476" i="15" s="1"/>
  <c r="J477" i="15" s="1"/>
  <c r="J478" i="15" s="1"/>
  <c r="J479" i="15" s="1"/>
  <c r="J480" i="15" s="1"/>
  <c r="J481" i="15" s="1"/>
  <c r="J482" i="15" s="1"/>
  <c r="J483" i="15" s="1"/>
  <c r="J484" i="15" s="1"/>
  <c r="J485" i="15" s="1"/>
  <c r="J486" i="15" s="1"/>
  <c r="J487" i="15" s="1"/>
  <c r="J488" i="15" s="1"/>
  <c r="J489" i="15" s="1"/>
  <c r="J490" i="15" s="1"/>
  <c r="J491" i="15" s="1"/>
  <c r="J492" i="15" s="1"/>
  <c r="J493" i="15" s="1"/>
  <c r="J494" i="15" s="1"/>
  <c r="J495" i="15" s="1"/>
  <c r="J496" i="15" s="1"/>
  <c r="J497" i="15" s="1"/>
  <c r="J498" i="15" s="1"/>
  <c r="J499" i="15" s="1"/>
  <c r="J500" i="15" s="1"/>
  <c r="J501" i="15" s="1"/>
  <c r="J502" i="15" s="1"/>
  <c r="J503" i="15" s="1"/>
  <c r="J504" i="15" s="1"/>
  <c r="J505" i="15" s="1"/>
  <c r="J506" i="15" s="1"/>
  <c r="J507" i="15" s="1"/>
  <c r="J508" i="15" s="1"/>
  <c r="J509" i="15" s="1"/>
  <c r="J510" i="15" s="1"/>
  <c r="J511" i="15" s="1"/>
  <c r="J512" i="15" s="1"/>
  <c r="J513" i="15" s="1"/>
  <c r="J514" i="15" s="1"/>
  <c r="J515" i="15" s="1"/>
  <c r="J516" i="15" s="1"/>
  <c r="J517" i="15" s="1"/>
  <c r="J518" i="15" s="1"/>
  <c r="J519" i="15" s="1"/>
  <c r="J520" i="15" s="1"/>
  <c r="J521" i="15" s="1"/>
  <c r="J522" i="15" s="1"/>
  <c r="J523" i="15" s="1"/>
  <c r="J524" i="15" s="1"/>
  <c r="J525" i="15" s="1"/>
  <c r="J526" i="15" s="1"/>
  <c r="J527" i="15" s="1"/>
  <c r="J528" i="15" s="1"/>
  <c r="J529" i="15" s="1"/>
  <c r="J530" i="15" s="1"/>
  <c r="J531" i="15" s="1"/>
  <c r="J532" i="15" s="1"/>
  <c r="J533" i="15" s="1"/>
  <c r="J534" i="15" s="1"/>
  <c r="J535" i="15" s="1"/>
  <c r="J536" i="15" s="1"/>
  <c r="J537" i="15" s="1"/>
  <c r="J538" i="15" s="1"/>
  <c r="J539" i="15" s="1"/>
  <c r="J540" i="15" s="1"/>
  <c r="J541" i="15" s="1"/>
  <c r="J542" i="15" s="1"/>
  <c r="J543" i="15" s="1"/>
  <c r="J544" i="15" s="1"/>
  <c r="J545" i="15" s="1"/>
  <c r="J546" i="15" s="1"/>
  <c r="J547" i="15" s="1"/>
  <c r="J548" i="15" s="1"/>
  <c r="J549" i="15" s="1"/>
  <c r="J550" i="15" s="1"/>
  <c r="J551" i="15" s="1"/>
  <c r="J552" i="15" s="1"/>
  <c r="J553" i="15" s="1"/>
  <c r="J554" i="15" s="1"/>
  <c r="J555" i="15" s="1"/>
  <c r="J556" i="15" s="1"/>
  <c r="J557" i="15" s="1"/>
  <c r="J558" i="15" s="1"/>
  <c r="J559" i="15" s="1"/>
  <c r="J560" i="15" s="1"/>
  <c r="J561" i="15" s="1"/>
  <c r="J562" i="15" s="1"/>
  <c r="J563" i="15" s="1"/>
  <c r="J564" i="15" s="1"/>
  <c r="J565" i="15" s="1"/>
  <c r="J566" i="15" s="1"/>
  <c r="J567" i="15" s="1"/>
  <c r="J568" i="15" s="1"/>
  <c r="J569" i="15" s="1"/>
  <c r="J570" i="15" s="1"/>
  <c r="J571" i="15" s="1"/>
  <c r="J572" i="15" s="1"/>
  <c r="J573" i="15" s="1"/>
  <c r="J574" i="15" s="1"/>
  <c r="J575" i="15" s="1"/>
  <c r="J576" i="15" s="1"/>
  <c r="J577" i="15" s="1"/>
  <c r="J578" i="15" s="1"/>
  <c r="J579" i="15" s="1"/>
  <c r="J580" i="15" s="1"/>
  <c r="J581" i="15" s="1"/>
  <c r="J582" i="15" s="1"/>
  <c r="J583" i="15" s="1"/>
  <c r="J584" i="15" s="1"/>
  <c r="J585" i="15" s="1"/>
  <c r="J586" i="15" s="1"/>
  <c r="J587" i="15" s="1"/>
  <c r="J588" i="15" s="1"/>
  <c r="J589" i="15" s="1"/>
  <c r="J590" i="15" s="1"/>
  <c r="J591" i="15" s="1"/>
  <c r="J592" i="15" s="1"/>
  <c r="J593" i="15" s="1"/>
  <c r="J594" i="15" s="1"/>
  <c r="J595" i="15" s="1"/>
  <c r="J596" i="15" s="1"/>
  <c r="J597" i="15" s="1"/>
  <c r="J598" i="15" s="1"/>
  <c r="J599" i="15" s="1"/>
  <c r="J600" i="15" s="1"/>
  <c r="J601" i="15" s="1"/>
  <c r="J602" i="15" s="1"/>
  <c r="J603" i="15" s="1"/>
  <c r="J604" i="15" s="1"/>
  <c r="J605" i="15" s="1"/>
  <c r="J606" i="15" s="1"/>
  <c r="J607" i="15" s="1"/>
  <c r="J608" i="15" s="1"/>
  <c r="J609" i="15" s="1"/>
  <c r="J610" i="15" s="1"/>
  <c r="J611" i="15" s="1"/>
  <c r="J612" i="15" s="1"/>
  <c r="J613" i="15" s="1"/>
  <c r="J614" i="15" s="1"/>
  <c r="J615" i="15" s="1"/>
  <c r="J616" i="15" s="1"/>
  <c r="J617" i="15" s="1"/>
  <c r="J618" i="15" s="1"/>
  <c r="J619" i="15" s="1"/>
  <c r="J620" i="15" s="1"/>
  <c r="J621" i="15" s="1"/>
  <c r="J622" i="15" s="1"/>
  <c r="J623" i="15" s="1"/>
  <c r="J624" i="15" s="1"/>
  <c r="J625" i="15" s="1"/>
  <c r="J626" i="15" s="1"/>
  <c r="J627" i="15" s="1"/>
  <c r="J628" i="15" s="1"/>
  <c r="J629" i="15" s="1"/>
  <c r="J630" i="15" s="1"/>
  <c r="J631" i="15" s="1"/>
  <c r="J632" i="15" s="1"/>
  <c r="J633" i="15" s="1"/>
  <c r="J634" i="15" s="1"/>
  <c r="J635" i="15" s="1"/>
  <c r="J636" i="15" s="1"/>
  <c r="J637" i="15" s="1"/>
  <c r="J638" i="15" s="1"/>
  <c r="J639" i="15" s="1"/>
  <c r="J640" i="15" s="1"/>
  <c r="J641" i="15" s="1"/>
  <c r="J642" i="15" s="1"/>
  <c r="J643" i="15" s="1"/>
  <c r="J644" i="15" s="1"/>
  <c r="J645" i="15" s="1"/>
  <c r="J646" i="15" s="1"/>
  <c r="J647" i="15" s="1"/>
  <c r="J648" i="15" s="1"/>
  <c r="J649" i="15" s="1"/>
  <c r="J650" i="15" s="1"/>
  <c r="J651" i="15" s="1"/>
  <c r="J652" i="15" s="1"/>
  <c r="J653" i="15" s="1"/>
  <c r="J654" i="15" s="1"/>
  <c r="J655" i="15" s="1"/>
  <c r="J656" i="15" s="1"/>
  <c r="J657" i="15" s="1"/>
  <c r="J658" i="15" s="1"/>
  <c r="J659" i="15" s="1"/>
  <c r="J660" i="15" s="1"/>
  <c r="J661" i="15" s="1"/>
  <c r="J662" i="15" s="1"/>
  <c r="J663" i="15" s="1"/>
  <c r="J664" i="15" s="1"/>
  <c r="J665" i="15" s="1"/>
  <c r="J666" i="15" s="1"/>
  <c r="J667" i="15" s="1"/>
  <c r="J668" i="15" s="1"/>
  <c r="J669" i="15" s="1"/>
  <c r="J670" i="15" s="1"/>
  <c r="J671" i="15" s="1"/>
  <c r="J672" i="15" s="1"/>
  <c r="J673" i="15" s="1"/>
  <c r="J674" i="15" s="1"/>
  <c r="J675" i="15" s="1"/>
  <c r="J676" i="15" s="1"/>
  <c r="J677" i="15" s="1"/>
  <c r="J678" i="15" s="1"/>
  <c r="J679" i="15" s="1"/>
  <c r="J680" i="15" s="1"/>
  <c r="J681" i="15" s="1"/>
  <c r="J682" i="15" s="1"/>
  <c r="J683" i="15" s="1"/>
  <c r="J684" i="15" s="1"/>
  <c r="J685" i="15" s="1"/>
  <c r="J686" i="15" s="1"/>
  <c r="J687" i="15" s="1"/>
  <c r="J688" i="15" s="1"/>
  <c r="J689" i="15" s="1"/>
  <c r="J690" i="15" s="1"/>
  <c r="J691" i="15" s="1"/>
  <c r="J692" i="15" s="1"/>
  <c r="J693" i="15" s="1"/>
  <c r="J694" i="15" s="1"/>
  <c r="J695" i="15" s="1"/>
  <c r="J696" i="15" s="1"/>
  <c r="J697" i="15" s="1"/>
  <c r="J698" i="15" s="1"/>
  <c r="J699" i="15" s="1"/>
  <c r="J700" i="15" s="1"/>
  <c r="J701" i="15" s="1"/>
  <c r="J702" i="15" s="1"/>
  <c r="J703" i="15" s="1"/>
  <c r="J704" i="15" s="1"/>
  <c r="J705" i="15" s="1"/>
  <c r="J706" i="15" s="1"/>
  <c r="J707" i="15" s="1"/>
  <c r="J708" i="15" s="1"/>
  <c r="J709" i="15" s="1"/>
  <c r="J710" i="15" s="1"/>
  <c r="J711" i="15" s="1"/>
  <c r="J712" i="15" s="1"/>
  <c r="J713" i="15" s="1"/>
  <c r="J714" i="15" s="1"/>
  <c r="J715" i="15" s="1"/>
  <c r="J716" i="15" s="1"/>
  <c r="J717" i="15" s="1"/>
  <c r="J718" i="15" s="1"/>
  <c r="J719" i="15" s="1"/>
  <c r="J720" i="15" s="1"/>
  <c r="J721" i="15" s="1"/>
  <c r="J722" i="15" s="1"/>
  <c r="J723" i="15" s="1"/>
  <c r="J724" i="15" s="1"/>
  <c r="J725" i="15" s="1"/>
  <c r="J726" i="15" s="1"/>
  <c r="J727" i="15" s="1"/>
  <c r="J728" i="15" s="1"/>
  <c r="J729" i="15" s="1"/>
  <c r="J730" i="15" s="1"/>
  <c r="J731" i="15" s="1"/>
  <c r="J732" i="15" s="1"/>
  <c r="J733" i="15" s="1"/>
  <c r="J734" i="15" s="1"/>
  <c r="J735" i="15" s="1"/>
  <c r="J736" i="15" s="1"/>
  <c r="J737" i="15" s="1"/>
  <c r="J738" i="15" s="1"/>
  <c r="J739" i="15" s="1"/>
  <c r="J740" i="15" s="1"/>
  <c r="J741" i="15" s="1"/>
  <c r="J742" i="15" s="1"/>
  <c r="J743" i="15" s="1"/>
  <c r="J744" i="15" s="1"/>
  <c r="J745" i="15" s="1"/>
  <c r="J746" i="15" s="1"/>
  <c r="J747" i="15" s="1"/>
  <c r="J748" i="15" s="1"/>
  <c r="J749" i="15" s="1"/>
  <c r="J750" i="15" s="1"/>
  <c r="J751" i="15" s="1"/>
  <c r="J752" i="15" s="1"/>
  <c r="J753" i="15" s="1"/>
  <c r="J754" i="15" s="1"/>
  <c r="J755" i="15" s="1"/>
  <c r="J756" i="15" s="1"/>
  <c r="J757" i="15" s="1"/>
  <c r="J758" i="15" s="1"/>
  <c r="J759" i="15" s="1"/>
  <c r="J760" i="15" s="1"/>
  <c r="J761" i="15" s="1"/>
  <c r="J762" i="15" s="1"/>
  <c r="J763" i="15" s="1"/>
  <c r="J764" i="15" s="1"/>
  <c r="J765" i="15" s="1"/>
  <c r="J766" i="15" s="1"/>
  <c r="J767" i="15" s="1"/>
  <c r="J768" i="15" s="1"/>
  <c r="J769" i="15" s="1"/>
  <c r="J770" i="15" s="1"/>
  <c r="J771" i="15" s="1"/>
  <c r="J772" i="15" s="1"/>
  <c r="J773" i="15" s="1"/>
  <c r="J774" i="15" s="1"/>
  <c r="J775" i="15" s="1"/>
  <c r="J776" i="15" s="1"/>
  <c r="J777" i="15" s="1"/>
  <c r="J778" i="15" s="1"/>
  <c r="J779" i="15" s="1"/>
  <c r="J780" i="15" s="1"/>
  <c r="J781" i="15" s="1"/>
  <c r="J782" i="15" s="1"/>
  <c r="J783" i="15" s="1"/>
  <c r="J784" i="15" s="1"/>
  <c r="J785" i="15" s="1"/>
  <c r="J786" i="15" s="1"/>
  <c r="J787" i="15" s="1"/>
  <c r="J788" i="15" s="1"/>
  <c r="J789" i="15" s="1"/>
  <c r="J790" i="15" s="1"/>
  <c r="J791" i="15" s="1"/>
  <c r="J792" i="15" s="1"/>
  <c r="J793" i="15" s="1"/>
  <c r="J794" i="15" s="1"/>
  <c r="J795" i="15" s="1"/>
  <c r="J796" i="15" s="1"/>
  <c r="J797" i="15" s="1"/>
  <c r="J798" i="15" s="1"/>
  <c r="J799" i="15" s="1"/>
  <c r="J800" i="15" s="1"/>
  <c r="J801" i="15" s="1"/>
  <c r="J802" i="15" s="1"/>
  <c r="J803" i="15" s="1"/>
  <c r="J804" i="15" s="1"/>
  <c r="J805" i="15" s="1"/>
  <c r="J806" i="15" s="1"/>
  <c r="J807" i="15" s="1"/>
  <c r="J808" i="15" s="1"/>
  <c r="J809" i="15" s="1"/>
  <c r="J810" i="15" s="1"/>
  <c r="J811" i="15" s="1"/>
  <c r="J812" i="15" s="1"/>
  <c r="J813" i="15" s="1"/>
  <c r="J814" i="15" s="1"/>
  <c r="J815" i="15" s="1"/>
  <c r="J816" i="15" s="1"/>
  <c r="J817" i="15" s="1"/>
  <c r="J818" i="15" s="1"/>
  <c r="J819" i="15" s="1"/>
  <c r="J820" i="15" s="1"/>
  <c r="J821" i="15" s="1"/>
  <c r="J822" i="15" s="1"/>
  <c r="J823" i="15" s="1"/>
  <c r="J824" i="15" s="1"/>
  <c r="J825" i="15" s="1"/>
  <c r="J826" i="15" s="1"/>
  <c r="J827" i="15" s="1"/>
  <c r="J828" i="15" s="1"/>
  <c r="J829" i="15" s="1"/>
  <c r="J830" i="15" s="1"/>
  <c r="J831" i="15" s="1"/>
  <c r="J832" i="15" s="1"/>
  <c r="J833" i="15" s="1"/>
  <c r="J834" i="15" s="1"/>
  <c r="J835" i="15" s="1"/>
  <c r="J836" i="15" s="1"/>
  <c r="J837" i="15" s="1"/>
  <c r="J838" i="15" s="1"/>
  <c r="J839" i="15" s="1"/>
  <c r="J840" i="15" s="1"/>
  <c r="J841" i="15" s="1"/>
  <c r="J842" i="15" s="1"/>
  <c r="J843" i="15" s="1"/>
  <c r="J844" i="15" s="1"/>
  <c r="J845" i="15" s="1"/>
  <c r="J846" i="15" s="1"/>
  <c r="J847" i="15" s="1"/>
  <c r="J848" i="15" s="1"/>
  <c r="J849" i="15" s="1"/>
  <c r="J850" i="15" s="1"/>
  <c r="J851" i="15" s="1"/>
  <c r="J852" i="15" s="1"/>
  <c r="J853" i="15" s="1"/>
  <c r="J854" i="15" s="1"/>
  <c r="J855" i="15" s="1"/>
  <c r="J856" i="15" s="1"/>
  <c r="J857" i="15" s="1"/>
  <c r="J858" i="15" s="1"/>
  <c r="J859" i="15" s="1"/>
  <c r="J860" i="15" s="1"/>
  <c r="J861" i="15" s="1"/>
  <c r="J862" i="15" s="1"/>
  <c r="J863" i="15" s="1"/>
  <c r="J864" i="15" s="1"/>
  <c r="J865" i="15" s="1"/>
  <c r="J866" i="15" s="1"/>
  <c r="J867" i="15" s="1"/>
  <c r="J868" i="15" s="1"/>
  <c r="J869" i="15" s="1"/>
  <c r="J870" i="15" s="1"/>
  <c r="J871" i="15" s="1"/>
  <c r="J872" i="15" s="1"/>
  <c r="J873" i="15" s="1"/>
  <c r="J874" i="15" s="1"/>
  <c r="J875" i="15" s="1"/>
  <c r="J876" i="15" s="1"/>
  <c r="J877" i="15" s="1"/>
  <c r="J878" i="15" s="1"/>
  <c r="J879" i="15" s="1"/>
  <c r="J880" i="15" s="1"/>
  <c r="J881" i="15" s="1"/>
  <c r="J882" i="15" s="1"/>
  <c r="J883" i="15" s="1"/>
  <c r="J884" i="15" s="1"/>
  <c r="J885" i="15" s="1"/>
  <c r="J886" i="15" s="1"/>
  <c r="J887" i="15" s="1"/>
  <c r="J888" i="15" s="1"/>
  <c r="J889" i="15" s="1"/>
  <c r="J890" i="15" s="1"/>
  <c r="J891" i="15" s="1"/>
  <c r="J892" i="15" s="1"/>
  <c r="J893" i="15" s="1"/>
  <c r="J894" i="15" s="1"/>
  <c r="J895" i="15" s="1"/>
  <c r="J896" i="15" s="1"/>
  <c r="J897" i="15" s="1"/>
  <c r="J898" i="15" s="1"/>
  <c r="J899" i="15" s="1"/>
  <c r="J900" i="15" s="1"/>
  <c r="J901" i="15" s="1"/>
  <c r="J902" i="15" s="1"/>
  <c r="J903" i="15" s="1"/>
  <c r="J904" i="15" s="1"/>
  <c r="J905" i="15" s="1"/>
  <c r="J906" i="15" s="1"/>
  <c r="J907" i="15" s="1"/>
  <c r="J908" i="15" s="1"/>
  <c r="J909" i="15" s="1"/>
  <c r="J910" i="15" s="1"/>
  <c r="J911" i="15" s="1"/>
  <c r="J912" i="15" s="1"/>
  <c r="J913" i="15" s="1"/>
  <c r="J914" i="15" s="1"/>
  <c r="J915" i="15" s="1"/>
  <c r="J916" i="15" s="1"/>
  <c r="J917" i="15" s="1"/>
  <c r="J918" i="15" s="1"/>
  <c r="J919" i="15" s="1"/>
  <c r="J920" i="15" s="1"/>
  <c r="J921" i="15" s="1"/>
  <c r="J922" i="15" s="1"/>
  <c r="J923" i="15" s="1"/>
  <c r="J924" i="15" s="1"/>
  <c r="J925" i="15" s="1"/>
  <c r="J926" i="15" s="1"/>
  <c r="J927" i="15" s="1"/>
  <c r="J928" i="15" s="1"/>
  <c r="J929" i="15" s="1"/>
  <c r="J930" i="15" s="1"/>
  <c r="J931" i="15" s="1"/>
  <c r="J932" i="15" s="1"/>
  <c r="J933" i="15" s="1"/>
  <c r="J934" i="15" s="1"/>
  <c r="J935" i="15" s="1"/>
  <c r="J936" i="15" s="1"/>
  <c r="J937" i="15" s="1"/>
  <c r="J938" i="15" s="1"/>
  <c r="J939" i="15" s="1"/>
  <c r="J940" i="15" s="1"/>
  <c r="J941" i="15" s="1"/>
  <c r="J942" i="15" s="1"/>
  <c r="J943" i="15" s="1"/>
  <c r="J944" i="15" s="1"/>
  <c r="J945" i="15" s="1"/>
  <c r="J946" i="15" s="1"/>
  <c r="J947" i="15" s="1"/>
  <c r="J948" i="15" s="1"/>
  <c r="J949" i="15" s="1"/>
  <c r="J950" i="15" s="1"/>
  <c r="J951" i="15" s="1"/>
  <c r="J952" i="15" s="1"/>
  <c r="J953" i="15" s="1"/>
  <c r="J954" i="15" s="1"/>
  <c r="J955" i="15" s="1"/>
  <c r="J956" i="15" s="1"/>
  <c r="J957" i="15" s="1"/>
  <c r="J958" i="15" s="1"/>
  <c r="J959" i="15" s="1"/>
  <c r="J960" i="15" s="1"/>
  <c r="J961" i="15" s="1"/>
  <c r="J962" i="15" s="1"/>
  <c r="J963" i="15" s="1"/>
  <c r="J964" i="15" s="1"/>
  <c r="J965" i="15" s="1"/>
  <c r="J966" i="15" s="1"/>
  <c r="J967" i="15" s="1"/>
  <c r="J968" i="15" s="1"/>
  <c r="J969" i="15" s="1"/>
  <c r="J970" i="15" s="1"/>
  <c r="J971" i="15" s="1"/>
  <c r="J972" i="15" s="1"/>
  <c r="J973" i="15" s="1"/>
  <c r="J974" i="15" s="1"/>
  <c r="J975" i="15" s="1"/>
  <c r="J976" i="15" s="1"/>
  <c r="J977" i="15" s="1"/>
  <c r="J978" i="15" s="1"/>
  <c r="J979" i="15" s="1"/>
  <c r="J980" i="15" s="1"/>
  <c r="J981" i="15" s="1"/>
  <c r="J982" i="15" s="1"/>
  <c r="J983" i="15" s="1"/>
  <c r="J984" i="15" s="1"/>
  <c r="J985" i="15" s="1"/>
  <c r="J986" i="15" s="1"/>
  <c r="J987" i="15" s="1"/>
  <c r="J988" i="15" s="1"/>
  <c r="J989" i="15" s="1"/>
  <c r="J990" i="15" s="1"/>
  <c r="J991" i="15" s="1"/>
  <c r="J992" i="15" s="1"/>
  <c r="J993" i="15" s="1"/>
  <c r="J994" i="15" s="1"/>
  <c r="J995" i="15" s="1"/>
  <c r="J996" i="15" s="1"/>
  <c r="J997" i="15" s="1"/>
  <c r="J998" i="15" s="1"/>
  <c r="J999" i="15" s="1"/>
  <c r="J1000" i="15" s="1"/>
  <c r="J1001" i="15" s="1"/>
  <c r="J1002" i="15" s="1"/>
  <c r="J1003" i="15" s="1"/>
  <c r="J1004" i="15" s="1"/>
  <c r="J1005" i="15" s="1"/>
  <c r="J1006" i="15" s="1"/>
  <c r="J1007" i="15" s="1"/>
  <c r="J1008" i="15" s="1"/>
  <c r="J1009" i="15" s="1"/>
  <c r="J1010" i="15" s="1"/>
  <c r="J1011" i="15" s="1"/>
  <c r="J1012" i="15" s="1"/>
  <c r="J1013" i="15" s="1"/>
  <c r="J1014" i="15" s="1"/>
  <c r="J1015" i="15" s="1"/>
  <c r="J1016" i="15" s="1"/>
  <c r="J1017" i="15" s="1"/>
  <c r="J1018" i="15" s="1"/>
  <c r="J1019" i="15" s="1"/>
  <c r="J1020" i="15" s="1"/>
  <c r="J1021" i="15" s="1"/>
  <c r="J1022" i="15" s="1"/>
  <c r="J1023" i="15" s="1"/>
  <c r="J1024" i="15" s="1"/>
  <c r="J1025" i="15" s="1"/>
  <c r="J1026" i="15" s="1"/>
  <c r="J1027" i="15" s="1"/>
  <c r="J1028" i="15" s="1"/>
  <c r="J1029" i="15" s="1"/>
  <c r="J1030" i="15" s="1"/>
  <c r="J1031" i="15" s="1"/>
  <c r="J1032" i="15" s="1"/>
  <c r="J1033" i="15" s="1"/>
  <c r="J1034" i="15" s="1"/>
  <c r="J1035" i="15" s="1"/>
  <c r="J1036" i="15" s="1"/>
  <c r="J1037" i="15" s="1"/>
  <c r="J1038" i="15" s="1"/>
  <c r="J1039" i="15" s="1"/>
  <c r="J1040" i="15" s="1"/>
  <c r="J1041" i="15" s="1"/>
  <c r="J1042" i="15" s="1"/>
  <c r="J1043" i="15" s="1"/>
  <c r="J1044" i="15" s="1"/>
  <c r="J1045" i="15" s="1"/>
  <c r="J1046" i="15" s="1"/>
  <c r="J1047" i="15" s="1"/>
  <c r="J1048" i="15" s="1"/>
  <c r="J1049" i="15" s="1"/>
  <c r="J1050" i="15" s="1"/>
  <c r="J1051" i="15" s="1"/>
  <c r="J1052" i="15" s="1"/>
  <c r="J1053" i="15" s="1"/>
  <c r="J1054" i="15" s="1"/>
  <c r="J1055" i="15" s="1"/>
  <c r="J1056" i="15" s="1"/>
  <c r="J1057" i="15" s="1"/>
  <c r="J1058" i="15" s="1"/>
  <c r="J1059" i="15" s="1"/>
  <c r="J1060" i="15" s="1"/>
  <c r="J1061" i="15" s="1"/>
  <c r="J1062" i="15" s="1"/>
  <c r="J1063" i="15" s="1"/>
  <c r="J1064" i="15" s="1"/>
  <c r="J1065" i="15" s="1"/>
  <c r="J1066" i="15" s="1"/>
  <c r="J1067" i="15" s="1"/>
  <c r="J1068" i="15" s="1"/>
  <c r="J1069" i="15" s="1"/>
  <c r="J1070" i="15" s="1"/>
  <c r="J1071" i="15" s="1"/>
  <c r="J1072" i="15" s="1"/>
  <c r="J1073" i="15" s="1"/>
  <c r="J1074" i="15" s="1"/>
  <c r="J1075" i="15" s="1"/>
  <c r="J1076" i="15" s="1"/>
  <c r="J1077" i="15" s="1"/>
  <c r="J1078" i="15" s="1"/>
  <c r="J1079" i="15" s="1"/>
  <c r="J1080" i="15" s="1"/>
  <c r="J1081" i="15" s="1"/>
  <c r="J1082" i="15" s="1"/>
  <c r="J1083" i="15" s="1"/>
  <c r="J1084" i="15" s="1"/>
  <c r="J1085" i="15" s="1"/>
  <c r="J1086" i="15" s="1"/>
  <c r="J1087" i="15" s="1"/>
  <c r="J1088" i="15" s="1"/>
  <c r="J1089" i="15" s="1"/>
  <c r="J1090" i="15" s="1"/>
  <c r="J1091" i="15" s="1"/>
  <c r="J1092" i="15" s="1"/>
  <c r="J1093" i="15" s="1"/>
  <c r="J1094" i="15" s="1"/>
  <c r="J1095" i="15" s="1"/>
  <c r="J1096" i="15" s="1"/>
  <c r="J1097" i="15" s="1"/>
  <c r="J1098" i="15" s="1"/>
  <c r="J1099" i="15" s="1"/>
  <c r="J1100" i="15" s="1"/>
  <c r="J1101" i="15" s="1"/>
  <c r="J1102" i="15" s="1"/>
  <c r="J1103" i="15" s="1"/>
  <c r="J1104" i="15" s="1"/>
  <c r="J1105" i="15" s="1"/>
  <c r="J1106" i="15" s="1"/>
  <c r="J1107" i="15" s="1"/>
  <c r="J1108" i="15" s="1"/>
  <c r="J1109" i="15" s="1"/>
  <c r="J1110" i="15" s="1"/>
  <c r="J1111" i="15" s="1"/>
  <c r="J1112" i="15" s="1"/>
  <c r="J1113" i="15" s="1"/>
  <c r="J1114" i="15" s="1"/>
  <c r="J1115" i="15" s="1"/>
  <c r="J1116" i="15" s="1"/>
  <c r="J1117" i="15" s="1"/>
  <c r="J1118" i="15" s="1"/>
  <c r="J1119" i="15" s="1"/>
  <c r="J1120" i="15" s="1"/>
  <c r="J1121" i="15" s="1"/>
  <c r="J1122" i="15" s="1"/>
  <c r="J1123" i="15" s="1"/>
  <c r="J1124" i="15" s="1"/>
  <c r="J1125" i="15" s="1"/>
  <c r="J1126" i="15" s="1"/>
  <c r="J1127" i="15" s="1"/>
  <c r="J1128" i="15" s="1"/>
  <c r="J1129" i="15" s="1"/>
  <c r="J1130" i="15" s="1"/>
  <c r="J1131" i="15" s="1"/>
  <c r="J1132" i="15" s="1"/>
  <c r="J1133" i="15" s="1"/>
  <c r="J1134" i="15" s="1"/>
  <c r="J1135" i="15" s="1"/>
  <c r="J1136" i="15" s="1"/>
  <c r="J1137" i="15" s="1"/>
  <c r="J1138" i="15" s="1"/>
  <c r="J1139" i="15" s="1"/>
  <c r="J1140" i="15" s="1"/>
  <c r="J1141" i="15" s="1"/>
  <c r="J1142" i="15" s="1"/>
  <c r="J1143" i="15" s="1"/>
  <c r="J1144" i="15" s="1"/>
  <c r="J1145" i="15" s="1"/>
  <c r="J1146" i="15" s="1"/>
  <c r="J1147" i="15" s="1"/>
  <c r="J1148" i="15" s="1"/>
  <c r="J1149" i="15" s="1"/>
  <c r="J1150" i="15" s="1"/>
  <c r="J1151" i="15" s="1"/>
  <c r="J1152" i="15" s="1"/>
  <c r="J1153" i="15" s="1"/>
  <c r="J1154" i="15" s="1"/>
  <c r="J1155" i="15" s="1"/>
  <c r="J1156" i="15" s="1"/>
  <c r="J1157" i="15" s="1"/>
  <c r="J1158" i="15" s="1"/>
  <c r="J1159" i="15" s="1"/>
  <c r="J1160" i="15" s="1"/>
  <c r="J1161" i="15" s="1"/>
  <c r="J1162" i="15" s="1"/>
  <c r="J1163" i="15" s="1"/>
  <c r="J1164" i="15" s="1"/>
  <c r="J1165" i="15" s="1"/>
  <c r="J1166" i="15" s="1"/>
  <c r="J1167" i="15" s="1"/>
  <c r="J1168" i="15" s="1"/>
  <c r="J1169" i="15" s="1"/>
  <c r="J1170" i="15" s="1"/>
  <c r="J1171" i="15" s="1"/>
  <c r="J1172" i="15" s="1"/>
  <c r="J1173" i="15" s="1"/>
  <c r="J1174" i="15" s="1"/>
  <c r="J1175" i="15" s="1"/>
  <c r="J1176" i="15" s="1"/>
  <c r="J1177" i="15" s="1"/>
  <c r="J1178" i="15" s="1"/>
  <c r="J1179" i="15" s="1"/>
  <c r="J1180" i="15" s="1"/>
  <c r="J1181" i="15" s="1"/>
  <c r="J1182" i="15" s="1"/>
  <c r="J1183" i="15" s="1"/>
  <c r="J1184" i="15" s="1"/>
  <c r="J1185" i="15" s="1"/>
  <c r="J1186" i="15" s="1"/>
  <c r="J1187" i="15" s="1"/>
  <c r="J1188" i="15" s="1"/>
  <c r="J1189" i="15" s="1"/>
  <c r="J1190" i="15" s="1"/>
  <c r="J1191" i="15" s="1"/>
  <c r="J1192" i="15" s="1"/>
  <c r="J1193" i="15" s="1"/>
  <c r="J1194" i="15" s="1"/>
  <c r="J1195" i="15" s="1"/>
  <c r="J1196" i="15" s="1"/>
  <c r="J1197" i="15" s="1"/>
  <c r="J1198" i="15" s="1"/>
  <c r="J1199" i="15" s="1"/>
  <c r="J1200" i="15" s="1"/>
  <c r="J1201" i="15" s="1"/>
  <c r="J1202" i="15" s="1"/>
  <c r="J1203" i="15" s="1"/>
  <c r="J1204" i="15" s="1"/>
  <c r="J1205" i="15" s="1"/>
  <c r="J1206" i="15" s="1"/>
  <c r="J1207" i="15" s="1"/>
  <c r="J1208" i="15" s="1"/>
  <c r="J1209" i="15" s="1"/>
  <c r="J1210" i="15" s="1"/>
  <c r="J1211" i="15" s="1"/>
  <c r="J1212" i="15" s="1"/>
  <c r="J1213" i="15" s="1"/>
  <c r="J1214" i="15" s="1"/>
  <c r="J1215" i="15" s="1"/>
  <c r="J1216" i="15" s="1"/>
  <c r="J1217" i="15" s="1"/>
  <c r="J1218" i="15" s="1"/>
  <c r="J1219" i="15" s="1"/>
  <c r="J1220" i="15" s="1"/>
  <c r="J1221" i="15" s="1"/>
  <c r="J1222" i="15" s="1"/>
  <c r="J1223" i="15" s="1"/>
  <c r="J1224" i="15" s="1"/>
  <c r="J1225" i="15" s="1"/>
  <c r="J1226" i="15" s="1"/>
  <c r="J1227" i="15" s="1"/>
  <c r="J1228" i="15" s="1"/>
  <c r="J1229" i="15" s="1"/>
  <c r="J1230" i="15" s="1"/>
  <c r="J1231" i="15" s="1"/>
  <c r="J1232" i="15" s="1"/>
  <c r="J1233" i="15" s="1"/>
  <c r="J1234" i="15" s="1"/>
  <c r="J1235" i="15" s="1"/>
  <c r="J1236" i="15" s="1"/>
  <c r="J1237" i="15" s="1"/>
  <c r="J1238" i="15" s="1"/>
  <c r="J1239" i="15" s="1"/>
  <c r="J1240" i="15" s="1"/>
  <c r="J1241" i="15" s="1"/>
  <c r="J1242" i="15" s="1"/>
  <c r="J1243" i="15" s="1"/>
  <c r="J1244" i="15" s="1"/>
  <c r="L18" i="5"/>
  <c r="C10" i="7" s="1"/>
  <c r="J8" i="9"/>
  <c r="I8" i="9"/>
  <c r="E12" i="8"/>
  <c r="H8" i="9"/>
  <c r="L8" i="8"/>
  <c r="L8" i="9"/>
  <c r="D8" i="9"/>
  <c r="E8" i="9"/>
  <c r="E7" i="9"/>
  <c r="I8" i="8"/>
  <c r="C8" i="9"/>
  <c r="H8" i="8"/>
  <c r="E13" i="9"/>
  <c r="E9" i="9"/>
  <c r="G8" i="8"/>
  <c r="E12" i="9"/>
  <c r="E11" i="9"/>
  <c r="K8" i="9"/>
  <c r="E15" i="9"/>
  <c r="G8" i="9"/>
  <c r="F8" i="9"/>
  <c r="J8" i="8"/>
  <c r="K8" i="8"/>
  <c r="F8" i="8"/>
  <c r="E8" i="8"/>
  <c r="E15" i="8"/>
  <c r="E11" i="8"/>
  <c r="D8" i="8"/>
  <c r="E7" i="8"/>
  <c r="E13" i="8"/>
  <c r="C8" i="8"/>
  <c r="E9" i="8"/>
  <c r="E8" i="14"/>
  <c r="E11" i="17" s="1"/>
  <c r="G8" i="15"/>
  <c r="F1271" i="10"/>
  <c r="F1272" i="10" s="1"/>
  <c r="D8" i="14" s="1"/>
  <c r="D11" i="17" s="1"/>
  <c r="F1269" i="10"/>
  <c r="F1270" i="10" s="1"/>
  <c r="L16" i="5"/>
  <c r="C8" i="7" s="1"/>
  <c r="D59" i="17" l="1"/>
  <c r="G1253" i="15"/>
  <c r="G1254" i="15"/>
  <c r="D21" i="17"/>
  <c r="F4" i="7"/>
  <c r="G1260" i="15"/>
  <c r="G1261" i="15"/>
  <c r="G1259" i="15"/>
  <c r="D22" i="17"/>
  <c r="G4" i="7"/>
  <c r="L24" i="5"/>
  <c r="C6" i="7"/>
  <c r="D23" i="17"/>
  <c r="H4" i="7"/>
  <c r="D26" i="17"/>
  <c r="K4" i="7"/>
  <c r="D20" i="17"/>
  <c r="E4" i="7"/>
  <c r="F1246" i="6"/>
  <c r="F1247" i="6" s="1"/>
  <c r="D6" i="14" s="1"/>
  <c r="D9" i="17" s="1"/>
  <c r="C8" i="14"/>
  <c r="F1273" i="10"/>
  <c r="F1244" i="6"/>
  <c r="F1245" i="6" s="1"/>
  <c r="C6" i="14" s="1"/>
  <c r="D25" i="17"/>
  <c r="J4" i="7"/>
  <c r="D27" i="17"/>
  <c r="L4" i="7"/>
  <c r="D1258" i="15"/>
  <c r="D1256" i="15"/>
  <c r="D1257" i="15" s="1"/>
  <c r="D1252" i="15"/>
  <c r="D1255" i="15" s="1"/>
  <c r="D8" i="15"/>
  <c r="D9" i="15" s="1"/>
  <c r="D10" i="15" s="1"/>
  <c r="D11" i="15" s="1"/>
  <c r="D12" i="15" s="1"/>
  <c r="D13" i="15" s="1"/>
  <c r="D14" i="15" s="1"/>
  <c r="D15" i="15" s="1"/>
  <c r="D16" i="15" s="1"/>
  <c r="D17" i="15" s="1"/>
  <c r="D18" i="15" s="1"/>
  <c r="D19" i="15" s="1"/>
  <c r="D20" i="15" s="1"/>
  <c r="D21" i="15" s="1"/>
  <c r="D22" i="15" s="1"/>
  <c r="D23" i="15" s="1"/>
  <c r="D24" i="15" s="1"/>
  <c r="D25" i="15" s="1"/>
  <c r="D26" i="15" s="1"/>
  <c r="D27" i="15" s="1"/>
  <c r="D28" i="15" s="1"/>
  <c r="D29" i="15" s="1"/>
  <c r="D30" i="15" s="1"/>
  <c r="D31" i="15" s="1"/>
  <c r="D32" i="15" s="1"/>
  <c r="D33" i="15" s="1"/>
  <c r="D34" i="15" s="1"/>
  <c r="D35" i="15" s="1"/>
  <c r="D36" i="15" s="1"/>
  <c r="D37" i="15" s="1"/>
  <c r="D38" i="15" s="1"/>
  <c r="D39" i="15" s="1"/>
  <c r="D40" i="15" s="1"/>
  <c r="D41" i="15" s="1"/>
  <c r="D42" i="15" s="1"/>
  <c r="D43" i="15" s="1"/>
  <c r="D44" i="15" s="1"/>
  <c r="D45" i="15" s="1"/>
  <c r="D46" i="15" s="1"/>
  <c r="D47" i="15" s="1"/>
  <c r="D48" i="15" s="1"/>
  <c r="D49" i="15" s="1"/>
  <c r="D50" i="15" s="1"/>
  <c r="D51" i="15" s="1"/>
  <c r="D52" i="15" s="1"/>
  <c r="D53" i="15" s="1"/>
  <c r="D54" i="15" s="1"/>
  <c r="D55" i="15" s="1"/>
  <c r="D56" i="15" s="1"/>
  <c r="D57" i="15" s="1"/>
  <c r="D58" i="15" s="1"/>
  <c r="D59" i="15" s="1"/>
  <c r="D60" i="15" s="1"/>
  <c r="D61" i="15" s="1"/>
  <c r="D62" i="15" s="1"/>
  <c r="D63" i="15" s="1"/>
  <c r="D64" i="15" s="1"/>
  <c r="D65" i="15" s="1"/>
  <c r="D66" i="15" s="1"/>
  <c r="D67" i="15" s="1"/>
  <c r="D68" i="15" s="1"/>
  <c r="D69" i="15" s="1"/>
  <c r="D70" i="15" s="1"/>
  <c r="D71" i="15" s="1"/>
  <c r="D72" i="15" s="1"/>
  <c r="D73" i="15" s="1"/>
  <c r="D74" i="15" s="1"/>
  <c r="D75" i="15" s="1"/>
  <c r="D76" i="15" s="1"/>
  <c r="D77" i="15" s="1"/>
  <c r="D78" i="15" s="1"/>
  <c r="D79" i="15" s="1"/>
  <c r="D80" i="15" s="1"/>
  <c r="D81" i="15" s="1"/>
  <c r="D82" i="15" s="1"/>
  <c r="D83" i="15" s="1"/>
  <c r="D84" i="15" s="1"/>
  <c r="D85" i="15" s="1"/>
  <c r="D86" i="15" s="1"/>
  <c r="D87" i="15" s="1"/>
  <c r="D88" i="15" s="1"/>
  <c r="D89" i="15" s="1"/>
  <c r="D90" i="15" s="1"/>
  <c r="D91" i="15" s="1"/>
  <c r="D92" i="15" s="1"/>
  <c r="D93" i="15" s="1"/>
  <c r="D94" i="15" s="1"/>
  <c r="D95" i="15" s="1"/>
  <c r="D96" i="15" s="1"/>
  <c r="D97" i="15" s="1"/>
  <c r="D98" i="15" s="1"/>
  <c r="D99" i="15" s="1"/>
  <c r="D100" i="15" s="1"/>
  <c r="D101" i="15" s="1"/>
  <c r="D102" i="15" s="1"/>
  <c r="D103" i="15" s="1"/>
  <c r="D104" i="15" s="1"/>
  <c r="D105" i="15" s="1"/>
  <c r="D106" i="15" s="1"/>
  <c r="D107" i="15" s="1"/>
  <c r="D108" i="15" s="1"/>
  <c r="D109" i="15" s="1"/>
  <c r="D110" i="15" s="1"/>
  <c r="D111" i="15" s="1"/>
  <c r="D112" i="15" s="1"/>
  <c r="D113" i="15" s="1"/>
  <c r="D114" i="15" s="1"/>
  <c r="D115" i="15" s="1"/>
  <c r="D116" i="15" s="1"/>
  <c r="D117" i="15" s="1"/>
  <c r="D118" i="15" s="1"/>
  <c r="D119" i="15" s="1"/>
  <c r="D120" i="15" s="1"/>
  <c r="D121" i="15" s="1"/>
  <c r="D122" i="15" s="1"/>
  <c r="D123" i="15" s="1"/>
  <c r="D124" i="15" s="1"/>
  <c r="D125" i="15" s="1"/>
  <c r="D126" i="15" s="1"/>
  <c r="D127" i="15" s="1"/>
  <c r="D128" i="15" s="1"/>
  <c r="D129" i="15" s="1"/>
  <c r="D130" i="15" s="1"/>
  <c r="D131" i="15" s="1"/>
  <c r="D132" i="15" s="1"/>
  <c r="D133" i="15" s="1"/>
  <c r="D134" i="15" s="1"/>
  <c r="D135" i="15" s="1"/>
  <c r="D136" i="15" s="1"/>
  <c r="D137" i="15" s="1"/>
  <c r="D138" i="15" s="1"/>
  <c r="D139" i="15" s="1"/>
  <c r="D140" i="15" s="1"/>
  <c r="D141" i="15" s="1"/>
  <c r="D142" i="15" s="1"/>
  <c r="D143" i="15" s="1"/>
  <c r="D144" i="15" s="1"/>
  <c r="D145" i="15" s="1"/>
  <c r="D146" i="15" s="1"/>
  <c r="D147" i="15" s="1"/>
  <c r="D148" i="15" s="1"/>
  <c r="D149" i="15" s="1"/>
  <c r="D150" i="15" s="1"/>
  <c r="D151" i="15" s="1"/>
  <c r="D152" i="15" s="1"/>
  <c r="D153" i="15" s="1"/>
  <c r="D154" i="15" s="1"/>
  <c r="D155" i="15" s="1"/>
  <c r="D156" i="15" s="1"/>
  <c r="D157" i="15" s="1"/>
  <c r="D158" i="15" s="1"/>
  <c r="D159" i="15" s="1"/>
  <c r="D160" i="15" s="1"/>
  <c r="D161" i="15" s="1"/>
  <c r="D162" i="15" s="1"/>
  <c r="D163" i="15" s="1"/>
  <c r="D164" i="15" s="1"/>
  <c r="D165" i="15" s="1"/>
  <c r="D166" i="15" s="1"/>
  <c r="D167" i="15" s="1"/>
  <c r="D168" i="15" s="1"/>
  <c r="D169" i="15" s="1"/>
  <c r="D170" i="15" s="1"/>
  <c r="D171" i="15" s="1"/>
  <c r="D172" i="15" s="1"/>
  <c r="D173" i="15" s="1"/>
  <c r="D174" i="15" s="1"/>
  <c r="D175" i="15" s="1"/>
  <c r="D176" i="15" s="1"/>
  <c r="D177" i="15" s="1"/>
  <c r="D178" i="15" s="1"/>
  <c r="D179" i="15" s="1"/>
  <c r="D180" i="15" s="1"/>
  <c r="D181" i="15" s="1"/>
  <c r="D182" i="15" s="1"/>
  <c r="D183" i="15" s="1"/>
  <c r="D184" i="15" s="1"/>
  <c r="D185" i="15" s="1"/>
  <c r="D186" i="15" s="1"/>
  <c r="D187" i="15" s="1"/>
  <c r="D188" i="15" s="1"/>
  <c r="D189" i="15" s="1"/>
  <c r="D190" i="15" s="1"/>
  <c r="D191" i="15" s="1"/>
  <c r="D192" i="15" s="1"/>
  <c r="D193" i="15" s="1"/>
  <c r="D194" i="15" s="1"/>
  <c r="D195" i="15" s="1"/>
  <c r="D196" i="15" s="1"/>
  <c r="D197" i="15" s="1"/>
  <c r="D198" i="15" s="1"/>
  <c r="D199" i="15" s="1"/>
  <c r="D200" i="15" s="1"/>
  <c r="D201" i="15" s="1"/>
  <c r="D202" i="15" s="1"/>
  <c r="D203" i="15" s="1"/>
  <c r="D204" i="15" s="1"/>
  <c r="D205" i="15" s="1"/>
  <c r="D206" i="15" s="1"/>
  <c r="D207" i="15" s="1"/>
  <c r="D208" i="15" s="1"/>
  <c r="D209" i="15" s="1"/>
  <c r="D210" i="15" s="1"/>
  <c r="D211" i="15" s="1"/>
  <c r="D212" i="15" s="1"/>
  <c r="D213" i="15" s="1"/>
  <c r="D214" i="15" s="1"/>
  <c r="D215" i="15" s="1"/>
  <c r="D216" i="15" s="1"/>
  <c r="D217" i="15" s="1"/>
  <c r="D218" i="15" s="1"/>
  <c r="D219" i="15" s="1"/>
  <c r="D220" i="15" s="1"/>
  <c r="D221" i="15" s="1"/>
  <c r="D222" i="15" s="1"/>
  <c r="D223" i="15" s="1"/>
  <c r="D224" i="15" s="1"/>
  <c r="D225" i="15" s="1"/>
  <c r="D226" i="15" s="1"/>
  <c r="D227" i="15" s="1"/>
  <c r="D228" i="15" s="1"/>
  <c r="D229" i="15" s="1"/>
  <c r="D230" i="15" s="1"/>
  <c r="D231" i="15" s="1"/>
  <c r="D232" i="15" s="1"/>
  <c r="D233" i="15" s="1"/>
  <c r="D234" i="15" s="1"/>
  <c r="D235" i="15" s="1"/>
  <c r="D236" i="15" s="1"/>
  <c r="D237" i="15" s="1"/>
  <c r="D238" i="15" s="1"/>
  <c r="D239" i="15" s="1"/>
  <c r="D240" i="15" s="1"/>
  <c r="D241" i="15" s="1"/>
  <c r="D242" i="15" s="1"/>
  <c r="D243" i="15" s="1"/>
  <c r="D244" i="15" s="1"/>
  <c r="D245" i="15" s="1"/>
  <c r="D246" i="15" s="1"/>
  <c r="D247" i="15" s="1"/>
  <c r="D248" i="15" s="1"/>
  <c r="D249" i="15" s="1"/>
  <c r="D250" i="15" s="1"/>
  <c r="D251" i="15" s="1"/>
  <c r="D252" i="15" s="1"/>
  <c r="D253" i="15" s="1"/>
  <c r="D254" i="15" s="1"/>
  <c r="D255" i="15" s="1"/>
  <c r="D256" i="15" s="1"/>
  <c r="D257" i="15" s="1"/>
  <c r="D258" i="15" s="1"/>
  <c r="D259" i="15" s="1"/>
  <c r="D260" i="15" s="1"/>
  <c r="D261" i="15" s="1"/>
  <c r="D262" i="15" s="1"/>
  <c r="D263" i="15" s="1"/>
  <c r="D264" i="15" s="1"/>
  <c r="D265" i="15" s="1"/>
  <c r="D266" i="15" s="1"/>
  <c r="D267" i="15" s="1"/>
  <c r="D268" i="15" s="1"/>
  <c r="D269" i="15" s="1"/>
  <c r="D270" i="15" s="1"/>
  <c r="D271" i="15" s="1"/>
  <c r="D272" i="15" s="1"/>
  <c r="D273" i="15" s="1"/>
  <c r="D274" i="15" s="1"/>
  <c r="D275" i="15" s="1"/>
  <c r="D276" i="15" s="1"/>
  <c r="D277" i="15" s="1"/>
  <c r="D278" i="15" s="1"/>
  <c r="D279" i="15" s="1"/>
  <c r="D280" i="15" s="1"/>
  <c r="D281" i="15" s="1"/>
  <c r="D282" i="15" s="1"/>
  <c r="D283" i="15" s="1"/>
  <c r="D284" i="15" s="1"/>
  <c r="D285" i="15" s="1"/>
  <c r="D286" i="15" s="1"/>
  <c r="D287" i="15" s="1"/>
  <c r="D288" i="15" s="1"/>
  <c r="D289" i="15" s="1"/>
  <c r="D290" i="15" s="1"/>
  <c r="D291" i="15" s="1"/>
  <c r="D292" i="15" s="1"/>
  <c r="D293" i="15" s="1"/>
  <c r="D294" i="15" s="1"/>
  <c r="D295" i="15" s="1"/>
  <c r="D296" i="15" s="1"/>
  <c r="D297" i="15" s="1"/>
  <c r="D298" i="15" s="1"/>
  <c r="D299" i="15" s="1"/>
  <c r="D300" i="15" s="1"/>
  <c r="D301" i="15" s="1"/>
  <c r="D302" i="15" s="1"/>
  <c r="D303" i="15" s="1"/>
  <c r="D304" i="15" s="1"/>
  <c r="D305" i="15" s="1"/>
  <c r="D306" i="15" s="1"/>
  <c r="D307" i="15" s="1"/>
  <c r="D308" i="15" s="1"/>
  <c r="D309" i="15" s="1"/>
  <c r="D310" i="15" s="1"/>
  <c r="D311" i="15" s="1"/>
  <c r="D312" i="15" s="1"/>
  <c r="D313" i="15" s="1"/>
  <c r="D314" i="15" s="1"/>
  <c r="D315" i="15" s="1"/>
  <c r="D316" i="15" s="1"/>
  <c r="D317" i="15" s="1"/>
  <c r="D318" i="15" s="1"/>
  <c r="D319" i="15" s="1"/>
  <c r="D320" i="15" s="1"/>
  <c r="D321" i="15" s="1"/>
  <c r="D322" i="15" s="1"/>
  <c r="D323" i="15" s="1"/>
  <c r="D324" i="15" s="1"/>
  <c r="D325" i="15" s="1"/>
  <c r="D326" i="15" s="1"/>
  <c r="D327" i="15" s="1"/>
  <c r="D328" i="15" s="1"/>
  <c r="D329" i="15" s="1"/>
  <c r="D330" i="15" s="1"/>
  <c r="D331" i="15" s="1"/>
  <c r="D332" i="15" s="1"/>
  <c r="D333" i="15" s="1"/>
  <c r="D334" i="15" s="1"/>
  <c r="D335" i="15" s="1"/>
  <c r="D336" i="15" s="1"/>
  <c r="D337" i="15" s="1"/>
  <c r="D338" i="15" s="1"/>
  <c r="D339" i="15" s="1"/>
  <c r="D340" i="15" s="1"/>
  <c r="D341" i="15" s="1"/>
  <c r="D342" i="15" s="1"/>
  <c r="D343" i="15" s="1"/>
  <c r="D344" i="15" s="1"/>
  <c r="D345" i="15" s="1"/>
  <c r="D346" i="15" s="1"/>
  <c r="D347" i="15" s="1"/>
  <c r="D348" i="15" s="1"/>
  <c r="D349" i="15" s="1"/>
  <c r="D350" i="15" s="1"/>
  <c r="D351" i="15" s="1"/>
  <c r="D352" i="15" s="1"/>
  <c r="D353" i="15" s="1"/>
  <c r="D354" i="15" s="1"/>
  <c r="D355" i="15" s="1"/>
  <c r="D356" i="15" s="1"/>
  <c r="D357" i="15" s="1"/>
  <c r="D358" i="15" s="1"/>
  <c r="D359" i="15" s="1"/>
  <c r="D360" i="15" s="1"/>
  <c r="D361" i="15" s="1"/>
  <c r="D362" i="15" s="1"/>
  <c r="D363" i="15" s="1"/>
  <c r="D364" i="15" s="1"/>
  <c r="D365" i="15" s="1"/>
  <c r="D366" i="15" s="1"/>
  <c r="D367" i="15" s="1"/>
  <c r="D368" i="15" s="1"/>
  <c r="D369" i="15" s="1"/>
  <c r="D370" i="15" s="1"/>
  <c r="D371" i="15" s="1"/>
  <c r="D372" i="15" s="1"/>
  <c r="D373" i="15" s="1"/>
  <c r="D374" i="15" s="1"/>
  <c r="D375" i="15" s="1"/>
  <c r="D376" i="15" s="1"/>
  <c r="D377" i="15" s="1"/>
  <c r="D378" i="15" s="1"/>
  <c r="D379" i="15" s="1"/>
  <c r="D380" i="15" s="1"/>
  <c r="D381" i="15" s="1"/>
  <c r="D382" i="15" s="1"/>
  <c r="D383" i="15" s="1"/>
  <c r="D384" i="15" s="1"/>
  <c r="D385" i="15" s="1"/>
  <c r="D386" i="15" s="1"/>
  <c r="D387" i="15" s="1"/>
  <c r="D388" i="15" s="1"/>
  <c r="D389" i="15" s="1"/>
  <c r="D390" i="15" s="1"/>
  <c r="D391" i="15" s="1"/>
  <c r="D392" i="15" s="1"/>
  <c r="D393" i="15" s="1"/>
  <c r="D394" i="15" s="1"/>
  <c r="D395" i="15" s="1"/>
  <c r="D396" i="15" s="1"/>
  <c r="D397" i="15" s="1"/>
  <c r="D398" i="15" s="1"/>
  <c r="D399" i="15" s="1"/>
  <c r="D400" i="15" s="1"/>
  <c r="D401" i="15" s="1"/>
  <c r="D402" i="15" s="1"/>
  <c r="D403" i="15" s="1"/>
  <c r="D404" i="15" s="1"/>
  <c r="D405" i="15" s="1"/>
  <c r="D406" i="15" s="1"/>
  <c r="D407" i="15" s="1"/>
  <c r="D408" i="15" s="1"/>
  <c r="D409" i="15" s="1"/>
  <c r="D410" i="15" s="1"/>
  <c r="D411" i="15" s="1"/>
  <c r="D412" i="15" s="1"/>
  <c r="D413" i="15" s="1"/>
  <c r="D414" i="15" s="1"/>
  <c r="D415" i="15" s="1"/>
  <c r="D416" i="15" s="1"/>
  <c r="D417" i="15" s="1"/>
  <c r="D418" i="15" s="1"/>
  <c r="D419" i="15" s="1"/>
  <c r="D420" i="15" s="1"/>
  <c r="D421" i="15" s="1"/>
  <c r="D422" i="15" s="1"/>
  <c r="D423" i="15" s="1"/>
  <c r="D424" i="15" s="1"/>
  <c r="D425" i="15" s="1"/>
  <c r="D426" i="15" s="1"/>
  <c r="D427" i="15" s="1"/>
  <c r="D428" i="15" s="1"/>
  <c r="D429" i="15" s="1"/>
  <c r="D430" i="15" s="1"/>
  <c r="D431" i="15" s="1"/>
  <c r="D432" i="15" s="1"/>
  <c r="D433" i="15" s="1"/>
  <c r="D434" i="15" s="1"/>
  <c r="D435" i="15" s="1"/>
  <c r="D436" i="15" s="1"/>
  <c r="D437" i="15" s="1"/>
  <c r="D438" i="15" s="1"/>
  <c r="D439" i="15" s="1"/>
  <c r="D440" i="15" s="1"/>
  <c r="D441" i="15" s="1"/>
  <c r="D442" i="15" s="1"/>
  <c r="D443" i="15" s="1"/>
  <c r="D444" i="15" s="1"/>
  <c r="D445" i="15" s="1"/>
  <c r="D446" i="15" s="1"/>
  <c r="D447" i="15" s="1"/>
  <c r="D448" i="15" s="1"/>
  <c r="D449" i="15" s="1"/>
  <c r="D450" i="15" s="1"/>
  <c r="D451" i="15" s="1"/>
  <c r="D452" i="15" s="1"/>
  <c r="D453" i="15" s="1"/>
  <c r="D454" i="15" s="1"/>
  <c r="D455" i="15" s="1"/>
  <c r="D456" i="15" s="1"/>
  <c r="D457" i="15" s="1"/>
  <c r="D458" i="15" s="1"/>
  <c r="D459" i="15" s="1"/>
  <c r="D460" i="15" s="1"/>
  <c r="D461" i="15" s="1"/>
  <c r="D462" i="15" s="1"/>
  <c r="D463" i="15" s="1"/>
  <c r="D464" i="15" s="1"/>
  <c r="D465" i="15" s="1"/>
  <c r="D466" i="15" s="1"/>
  <c r="D467" i="15" s="1"/>
  <c r="D468" i="15" s="1"/>
  <c r="D469" i="15" s="1"/>
  <c r="D470" i="15" s="1"/>
  <c r="D471" i="15" s="1"/>
  <c r="D472" i="15" s="1"/>
  <c r="D473" i="15" s="1"/>
  <c r="D474" i="15" s="1"/>
  <c r="D475" i="15" s="1"/>
  <c r="D476" i="15" s="1"/>
  <c r="D477" i="15" s="1"/>
  <c r="D478" i="15" s="1"/>
  <c r="D479" i="15" s="1"/>
  <c r="D480" i="15" s="1"/>
  <c r="D481" i="15" s="1"/>
  <c r="D482" i="15" s="1"/>
  <c r="D483" i="15" s="1"/>
  <c r="D484" i="15" s="1"/>
  <c r="D485" i="15" s="1"/>
  <c r="D486" i="15" s="1"/>
  <c r="D487" i="15" s="1"/>
  <c r="D488" i="15" s="1"/>
  <c r="D489" i="15" s="1"/>
  <c r="D490" i="15" s="1"/>
  <c r="D491" i="15" s="1"/>
  <c r="D492" i="15" s="1"/>
  <c r="D493" i="15" s="1"/>
  <c r="D494" i="15" s="1"/>
  <c r="D495" i="15" s="1"/>
  <c r="D496" i="15" s="1"/>
  <c r="D497" i="15" s="1"/>
  <c r="D498" i="15" s="1"/>
  <c r="D499" i="15" s="1"/>
  <c r="D500" i="15" s="1"/>
  <c r="D501" i="15" s="1"/>
  <c r="D502" i="15" s="1"/>
  <c r="D503" i="15" s="1"/>
  <c r="D504" i="15" s="1"/>
  <c r="D505" i="15" s="1"/>
  <c r="D506" i="15" s="1"/>
  <c r="D507" i="15" s="1"/>
  <c r="D508" i="15" s="1"/>
  <c r="D509" i="15" s="1"/>
  <c r="D510" i="15" s="1"/>
  <c r="D511" i="15" s="1"/>
  <c r="D512" i="15" s="1"/>
  <c r="D513" i="15" s="1"/>
  <c r="D514" i="15" s="1"/>
  <c r="D515" i="15" s="1"/>
  <c r="D516" i="15" s="1"/>
  <c r="D517" i="15" s="1"/>
  <c r="D518" i="15" s="1"/>
  <c r="D519" i="15" s="1"/>
  <c r="D520" i="15" s="1"/>
  <c r="D521" i="15" s="1"/>
  <c r="D522" i="15" s="1"/>
  <c r="D523" i="15" s="1"/>
  <c r="D524" i="15" s="1"/>
  <c r="D525" i="15" s="1"/>
  <c r="D526" i="15" s="1"/>
  <c r="D527" i="15" s="1"/>
  <c r="D528" i="15" s="1"/>
  <c r="D529" i="15" s="1"/>
  <c r="D530" i="15" s="1"/>
  <c r="D531" i="15" s="1"/>
  <c r="D532" i="15" s="1"/>
  <c r="D533" i="15" s="1"/>
  <c r="D534" i="15" s="1"/>
  <c r="D535" i="15" s="1"/>
  <c r="D536" i="15" s="1"/>
  <c r="D537" i="15" s="1"/>
  <c r="D538" i="15" s="1"/>
  <c r="D539" i="15" s="1"/>
  <c r="D540" i="15" s="1"/>
  <c r="D541" i="15" s="1"/>
  <c r="D542" i="15" s="1"/>
  <c r="D543" i="15" s="1"/>
  <c r="D544" i="15" s="1"/>
  <c r="D545" i="15" s="1"/>
  <c r="D546" i="15" s="1"/>
  <c r="D547" i="15" s="1"/>
  <c r="D548" i="15" s="1"/>
  <c r="D549" i="15" s="1"/>
  <c r="D550" i="15" s="1"/>
  <c r="D551" i="15" s="1"/>
  <c r="D552" i="15" s="1"/>
  <c r="D553" i="15" s="1"/>
  <c r="D554" i="15" s="1"/>
  <c r="D555" i="15" s="1"/>
  <c r="D556" i="15" s="1"/>
  <c r="D557" i="15" s="1"/>
  <c r="D558" i="15" s="1"/>
  <c r="D559" i="15" s="1"/>
  <c r="D560" i="15" s="1"/>
  <c r="D561" i="15" s="1"/>
  <c r="D562" i="15" s="1"/>
  <c r="D563" i="15" s="1"/>
  <c r="D564" i="15" s="1"/>
  <c r="D565" i="15" s="1"/>
  <c r="D566" i="15" s="1"/>
  <c r="D567" i="15" s="1"/>
  <c r="D568" i="15" s="1"/>
  <c r="D569" i="15" s="1"/>
  <c r="D570" i="15" s="1"/>
  <c r="D571" i="15" s="1"/>
  <c r="D572" i="15" s="1"/>
  <c r="D573" i="15" s="1"/>
  <c r="D574" i="15" s="1"/>
  <c r="D575" i="15" s="1"/>
  <c r="D576" i="15" s="1"/>
  <c r="D577" i="15" s="1"/>
  <c r="D578" i="15" s="1"/>
  <c r="D579" i="15" s="1"/>
  <c r="D580" i="15" s="1"/>
  <c r="D581" i="15" s="1"/>
  <c r="D582" i="15" s="1"/>
  <c r="D583" i="15" s="1"/>
  <c r="D584" i="15" s="1"/>
  <c r="D585" i="15" s="1"/>
  <c r="D586" i="15" s="1"/>
  <c r="D587" i="15" s="1"/>
  <c r="D588" i="15" s="1"/>
  <c r="D589" i="15" s="1"/>
  <c r="D590" i="15" s="1"/>
  <c r="D591" i="15" s="1"/>
  <c r="D592" i="15" s="1"/>
  <c r="D593" i="15" s="1"/>
  <c r="D594" i="15" s="1"/>
  <c r="D595" i="15" s="1"/>
  <c r="D596" i="15" s="1"/>
  <c r="D597" i="15" s="1"/>
  <c r="D598" i="15" s="1"/>
  <c r="D599" i="15" s="1"/>
  <c r="D600" i="15" s="1"/>
  <c r="D601" i="15" s="1"/>
  <c r="D602" i="15" s="1"/>
  <c r="D603" i="15" s="1"/>
  <c r="D604" i="15" s="1"/>
  <c r="D605" i="15" s="1"/>
  <c r="D606" i="15" s="1"/>
  <c r="D607" i="15" s="1"/>
  <c r="D608" i="15" s="1"/>
  <c r="D609" i="15" s="1"/>
  <c r="D610" i="15" s="1"/>
  <c r="D611" i="15" s="1"/>
  <c r="D612" i="15" s="1"/>
  <c r="D613" i="15" s="1"/>
  <c r="D614" i="15" s="1"/>
  <c r="D615" i="15" s="1"/>
  <c r="D616" i="15" s="1"/>
  <c r="D617" i="15" s="1"/>
  <c r="D618" i="15" s="1"/>
  <c r="D619" i="15" s="1"/>
  <c r="D620" i="15" s="1"/>
  <c r="D621" i="15" s="1"/>
  <c r="D622" i="15" s="1"/>
  <c r="D623" i="15" s="1"/>
  <c r="D624" i="15" s="1"/>
  <c r="D625" i="15" s="1"/>
  <c r="D626" i="15" s="1"/>
  <c r="D627" i="15" s="1"/>
  <c r="D628" i="15" s="1"/>
  <c r="D629" i="15" s="1"/>
  <c r="D630" i="15" s="1"/>
  <c r="D631" i="15" s="1"/>
  <c r="D632" i="15" s="1"/>
  <c r="D633" i="15" s="1"/>
  <c r="D634" i="15" s="1"/>
  <c r="D635" i="15" s="1"/>
  <c r="D636" i="15" s="1"/>
  <c r="D637" i="15" s="1"/>
  <c r="D638" i="15" s="1"/>
  <c r="D639" i="15" s="1"/>
  <c r="D640" i="15" s="1"/>
  <c r="D641" i="15" s="1"/>
  <c r="D642" i="15" s="1"/>
  <c r="D643" i="15" s="1"/>
  <c r="D644" i="15" s="1"/>
  <c r="D645" i="15" s="1"/>
  <c r="D646" i="15" s="1"/>
  <c r="D647" i="15" s="1"/>
  <c r="D648" i="15" s="1"/>
  <c r="D649" i="15" s="1"/>
  <c r="D650" i="15" s="1"/>
  <c r="D651" i="15" s="1"/>
  <c r="D652" i="15" s="1"/>
  <c r="D653" i="15" s="1"/>
  <c r="D654" i="15" s="1"/>
  <c r="D655" i="15" s="1"/>
  <c r="D656" i="15" s="1"/>
  <c r="D657" i="15" s="1"/>
  <c r="D658" i="15" s="1"/>
  <c r="D659" i="15" s="1"/>
  <c r="D660" i="15" s="1"/>
  <c r="D661" i="15" s="1"/>
  <c r="D662" i="15" s="1"/>
  <c r="D663" i="15" s="1"/>
  <c r="D664" i="15" s="1"/>
  <c r="D665" i="15" s="1"/>
  <c r="D666" i="15" s="1"/>
  <c r="D667" i="15" s="1"/>
  <c r="D668" i="15" s="1"/>
  <c r="D669" i="15" s="1"/>
  <c r="D670" i="15" s="1"/>
  <c r="D671" i="15" s="1"/>
  <c r="D672" i="15" s="1"/>
  <c r="D673" i="15" s="1"/>
  <c r="D674" i="15" s="1"/>
  <c r="D675" i="15" s="1"/>
  <c r="D676" i="15" s="1"/>
  <c r="D677" i="15" s="1"/>
  <c r="D678" i="15" s="1"/>
  <c r="D679" i="15" s="1"/>
  <c r="D680" i="15" s="1"/>
  <c r="D681" i="15" s="1"/>
  <c r="D682" i="15" s="1"/>
  <c r="D683" i="15" s="1"/>
  <c r="D684" i="15" s="1"/>
  <c r="D685" i="15" s="1"/>
  <c r="D686" i="15" s="1"/>
  <c r="D687" i="15" s="1"/>
  <c r="D688" i="15" s="1"/>
  <c r="D689" i="15" s="1"/>
  <c r="D690" i="15" s="1"/>
  <c r="D691" i="15" s="1"/>
  <c r="D692" i="15" s="1"/>
  <c r="D693" i="15" s="1"/>
  <c r="D694" i="15" s="1"/>
  <c r="D695" i="15" s="1"/>
  <c r="D696" i="15" s="1"/>
  <c r="D697" i="15" s="1"/>
  <c r="D698" i="15" s="1"/>
  <c r="D699" i="15" s="1"/>
  <c r="D700" i="15" s="1"/>
  <c r="D701" i="15" s="1"/>
  <c r="D702" i="15" s="1"/>
  <c r="D703" i="15" s="1"/>
  <c r="D704" i="15" s="1"/>
  <c r="D705" i="15" s="1"/>
  <c r="D706" i="15" s="1"/>
  <c r="D707" i="15" s="1"/>
  <c r="D708" i="15" s="1"/>
  <c r="D709" i="15" s="1"/>
  <c r="D710" i="15" s="1"/>
  <c r="D711" i="15" s="1"/>
  <c r="D712" i="15" s="1"/>
  <c r="D713" i="15" s="1"/>
  <c r="D714" i="15" s="1"/>
  <c r="D715" i="15" s="1"/>
  <c r="D716" i="15" s="1"/>
  <c r="D717" i="15" s="1"/>
  <c r="D718" i="15" s="1"/>
  <c r="D719" i="15" s="1"/>
  <c r="D720" i="15" s="1"/>
  <c r="D721" i="15" s="1"/>
  <c r="D722" i="15" s="1"/>
  <c r="D723" i="15" s="1"/>
  <c r="D724" i="15" s="1"/>
  <c r="D725" i="15" s="1"/>
  <c r="D726" i="15" s="1"/>
  <c r="D727" i="15" s="1"/>
  <c r="D728" i="15" s="1"/>
  <c r="D729" i="15" s="1"/>
  <c r="D730" i="15" s="1"/>
  <c r="D731" i="15" s="1"/>
  <c r="D732" i="15" s="1"/>
  <c r="D733" i="15" s="1"/>
  <c r="D734" i="15" s="1"/>
  <c r="D735" i="15" s="1"/>
  <c r="D736" i="15" s="1"/>
  <c r="D737" i="15" s="1"/>
  <c r="D738" i="15" s="1"/>
  <c r="D739" i="15" s="1"/>
  <c r="D740" i="15" s="1"/>
  <c r="D741" i="15" s="1"/>
  <c r="D742" i="15" s="1"/>
  <c r="D743" i="15" s="1"/>
  <c r="D744" i="15" s="1"/>
  <c r="D745" i="15" s="1"/>
  <c r="D746" i="15" s="1"/>
  <c r="D747" i="15" s="1"/>
  <c r="D748" i="15" s="1"/>
  <c r="D749" i="15" s="1"/>
  <c r="D750" i="15" s="1"/>
  <c r="D751" i="15" s="1"/>
  <c r="D752" i="15" s="1"/>
  <c r="D753" i="15" s="1"/>
  <c r="D754" i="15" s="1"/>
  <c r="D755" i="15" s="1"/>
  <c r="D756" i="15" s="1"/>
  <c r="D757" i="15" s="1"/>
  <c r="D758" i="15" s="1"/>
  <c r="D759" i="15" s="1"/>
  <c r="D760" i="15" s="1"/>
  <c r="D761" i="15" s="1"/>
  <c r="D762" i="15" s="1"/>
  <c r="D763" i="15" s="1"/>
  <c r="D764" i="15" s="1"/>
  <c r="D765" i="15" s="1"/>
  <c r="D766" i="15" s="1"/>
  <c r="D767" i="15" s="1"/>
  <c r="D768" i="15" s="1"/>
  <c r="D769" i="15" s="1"/>
  <c r="D770" i="15" s="1"/>
  <c r="D771" i="15" s="1"/>
  <c r="D772" i="15" s="1"/>
  <c r="D773" i="15" s="1"/>
  <c r="D774" i="15" s="1"/>
  <c r="D775" i="15" s="1"/>
  <c r="D776" i="15" s="1"/>
  <c r="D777" i="15" s="1"/>
  <c r="D778" i="15" s="1"/>
  <c r="D779" i="15" s="1"/>
  <c r="D780" i="15" s="1"/>
  <c r="D781" i="15" s="1"/>
  <c r="D782" i="15" s="1"/>
  <c r="D783" i="15" s="1"/>
  <c r="D784" i="15" s="1"/>
  <c r="D785" i="15" s="1"/>
  <c r="D786" i="15" s="1"/>
  <c r="D787" i="15" s="1"/>
  <c r="D788" i="15" s="1"/>
  <c r="D789" i="15" s="1"/>
  <c r="D790" i="15" s="1"/>
  <c r="D791" i="15" s="1"/>
  <c r="D792" i="15" s="1"/>
  <c r="D793" i="15" s="1"/>
  <c r="D794" i="15" s="1"/>
  <c r="D795" i="15" s="1"/>
  <c r="D796" i="15" s="1"/>
  <c r="D797" i="15" s="1"/>
  <c r="D798" i="15" s="1"/>
  <c r="D799" i="15" s="1"/>
  <c r="D800" i="15" s="1"/>
  <c r="D801" i="15" s="1"/>
  <c r="D802" i="15" s="1"/>
  <c r="D803" i="15" s="1"/>
  <c r="D804" i="15" s="1"/>
  <c r="D805" i="15" s="1"/>
  <c r="D806" i="15" s="1"/>
  <c r="D807" i="15" s="1"/>
  <c r="D808" i="15" s="1"/>
  <c r="D809" i="15" s="1"/>
  <c r="D810" i="15" s="1"/>
  <c r="D811" i="15" s="1"/>
  <c r="D812" i="15" s="1"/>
  <c r="D813" i="15" s="1"/>
  <c r="D814" i="15" s="1"/>
  <c r="D815" i="15" s="1"/>
  <c r="D816" i="15" s="1"/>
  <c r="D817" i="15" s="1"/>
  <c r="D818" i="15" s="1"/>
  <c r="D819" i="15" s="1"/>
  <c r="D820" i="15" s="1"/>
  <c r="D821" i="15" s="1"/>
  <c r="D822" i="15" s="1"/>
  <c r="D823" i="15" s="1"/>
  <c r="D824" i="15" s="1"/>
  <c r="D825" i="15" s="1"/>
  <c r="D826" i="15" s="1"/>
  <c r="D827" i="15" s="1"/>
  <c r="D828" i="15" s="1"/>
  <c r="D829" i="15" s="1"/>
  <c r="D830" i="15" s="1"/>
  <c r="D831" i="15" s="1"/>
  <c r="D832" i="15" s="1"/>
  <c r="D833" i="15" s="1"/>
  <c r="D834" i="15" s="1"/>
  <c r="D835" i="15" s="1"/>
  <c r="D836" i="15" s="1"/>
  <c r="D837" i="15" s="1"/>
  <c r="D838" i="15" s="1"/>
  <c r="D839" i="15" s="1"/>
  <c r="D840" i="15" s="1"/>
  <c r="D841" i="15" s="1"/>
  <c r="D842" i="15" s="1"/>
  <c r="D843" i="15" s="1"/>
  <c r="D844" i="15" s="1"/>
  <c r="D845" i="15" s="1"/>
  <c r="D846" i="15" s="1"/>
  <c r="D847" i="15" s="1"/>
  <c r="D848" i="15" s="1"/>
  <c r="D849" i="15" s="1"/>
  <c r="D850" i="15" s="1"/>
  <c r="D851" i="15" s="1"/>
  <c r="D852" i="15" s="1"/>
  <c r="D853" i="15" s="1"/>
  <c r="D854" i="15" s="1"/>
  <c r="D855" i="15" s="1"/>
  <c r="D856" i="15" s="1"/>
  <c r="D857" i="15" s="1"/>
  <c r="D858" i="15" s="1"/>
  <c r="D859" i="15" s="1"/>
  <c r="D860" i="15" s="1"/>
  <c r="D861" i="15" s="1"/>
  <c r="D862" i="15" s="1"/>
  <c r="D863" i="15" s="1"/>
  <c r="D864" i="15" s="1"/>
  <c r="D865" i="15" s="1"/>
  <c r="D866" i="15" s="1"/>
  <c r="D867" i="15" s="1"/>
  <c r="D868" i="15" s="1"/>
  <c r="D869" i="15" s="1"/>
  <c r="D870" i="15" s="1"/>
  <c r="D871" i="15" s="1"/>
  <c r="D872" i="15" s="1"/>
  <c r="D873" i="15" s="1"/>
  <c r="D874" i="15" s="1"/>
  <c r="D875" i="15" s="1"/>
  <c r="D876" i="15" s="1"/>
  <c r="D877" i="15" s="1"/>
  <c r="D878" i="15" s="1"/>
  <c r="D879" i="15" s="1"/>
  <c r="D880" i="15" s="1"/>
  <c r="D881" i="15" s="1"/>
  <c r="D882" i="15" s="1"/>
  <c r="D883" i="15" s="1"/>
  <c r="D884" i="15" s="1"/>
  <c r="D885" i="15" s="1"/>
  <c r="D886" i="15" s="1"/>
  <c r="D887" i="15" s="1"/>
  <c r="D888" i="15" s="1"/>
  <c r="D889" i="15" s="1"/>
  <c r="D890" i="15" s="1"/>
  <c r="D891" i="15" s="1"/>
  <c r="D892" i="15" s="1"/>
  <c r="D893" i="15" s="1"/>
  <c r="D894" i="15" s="1"/>
  <c r="D895" i="15" s="1"/>
  <c r="D896" i="15" s="1"/>
  <c r="D897" i="15" s="1"/>
  <c r="D898" i="15" s="1"/>
  <c r="D899" i="15" s="1"/>
  <c r="D900" i="15" s="1"/>
  <c r="D901" i="15" s="1"/>
  <c r="D902" i="15" s="1"/>
  <c r="D903" i="15" s="1"/>
  <c r="D904" i="15" s="1"/>
  <c r="D905" i="15" s="1"/>
  <c r="D906" i="15" s="1"/>
  <c r="D907" i="15" s="1"/>
  <c r="D908" i="15" s="1"/>
  <c r="D909" i="15" s="1"/>
  <c r="D910" i="15" s="1"/>
  <c r="D911" i="15" s="1"/>
  <c r="D912" i="15" s="1"/>
  <c r="D913" i="15" s="1"/>
  <c r="D914" i="15" s="1"/>
  <c r="D915" i="15" s="1"/>
  <c r="D916" i="15" s="1"/>
  <c r="D917" i="15" s="1"/>
  <c r="D918" i="15" s="1"/>
  <c r="D919" i="15" s="1"/>
  <c r="D920" i="15" s="1"/>
  <c r="D921" i="15" s="1"/>
  <c r="D922" i="15" s="1"/>
  <c r="D923" i="15" s="1"/>
  <c r="D924" i="15" s="1"/>
  <c r="D925" i="15" s="1"/>
  <c r="D926" i="15" s="1"/>
  <c r="D927" i="15" s="1"/>
  <c r="D928" i="15" s="1"/>
  <c r="D929" i="15" s="1"/>
  <c r="D930" i="15" s="1"/>
  <c r="D931" i="15" s="1"/>
  <c r="D932" i="15" s="1"/>
  <c r="D933" i="15" s="1"/>
  <c r="D934" i="15" s="1"/>
  <c r="D935" i="15" s="1"/>
  <c r="D936" i="15" s="1"/>
  <c r="D937" i="15" s="1"/>
  <c r="D938" i="15" s="1"/>
  <c r="D939" i="15" s="1"/>
  <c r="D940" i="15" s="1"/>
  <c r="D941" i="15" s="1"/>
  <c r="D942" i="15" s="1"/>
  <c r="D943" i="15" s="1"/>
  <c r="D944" i="15" s="1"/>
  <c r="D945" i="15" s="1"/>
  <c r="D946" i="15" s="1"/>
  <c r="D947" i="15" s="1"/>
  <c r="D948" i="15" s="1"/>
  <c r="D949" i="15" s="1"/>
  <c r="D950" i="15" s="1"/>
  <c r="D951" i="15" s="1"/>
  <c r="D952" i="15" s="1"/>
  <c r="D953" i="15" s="1"/>
  <c r="D954" i="15" s="1"/>
  <c r="D955" i="15" s="1"/>
  <c r="D956" i="15" s="1"/>
  <c r="D957" i="15" s="1"/>
  <c r="D958" i="15" s="1"/>
  <c r="D959" i="15" s="1"/>
  <c r="D960" i="15" s="1"/>
  <c r="D961" i="15" s="1"/>
  <c r="D962" i="15" s="1"/>
  <c r="D963" i="15" s="1"/>
  <c r="D964" i="15" s="1"/>
  <c r="D965" i="15" s="1"/>
  <c r="D966" i="15" s="1"/>
  <c r="D967" i="15" s="1"/>
  <c r="D968" i="15" s="1"/>
  <c r="D969" i="15" s="1"/>
  <c r="D970" i="15" s="1"/>
  <c r="D971" i="15" s="1"/>
  <c r="D972" i="15" s="1"/>
  <c r="D973" i="15" s="1"/>
  <c r="D974" i="15" s="1"/>
  <c r="D975" i="15" s="1"/>
  <c r="D976" i="15" s="1"/>
  <c r="D977" i="15" s="1"/>
  <c r="D978" i="15" s="1"/>
  <c r="D979" i="15" s="1"/>
  <c r="D980" i="15" s="1"/>
  <c r="D981" i="15" s="1"/>
  <c r="D982" i="15" s="1"/>
  <c r="D983" i="15" s="1"/>
  <c r="D984" i="15" s="1"/>
  <c r="D985" i="15" s="1"/>
  <c r="D986" i="15" s="1"/>
  <c r="D987" i="15" s="1"/>
  <c r="D988" i="15" s="1"/>
  <c r="D989" i="15" s="1"/>
  <c r="D990" i="15" s="1"/>
  <c r="D991" i="15" s="1"/>
  <c r="D992" i="15" s="1"/>
  <c r="D993" i="15" s="1"/>
  <c r="D994" i="15" s="1"/>
  <c r="D995" i="15" s="1"/>
  <c r="D996" i="15" s="1"/>
  <c r="D997" i="15" s="1"/>
  <c r="D998" i="15" s="1"/>
  <c r="D999" i="15" s="1"/>
  <c r="D1000" i="15" s="1"/>
  <c r="D1001" i="15" s="1"/>
  <c r="D1002" i="15" s="1"/>
  <c r="D1003" i="15" s="1"/>
  <c r="D1004" i="15" s="1"/>
  <c r="D1005" i="15" s="1"/>
  <c r="D1006" i="15" s="1"/>
  <c r="D1007" i="15" s="1"/>
  <c r="D1008" i="15" s="1"/>
  <c r="D1009" i="15" s="1"/>
  <c r="D1010" i="15" s="1"/>
  <c r="D1011" i="15" s="1"/>
  <c r="D1012" i="15" s="1"/>
  <c r="D1013" i="15" s="1"/>
  <c r="D1014" i="15" s="1"/>
  <c r="D1015" i="15" s="1"/>
  <c r="D1016" i="15" s="1"/>
  <c r="D1017" i="15" s="1"/>
  <c r="D1018" i="15" s="1"/>
  <c r="D1019" i="15" s="1"/>
  <c r="D1020" i="15" s="1"/>
  <c r="D1021" i="15" s="1"/>
  <c r="D1022" i="15" s="1"/>
  <c r="D1023" i="15" s="1"/>
  <c r="D1024" i="15" s="1"/>
  <c r="D1025" i="15" s="1"/>
  <c r="D1026" i="15" s="1"/>
  <c r="D1027" i="15" s="1"/>
  <c r="D1028" i="15" s="1"/>
  <c r="D1029" i="15" s="1"/>
  <c r="D1030" i="15" s="1"/>
  <c r="D1031" i="15" s="1"/>
  <c r="D1032" i="15" s="1"/>
  <c r="D1033" i="15" s="1"/>
  <c r="D1034" i="15" s="1"/>
  <c r="D1035" i="15" s="1"/>
  <c r="D1036" i="15" s="1"/>
  <c r="D1037" i="15" s="1"/>
  <c r="D1038" i="15" s="1"/>
  <c r="D1039" i="15" s="1"/>
  <c r="D1040" i="15" s="1"/>
  <c r="D1041" i="15" s="1"/>
  <c r="D1042" i="15" s="1"/>
  <c r="D1043" i="15" s="1"/>
  <c r="D1044" i="15" s="1"/>
  <c r="D1045" i="15" s="1"/>
  <c r="D1046" i="15" s="1"/>
  <c r="D1047" i="15" s="1"/>
  <c r="D1048" i="15" s="1"/>
  <c r="D1049" i="15" s="1"/>
  <c r="D1050" i="15" s="1"/>
  <c r="D1051" i="15" s="1"/>
  <c r="D1052" i="15" s="1"/>
  <c r="D1053" i="15" s="1"/>
  <c r="D1054" i="15" s="1"/>
  <c r="D1055" i="15" s="1"/>
  <c r="D1056" i="15" s="1"/>
  <c r="D1057" i="15" s="1"/>
  <c r="D1058" i="15" s="1"/>
  <c r="D1059" i="15" s="1"/>
  <c r="D1060" i="15" s="1"/>
  <c r="D1061" i="15" s="1"/>
  <c r="D1062" i="15" s="1"/>
  <c r="D1063" i="15" s="1"/>
  <c r="D1064" i="15" s="1"/>
  <c r="D1065" i="15" s="1"/>
  <c r="D1066" i="15" s="1"/>
  <c r="D1067" i="15" s="1"/>
  <c r="D1068" i="15" s="1"/>
  <c r="D1069" i="15" s="1"/>
  <c r="D1070" i="15" s="1"/>
  <c r="D1071" i="15" s="1"/>
  <c r="D1072" i="15" s="1"/>
  <c r="D1073" i="15" s="1"/>
  <c r="D1074" i="15" s="1"/>
  <c r="D1075" i="15" s="1"/>
  <c r="D1076" i="15" s="1"/>
  <c r="D1077" i="15" s="1"/>
  <c r="D1078" i="15" s="1"/>
  <c r="D1079" i="15" s="1"/>
  <c r="D1080" i="15" s="1"/>
  <c r="D1081" i="15" s="1"/>
  <c r="D1082" i="15" s="1"/>
  <c r="D1083" i="15" s="1"/>
  <c r="D1084" i="15" s="1"/>
  <c r="D1085" i="15" s="1"/>
  <c r="D1086" i="15" s="1"/>
  <c r="D1087" i="15" s="1"/>
  <c r="D1088" i="15" s="1"/>
  <c r="D1089" i="15" s="1"/>
  <c r="D1090" i="15" s="1"/>
  <c r="D1091" i="15" s="1"/>
  <c r="D1092" i="15" s="1"/>
  <c r="D1093" i="15" s="1"/>
  <c r="D1094" i="15" s="1"/>
  <c r="D1095" i="15" s="1"/>
  <c r="D1096" i="15" s="1"/>
  <c r="D1097" i="15" s="1"/>
  <c r="D1098" i="15" s="1"/>
  <c r="D1099" i="15" s="1"/>
  <c r="D1100" i="15" s="1"/>
  <c r="D1101" i="15" s="1"/>
  <c r="D1102" i="15" s="1"/>
  <c r="D1103" i="15" s="1"/>
  <c r="D1104" i="15" s="1"/>
  <c r="D1105" i="15" s="1"/>
  <c r="D1106" i="15" s="1"/>
  <c r="D1107" i="15" s="1"/>
  <c r="D1108" i="15" s="1"/>
  <c r="D1109" i="15" s="1"/>
  <c r="D1110" i="15" s="1"/>
  <c r="D1111" i="15" s="1"/>
  <c r="D1112" i="15" s="1"/>
  <c r="D1113" i="15" s="1"/>
  <c r="D1114" i="15" s="1"/>
  <c r="D1115" i="15" s="1"/>
  <c r="D1116" i="15" s="1"/>
  <c r="D1117" i="15" s="1"/>
  <c r="D1118" i="15" s="1"/>
  <c r="D1119" i="15" s="1"/>
  <c r="D1120" i="15" s="1"/>
  <c r="D1121" i="15" s="1"/>
  <c r="D1122" i="15" s="1"/>
  <c r="D1123" i="15" s="1"/>
  <c r="D1124" i="15" s="1"/>
  <c r="D1125" i="15" s="1"/>
  <c r="D1126" i="15" s="1"/>
  <c r="D1127" i="15" s="1"/>
  <c r="D1128" i="15" s="1"/>
  <c r="D1129" i="15" s="1"/>
  <c r="D1130" i="15" s="1"/>
  <c r="D1131" i="15" s="1"/>
  <c r="D1132" i="15" s="1"/>
  <c r="D1133" i="15" s="1"/>
  <c r="D1134" i="15" s="1"/>
  <c r="D1135" i="15" s="1"/>
  <c r="D1136" i="15" s="1"/>
  <c r="D1137" i="15" s="1"/>
  <c r="D1138" i="15" s="1"/>
  <c r="D1139" i="15" s="1"/>
  <c r="D1140" i="15" s="1"/>
  <c r="D1141" i="15" s="1"/>
  <c r="D1142" i="15" s="1"/>
  <c r="D1143" i="15" s="1"/>
  <c r="D1144" i="15" s="1"/>
  <c r="D1145" i="15" s="1"/>
  <c r="D1146" i="15" s="1"/>
  <c r="D1147" i="15" s="1"/>
  <c r="D1148" i="15" s="1"/>
  <c r="D1149" i="15" s="1"/>
  <c r="D1150" i="15" s="1"/>
  <c r="D1151" i="15" s="1"/>
  <c r="D1152" i="15" s="1"/>
  <c r="D1153" i="15" s="1"/>
  <c r="D1154" i="15" s="1"/>
  <c r="D1155" i="15" s="1"/>
  <c r="D1156" i="15" s="1"/>
  <c r="D1157" i="15" s="1"/>
  <c r="D1158" i="15" s="1"/>
  <c r="D1159" i="15" s="1"/>
  <c r="D1160" i="15" s="1"/>
  <c r="D1161" i="15" s="1"/>
  <c r="D1162" i="15" s="1"/>
  <c r="D1163" i="15" s="1"/>
  <c r="D1164" i="15" s="1"/>
  <c r="D1165" i="15" s="1"/>
  <c r="D1166" i="15" s="1"/>
  <c r="D1167" i="15" s="1"/>
  <c r="D1168" i="15" s="1"/>
  <c r="D1169" i="15" s="1"/>
  <c r="D1170" i="15" s="1"/>
  <c r="D1171" i="15" s="1"/>
  <c r="D1172" i="15" s="1"/>
  <c r="D1173" i="15" s="1"/>
  <c r="D1174" i="15" s="1"/>
  <c r="D1175" i="15" s="1"/>
  <c r="D1176" i="15" s="1"/>
  <c r="D1177" i="15" s="1"/>
  <c r="D1178" i="15" s="1"/>
  <c r="D1179" i="15" s="1"/>
  <c r="D1180" i="15" s="1"/>
  <c r="D1181" i="15" s="1"/>
  <c r="D1182" i="15" s="1"/>
  <c r="D1183" i="15" s="1"/>
  <c r="D1184" i="15" s="1"/>
  <c r="D1185" i="15" s="1"/>
  <c r="D1186" i="15" s="1"/>
  <c r="D1187" i="15" s="1"/>
  <c r="D1188" i="15" s="1"/>
  <c r="D1189" i="15" s="1"/>
  <c r="D1190" i="15" s="1"/>
  <c r="D1191" i="15" s="1"/>
  <c r="D1192" i="15" s="1"/>
  <c r="D1193" i="15" s="1"/>
  <c r="D1194" i="15" s="1"/>
  <c r="D1195" i="15" s="1"/>
  <c r="D1196" i="15" s="1"/>
  <c r="D1197" i="15" s="1"/>
  <c r="D1198" i="15" s="1"/>
  <c r="D1199" i="15" s="1"/>
  <c r="D1200" i="15" s="1"/>
  <c r="D1201" i="15" s="1"/>
  <c r="D1202" i="15" s="1"/>
  <c r="D1203" i="15" s="1"/>
  <c r="D1204" i="15" s="1"/>
  <c r="D1205" i="15" s="1"/>
  <c r="D1206" i="15" s="1"/>
  <c r="D1207" i="15" s="1"/>
  <c r="D1208" i="15" s="1"/>
  <c r="D1209" i="15" s="1"/>
  <c r="D1210" i="15" s="1"/>
  <c r="D1211" i="15" s="1"/>
  <c r="D1212" i="15" s="1"/>
  <c r="D1213" i="15" s="1"/>
  <c r="D1214" i="15" s="1"/>
  <c r="D1215" i="15" s="1"/>
  <c r="D1216" i="15" s="1"/>
  <c r="D1217" i="15" s="1"/>
  <c r="D1218" i="15" s="1"/>
  <c r="D1219" i="15" s="1"/>
  <c r="D1220" i="15" s="1"/>
  <c r="D1221" i="15" s="1"/>
  <c r="D1222" i="15" s="1"/>
  <c r="D1223" i="15" s="1"/>
  <c r="D1224" i="15" s="1"/>
  <c r="D1225" i="15" s="1"/>
  <c r="D1226" i="15" s="1"/>
  <c r="D1227" i="15" s="1"/>
  <c r="D1228" i="15" s="1"/>
  <c r="D1229" i="15" s="1"/>
  <c r="D1230" i="15" s="1"/>
  <c r="D1231" i="15" s="1"/>
  <c r="D1232" i="15" s="1"/>
  <c r="D1233" i="15" s="1"/>
  <c r="D1234" i="15" s="1"/>
  <c r="D1235" i="15" s="1"/>
  <c r="D1236" i="15" s="1"/>
  <c r="D1237" i="15" s="1"/>
  <c r="D1238" i="15" s="1"/>
  <c r="D1239" i="15" s="1"/>
  <c r="D1240" i="15" s="1"/>
  <c r="D1241" i="15" s="1"/>
  <c r="D1242" i="15" s="1"/>
  <c r="D1243" i="15" s="1"/>
  <c r="D1244" i="15" s="1"/>
  <c r="F1258" i="15"/>
  <c r="F1256" i="15"/>
  <c r="F1257" i="15" s="1"/>
  <c r="F1252" i="15"/>
  <c r="F1255" i="15" s="1"/>
  <c r="H8" i="15"/>
  <c r="H9" i="15" s="1"/>
  <c r="H10" i="15" s="1"/>
  <c r="H11" i="15" s="1"/>
  <c r="H12" i="15" s="1"/>
  <c r="H13" i="15" s="1"/>
  <c r="H14" i="15" s="1"/>
  <c r="H15" i="15" s="1"/>
  <c r="H16" i="15" s="1"/>
  <c r="H17" i="15" s="1"/>
  <c r="H18" i="15" s="1"/>
  <c r="H19" i="15" s="1"/>
  <c r="H20" i="15" s="1"/>
  <c r="H21" i="15" s="1"/>
  <c r="H22" i="15" s="1"/>
  <c r="H23" i="15" s="1"/>
  <c r="H24" i="15" s="1"/>
  <c r="H25" i="15" s="1"/>
  <c r="H26" i="15" s="1"/>
  <c r="H27" i="15" s="1"/>
  <c r="H28" i="15" s="1"/>
  <c r="H29" i="15" s="1"/>
  <c r="H30" i="15" s="1"/>
  <c r="H31" i="15" s="1"/>
  <c r="H32" i="15" s="1"/>
  <c r="H33" i="15" s="1"/>
  <c r="H34" i="15" s="1"/>
  <c r="H35" i="15" s="1"/>
  <c r="H36" i="15" s="1"/>
  <c r="H37" i="15" s="1"/>
  <c r="H38" i="15" s="1"/>
  <c r="H39" i="15" s="1"/>
  <c r="H40" i="15" s="1"/>
  <c r="H41" i="15" s="1"/>
  <c r="H42" i="15" s="1"/>
  <c r="H43" i="15" s="1"/>
  <c r="H44" i="15" s="1"/>
  <c r="H45" i="15" s="1"/>
  <c r="H46" i="15" s="1"/>
  <c r="H47" i="15" s="1"/>
  <c r="H48" i="15" s="1"/>
  <c r="H49" i="15" s="1"/>
  <c r="H50" i="15" s="1"/>
  <c r="H51" i="15" s="1"/>
  <c r="H52" i="15" s="1"/>
  <c r="H53" i="15" s="1"/>
  <c r="H54" i="15" s="1"/>
  <c r="H55" i="15" s="1"/>
  <c r="H56" i="15" s="1"/>
  <c r="H57" i="15" s="1"/>
  <c r="H58" i="15" s="1"/>
  <c r="H59" i="15" s="1"/>
  <c r="H60" i="15" s="1"/>
  <c r="H61" i="15" s="1"/>
  <c r="H62" i="15" s="1"/>
  <c r="H63" i="15" s="1"/>
  <c r="H64" i="15" s="1"/>
  <c r="H65" i="15" s="1"/>
  <c r="H66" i="15" s="1"/>
  <c r="H67" i="15" s="1"/>
  <c r="H68" i="15" s="1"/>
  <c r="H69" i="15" s="1"/>
  <c r="H70" i="15" s="1"/>
  <c r="H71" i="15" s="1"/>
  <c r="H72" i="15" s="1"/>
  <c r="H73" i="15" s="1"/>
  <c r="H74" i="15" s="1"/>
  <c r="H75" i="15" s="1"/>
  <c r="H76" i="15" s="1"/>
  <c r="H77" i="15" s="1"/>
  <c r="H78" i="15" s="1"/>
  <c r="H79" i="15" s="1"/>
  <c r="H80" i="15" s="1"/>
  <c r="H81" i="15" s="1"/>
  <c r="H82" i="15" s="1"/>
  <c r="H83" i="15" s="1"/>
  <c r="H84" i="15" s="1"/>
  <c r="H85" i="15" s="1"/>
  <c r="H86" i="15" s="1"/>
  <c r="H87" i="15" s="1"/>
  <c r="H88" i="15" s="1"/>
  <c r="H89" i="15" s="1"/>
  <c r="H90" i="15" s="1"/>
  <c r="H91" i="15" s="1"/>
  <c r="H92" i="15" s="1"/>
  <c r="H93" i="15" s="1"/>
  <c r="H94" i="15" s="1"/>
  <c r="H95" i="15" s="1"/>
  <c r="H96" i="15" s="1"/>
  <c r="H97" i="15" s="1"/>
  <c r="H98" i="15" s="1"/>
  <c r="H99" i="15" s="1"/>
  <c r="H100" i="15" s="1"/>
  <c r="H101" i="15" s="1"/>
  <c r="H102" i="15" s="1"/>
  <c r="H103" i="15" s="1"/>
  <c r="H104" i="15" s="1"/>
  <c r="H105" i="15" s="1"/>
  <c r="H106" i="15" s="1"/>
  <c r="H107" i="15" s="1"/>
  <c r="H108" i="15" s="1"/>
  <c r="H109" i="15" s="1"/>
  <c r="H110" i="15" s="1"/>
  <c r="H111" i="15" s="1"/>
  <c r="H112" i="15" s="1"/>
  <c r="H113" i="15" s="1"/>
  <c r="H114" i="15" s="1"/>
  <c r="H115" i="15" s="1"/>
  <c r="H116" i="15" s="1"/>
  <c r="H117" i="15" s="1"/>
  <c r="H118" i="15" s="1"/>
  <c r="H119" i="15" s="1"/>
  <c r="H120" i="15" s="1"/>
  <c r="H121" i="15" s="1"/>
  <c r="H122" i="15" s="1"/>
  <c r="H123" i="15" s="1"/>
  <c r="H124" i="15" s="1"/>
  <c r="H125" i="15" s="1"/>
  <c r="H126" i="15" s="1"/>
  <c r="H127" i="15" s="1"/>
  <c r="H128" i="15" s="1"/>
  <c r="H129" i="15" s="1"/>
  <c r="H130" i="15" s="1"/>
  <c r="H131" i="15" s="1"/>
  <c r="H132" i="15" s="1"/>
  <c r="H133" i="15" s="1"/>
  <c r="H134" i="15" s="1"/>
  <c r="H135" i="15" s="1"/>
  <c r="H136" i="15" s="1"/>
  <c r="H137" i="15" s="1"/>
  <c r="H138" i="15" s="1"/>
  <c r="H139" i="15" s="1"/>
  <c r="H140" i="15" s="1"/>
  <c r="H141" i="15" s="1"/>
  <c r="H142" i="15" s="1"/>
  <c r="H143" i="15" s="1"/>
  <c r="H144" i="15" s="1"/>
  <c r="H145" i="15" s="1"/>
  <c r="H146" i="15" s="1"/>
  <c r="H147" i="15" s="1"/>
  <c r="H148" i="15" s="1"/>
  <c r="H149" i="15" s="1"/>
  <c r="H150" i="15" s="1"/>
  <c r="H151" i="15" s="1"/>
  <c r="H152" i="15" s="1"/>
  <c r="H153" i="15" s="1"/>
  <c r="H154" i="15" s="1"/>
  <c r="H155" i="15" s="1"/>
  <c r="H156" i="15" s="1"/>
  <c r="H157" i="15" s="1"/>
  <c r="H158" i="15" s="1"/>
  <c r="H159" i="15" s="1"/>
  <c r="H160" i="15" s="1"/>
  <c r="H161" i="15" s="1"/>
  <c r="H162" i="15" s="1"/>
  <c r="H163" i="15" s="1"/>
  <c r="H164" i="15" s="1"/>
  <c r="H165" i="15" s="1"/>
  <c r="H166" i="15" s="1"/>
  <c r="H167" i="15" s="1"/>
  <c r="H168" i="15" s="1"/>
  <c r="H169" i="15" s="1"/>
  <c r="H170" i="15" s="1"/>
  <c r="H171" i="15" s="1"/>
  <c r="H172" i="15" s="1"/>
  <c r="H173" i="15" s="1"/>
  <c r="H174" i="15" s="1"/>
  <c r="H175" i="15" s="1"/>
  <c r="H176" i="15" s="1"/>
  <c r="H177" i="15" s="1"/>
  <c r="H178" i="15" s="1"/>
  <c r="H179" i="15" s="1"/>
  <c r="H180" i="15" s="1"/>
  <c r="H181" i="15" s="1"/>
  <c r="H182" i="15" s="1"/>
  <c r="H183" i="15" s="1"/>
  <c r="H184" i="15" s="1"/>
  <c r="H185" i="15" s="1"/>
  <c r="H186" i="15" s="1"/>
  <c r="H187" i="15" s="1"/>
  <c r="H188" i="15" s="1"/>
  <c r="H189" i="15" s="1"/>
  <c r="H190" i="15" s="1"/>
  <c r="H191" i="15" s="1"/>
  <c r="H192" i="15" s="1"/>
  <c r="H193" i="15" s="1"/>
  <c r="H194" i="15" s="1"/>
  <c r="H195" i="15" s="1"/>
  <c r="H196" i="15" s="1"/>
  <c r="H197" i="15" s="1"/>
  <c r="H198" i="15" s="1"/>
  <c r="H199" i="15" s="1"/>
  <c r="H200" i="15" s="1"/>
  <c r="H201" i="15" s="1"/>
  <c r="H202" i="15" s="1"/>
  <c r="H203" i="15" s="1"/>
  <c r="H204" i="15" s="1"/>
  <c r="H205" i="15" s="1"/>
  <c r="H206" i="15" s="1"/>
  <c r="H207" i="15" s="1"/>
  <c r="H208" i="15" s="1"/>
  <c r="H209" i="15" s="1"/>
  <c r="H210" i="15" s="1"/>
  <c r="H211" i="15" s="1"/>
  <c r="H212" i="15" s="1"/>
  <c r="H213" i="15" s="1"/>
  <c r="H214" i="15" s="1"/>
  <c r="H215" i="15" s="1"/>
  <c r="H216" i="15" s="1"/>
  <c r="H217" i="15" s="1"/>
  <c r="H218" i="15" s="1"/>
  <c r="H219" i="15" s="1"/>
  <c r="H220" i="15" s="1"/>
  <c r="H221" i="15" s="1"/>
  <c r="H222" i="15" s="1"/>
  <c r="H223" i="15" s="1"/>
  <c r="H224" i="15" s="1"/>
  <c r="H225" i="15" s="1"/>
  <c r="H226" i="15" s="1"/>
  <c r="H227" i="15" s="1"/>
  <c r="H228" i="15" s="1"/>
  <c r="H229" i="15" s="1"/>
  <c r="H230" i="15" s="1"/>
  <c r="H231" i="15" s="1"/>
  <c r="H232" i="15" s="1"/>
  <c r="H233" i="15" s="1"/>
  <c r="H234" i="15" s="1"/>
  <c r="H235" i="15" s="1"/>
  <c r="H236" i="15" s="1"/>
  <c r="H237" i="15" s="1"/>
  <c r="H238" i="15" s="1"/>
  <c r="H239" i="15" s="1"/>
  <c r="H240" i="15" s="1"/>
  <c r="H241" i="15" s="1"/>
  <c r="H242" i="15" s="1"/>
  <c r="H243" i="15" s="1"/>
  <c r="H244" i="15" s="1"/>
  <c r="H245" i="15" s="1"/>
  <c r="H246" i="15" s="1"/>
  <c r="H247" i="15" s="1"/>
  <c r="H248" i="15" s="1"/>
  <c r="H249" i="15" s="1"/>
  <c r="H250" i="15" s="1"/>
  <c r="H251" i="15" s="1"/>
  <c r="H252" i="15" s="1"/>
  <c r="H253" i="15" s="1"/>
  <c r="H254" i="15" s="1"/>
  <c r="H255" i="15" s="1"/>
  <c r="H256" i="15" s="1"/>
  <c r="H257" i="15" s="1"/>
  <c r="H258" i="15" s="1"/>
  <c r="H259" i="15" s="1"/>
  <c r="H260" i="15" s="1"/>
  <c r="H261" i="15" s="1"/>
  <c r="H262" i="15" s="1"/>
  <c r="H263" i="15" s="1"/>
  <c r="H264" i="15" s="1"/>
  <c r="H265" i="15" s="1"/>
  <c r="H266" i="15" s="1"/>
  <c r="H267" i="15" s="1"/>
  <c r="H268" i="15" s="1"/>
  <c r="H269" i="15" s="1"/>
  <c r="H270" i="15" s="1"/>
  <c r="H271" i="15" s="1"/>
  <c r="H272" i="15" s="1"/>
  <c r="H273" i="15" s="1"/>
  <c r="H274" i="15" s="1"/>
  <c r="H275" i="15" s="1"/>
  <c r="H276" i="15" s="1"/>
  <c r="H277" i="15" s="1"/>
  <c r="H278" i="15" s="1"/>
  <c r="H279" i="15" s="1"/>
  <c r="H280" i="15" s="1"/>
  <c r="H281" i="15" s="1"/>
  <c r="H282" i="15" s="1"/>
  <c r="H283" i="15" s="1"/>
  <c r="H284" i="15" s="1"/>
  <c r="H285" i="15" s="1"/>
  <c r="H286" i="15" s="1"/>
  <c r="H287" i="15" s="1"/>
  <c r="H288" i="15" s="1"/>
  <c r="H289" i="15" s="1"/>
  <c r="H290" i="15" s="1"/>
  <c r="H291" i="15" s="1"/>
  <c r="H292" i="15" s="1"/>
  <c r="H293" i="15" s="1"/>
  <c r="H294" i="15" s="1"/>
  <c r="H295" i="15" s="1"/>
  <c r="H296" i="15" s="1"/>
  <c r="H297" i="15" s="1"/>
  <c r="H298" i="15" s="1"/>
  <c r="H299" i="15" s="1"/>
  <c r="H300" i="15" s="1"/>
  <c r="H301" i="15" s="1"/>
  <c r="H302" i="15" s="1"/>
  <c r="H303" i="15" s="1"/>
  <c r="H304" i="15" s="1"/>
  <c r="H305" i="15" s="1"/>
  <c r="H306" i="15" s="1"/>
  <c r="H307" i="15" s="1"/>
  <c r="H308" i="15" s="1"/>
  <c r="H309" i="15" s="1"/>
  <c r="H310" i="15" s="1"/>
  <c r="H311" i="15" s="1"/>
  <c r="H312" i="15" s="1"/>
  <c r="H313" i="15" s="1"/>
  <c r="H314" i="15" s="1"/>
  <c r="H315" i="15" s="1"/>
  <c r="H316" i="15" s="1"/>
  <c r="H317" i="15" s="1"/>
  <c r="H318" i="15" s="1"/>
  <c r="H319" i="15" s="1"/>
  <c r="H320" i="15" s="1"/>
  <c r="H321" i="15" s="1"/>
  <c r="H322" i="15" s="1"/>
  <c r="H323" i="15" s="1"/>
  <c r="H324" i="15" s="1"/>
  <c r="H325" i="15" s="1"/>
  <c r="H326" i="15" s="1"/>
  <c r="H327" i="15" s="1"/>
  <c r="H328" i="15" s="1"/>
  <c r="H329" i="15" s="1"/>
  <c r="H330" i="15" s="1"/>
  <c r="H331" i="15" s="1"/>
  <c r="H332" i="15" s="1"/>
  <c r="H333" i="15" s="1"/>
  <c r="H334" i="15" s="1"/>
  <c r="H335" i="15" s="1"/>
  <c r="H336" i="15" s="1"/>
  <c r="H337" i="15" s="1"/>
  <c r="H338" i="15" s="1"/>
  <c r="H339" i="15" s="1"/>
  <c r="H340" i="15" s="1"/>
  <c r="H341" i="15" s="1"/>
  <c r="H342" i="15" s="1"/>
  <c r="H343" i="15" s="1"/>
  <c r="H344" i="15" s="1"/>
  <c r="H345" i="15" s="1"/>
  <c r="H346" i="15" s="1"/>
  <c r="H347" i="15" s="1"/>
  <c r="H348" i="15" s="1"/>
  <c r="H349" i="15" s="1"/>
  <c r="H350" i="15" s="1"/>
  <c r="H351" i="15" s="1"/>
  <c r="H352" i="15" s="1"/>
  <c r="H353" i="15" s="1"/>
  <c r="H354" i="15" s="1"/>
  <c r="H355" i="15" s="1"/>
  <c r="H356" i="15" s="1"/>
  <c r="H357" i="15" s="1"/>
  <c r="H358" i="15" s="1"/>
  <c r="H359" i="15" s="1"/>
  <c r="H360" i="15" s="1"/>
  <c r="H361" i="15" s="1"/>
  <c r="H362" i="15" s="1"/>
  <c r="H363" i="15" s="1"/>
  <c r="H364" i="15" s="1"/>
  <c r="H365" i="15" s="1"/>
  <c r="H366" i="15" s="1"/>
  <c r="H367" i="15" s="1"/>
  <c r="H368" i="15" s="1"/>
  <c r="H369" i="15" s="1"/>
  <c r="H370" i="15" s="1"/>
  <c r="H371" i="15" s="1"/>
  <c r="H372" i="15" s="1"/>
  <c r="H373" i="15" s="1"/>
  <c r="H374" i="15" s="1"/>
  <c r="H375" i="15" s="1"/>
  <c r="H376" i="15" s="1"/>
  <c r="H377" i="15" s="1"/>
  <c r="H378" i="15" s="1"/>
  <c r="H379" i="15" s="1"/>
  <c r="H380" i="15" s="1"/>
  <c r="H381" i="15" s="1"/>
  <c r="H382" i="15" s="1"/>
  <c r="H383" i="15" s="1"/>
  <c r="H384" i="15" s="1"/>
  <c r="H385" i="15" s="1"/>
  <c r="H386" i="15" s="1"/>
  <c r="H387" i="15" s="1"/>
  <c r="H388" i="15" s="1"/>
  <c r="H389" i="15" s="1"/>
  <c r="H390" i="15" s="1"/>
  <c r="H391" i="15" s="1"/>
  <c r="H392" i="15" s="1"/>
  <c r="H393" i="15" s="1"/>
  <c r="H394" i="15" s="1"/>
  <c r="H395" i="15" s="1"/>
  <c r="H396" i="15" s="1"/>
  <c r="H397" i="15" s="1"/>
  <c r="H398" i="15" s="1"/>
  <c r="H399" i="15" s="1"/>
  <c r="H400" i="15" s="1"/>
  <c r="H401" i="15" s="1"/>
  <c r="H402" i="15" s="1"/>
  <c r="H403" i="15" s="1"/>
  <c r="H404" i="15" s="1"/>
  <c r="H405" i="15" s="1"/>
  <c r="H406" i="15" s="1"/>
  <c r="H407" i="15" s="1"/>
  <c r="H408" i="15" s="1"/>
  <c r="H409" i="15" s="1"/>
  <c r="H410" i="15" s="1"/>
  <c r="H411" i="15" s="1"/>
  <c r="H412" i="15" s="1"/>
  <c r="H413" i="15" s="1"/>
  <c r="H414" i="15" s="1"/>
  <c r="H415" i="15" s="1"/>
  <c r="H416" i="15" s="1"/>
  <c r="H417" i="15" s="1"/>
  <c r="H418" i="15" s="1"/>
  <c r="H419" i="15" s="1"/>
  <c r="H420" i="15" s="1"/>
  <c r="H421" i="15" s="1"/>
  <c r="H422" i="15" s="1"/>
  <c r="H423" i="15" s="1"/>
  <c r="H424" i="15" s="1"/>
  <c r="H425" i="15" s="1"/>
  <c r="H426" i="15" s="1"/>
  <c r="H427" i="15" s="1"/>
  <c r="H428" i="15" s="1"/>
  <c r="H429" i="15" s="1"/>
  <c r="H430" i="15" s="1"/>
  <c r="H431" i="15" s="1"/>
  <c r="H432" i="15" s="1"/>
  <c r="H433" i="15" s="1"/>
  <c r="H434" i="15" s="1"/>
  <c r="H435" i="15" s="1"/>
  <c r="H436" i="15" s="1"/>
  <c r="H437" i="15" s="1"/>
  <c r="H438" i="15" s="1"/>
  <c r="H439" i="15" s="1"/>
  <c r="H440" i="15" s="1"/>
  <c r="H441" i="15" s="1"/>
  <c r="H442" i="15" s="1"/>
  <c r="H443" i="15" s="1"/>
  <c r="H444" i="15" s="1"/>
  <c r="H445" i="15" s="1"/>
  <c r="H446" i="15" s="1"/>
  <c r="H447" i="15" s="1"/>
  <c r="H448" i="15" s="1"/>
  <c r="H449" i="15" s="1"/>
  <c r="H450" i="15" s="1"/>
  <c r="H451" i="15" s="1"/>
  <c r="H452" i="15" s="1"/>
  <c r="H453" i="15" s="1"/>
  <c r="H454" i="15" s="1"/>
  <c r="H455" i="15" s="1"/>
  <c r="H456" i="15" s="1"/>
  <c r="H457" i="15" s="1"/>
  <c r="H458" i="15" s="1"/>
  <c r="H459" i="15" s="1"/>
  <c r="H460" i="15" s="1"/>
  <c r="H461" i="15" s="1"/>
  <c r="H462" i="15" s="1"/>
  <c r="H463" i="15" s="1"/>
  <c r="H464" i="15" s="1"/>
  <c r="H465" i="15" s="1"/>
  <c r="H466" i="15" s="1"/>
  <c r="H467" i="15" s="1"/>
  <c r="H468" i="15" s="1"/>
  <c r="H469" i="15" s="1"/>
  <c r="H470" i="15" s="1"/>
  <c r="H471" i="15" s="1"/>
  <c r="H472" i="15" s="1"/>
  <c r="H473" i="15" s="1"/>
  <c r="H474" i="15" s="1"/>
  <c r="H475" i="15" s="1"/>
  <c r="H476" i="15" s="1"/>
  <c r="H477" i="15" s="1"/>
  <c r="H478" i="15" s="1"/>
  <c r="H479" i="15" s="1"/>
  <c r="H480" i="15" s="1"/>
  <c r="H481" i="15" s="1"/>
  <c r="H482" i="15" s="1"/>
  <c r="H483" i="15" s="1"/>
  <c r="H484" i="15" s="1"/>
  <c r="H485" i="15" s="1"/>
  <c r="H486" i="15" s="1"/>
  <c r="H487" i="15" s="1"/>
  <c r="H488" i="15" s="1"/>
  <c r="H489" i="15" s="1"/>
  <c r="H490" i="15" s="1"/>
  <c r="H491" i="15" s="1"/>
  <c r="H492" i="15" s="1"/>
  <c r="H493" i="15" s="1"/>
  <c r="H494" i="15" s="1"/>
  <c r="H495" i="15" s="1"/>
  <c r="H496" i="15" s="1"/>
  <c r="H497" i="15" s="1"/>
  <c r="H498" i="15" s="1"/>
  <c r="H499" i="15" s="1"/>
  <c r="H500" i="15" s="1"/>
  <c r="H501" i="15" s="1"/>
  <c r="H502" i="15" s="1"/>
  <c r="H503" i="15" s="1"/>
  <c r="H504" i="15" s="1"/>
  <c r="H505" i="15" s="1"/>
  <c r="H506" i="15" s="1"/>
  <c r="H507" i="15" s="1"/>
  <c r="H508" i="15" s="1"/>
  <c r="H509" i="15" s="1"/>
  <c r="H510" i="15" s="1"/>
  <c r="H511" i="15" s="1"/>
  <c r="H512" i="15" s="1"/>
  <c r="H513" i="15" s="1"/>
  <c r="H514" i="15" s="1"/>
  <c r="H515" i="15" s="1"/>
  <c r="H516" i="15" s="1"/>
  <c r="H517" i="15" s="1"/>
  <c r="H518" i="15" s="1"/>
  <c r="H519" i="15" s="1"/>
  <c r="H520" i="15" s="1"/>
  <c r="H521" i="15" s="1"/>
  <c r="H522" i="15" s="1"/>
  <c r="H523" i="15" s="1"/>
  <c r="H524" i="15" s="1"/>
  <c r="H525" i="15" s="1"/>
  <c r="H526" i="15" s="1"/>
  <c r="H527" i="15" s="1"/>
  <c r="H528" i="15" s="1"/>
  <c r="H529" i="15" s="1"/>
  <c r="H530" i="15" s="1"/>
  <c r="H531" i="15" s="1"/>
  <c r="H532" i="15" s="1"/>
  <c r="H533" i="15" s="1"/>
  <c r="H534" i="15" s="1"/>
  <c r="H535" i="15" s="1"/>
  <c r="H536" i="15" s="1"/>
  <c r="H537" i="15" s="1"/>
  <c r="H538" i="15" s="1"/>
  <c r="H539" i="15" s="1"/>
  <c r="H540" i="15" s="1"/>
  <c r="H541" i="15" s="1"/>
  <c r="H542" i="15" s="1"/>
  <c r="H543" i="15" s="1"/>
  <c r="H544" i="15" s="1"/>
  <c r="H545" i="15" s="1"/>
  <c r="H546" i="15" s="1"/>
  <c r="H547" i="15" s="1"/>
  <c r="H548" i="15" s="1"/>
  <c r="H549" i="15" s="1"/>
  <c r="H550" i="15" s="1"/>
  <c r="H551" i="15" s="1"/>
  <c r="H552" i="15" s="1"/>
  <c r="H553" i="15" s="1"/>
  <c r="H554" i="15" s="1"/>
  <c r="H555" i="15" s="1"/>
  <c r="H556" i="15" s="1"/>
  <c r="H557" i="15" s="1"/>
  <c r="H558" i="15" s="1"/>
  <c r="H559" i="15" s="1"/>
  <c r="H560" i="15" s="1"/>
  <c r="H561" i="15" s="1"/>
  <c r="H562" i="15" s="1"/>
  <c r="H563" i="15" s="1"/>
  <c r="H564" i="15" s="1"/>
  <c r="H565" i="15" s="1"/>
  <c r="H566" i="15" s="1"/>
  <c r="H567" i="15" s="1"/>
  <c r="H568" i="15" s="1"/>
  <c r="H569" i="15" s="1"/>
  <c r="H570" i="15" s="1"/>
  <c r="H571" i="15" s="1"/>
  <c r="H572" i="15" s="1"/>
  <c r="H573" i="15" s="1"/>
  <c r="H574" i="15" s="1"/>
  <c r="H575" i="15" s="1"/>
  <c r="H576" i="15" s="1"/>
  <c r="H577" i="15" s="1"/>
  <c r="H578" i="15" s="1"/>
  <c r="H579" i="15" s="1"/>
  <c r="H580" i="15" s="1"/>
  <c r="H581" i="15" s="1"/>
  <c r="H582" i="15" s="1"/>
  <c r="H583" i="15" s="1"/>
  <c r="H584" i="15" s="1"/>
  <c r="H585" i="15" s="1"/>
  <c r="H586" i="15" s="1"/>
  <c r="H587" i="15" s="1"/>
  <c r="H588" i="15" s="1"/>
  <c r="H589" i="15" s="1"/>
  <c r="H590" i="15" s="1"/>
  <c r="H591" i="15" s="1"/>
  <c r="H592" i="15" s="1"/>
  <c r="H593" i="15" s="1"/>
  <c r="H594" i="15" s="1"/>
  <c r="H595" i="15" s="1"/>
  <c r="H596" i="15" s="1"/>
  <c r="H597" i="15" s="1"/>
  <c r="H598" i="15" s="1"/>
  <c r="H599" i="15" s="1"/>
  <c r="H600" i="15" s="1"/>
  <c r="H601" i="15" s="1"/>
  <c r="H602" i="15" s="1"/>
  <c r="H603" i="15" s="1"/>
  <c r="H604" i="15" s="1"/>
  <c r="H605" i="15" s="1"/>
  <c r="H606" i="15" s="1"/>
  <c r="H607" i="15" s="1"/>
  <c r="H608" i="15" s="1"/>
  <c r="H609" i="15" s="1"/>
  <c r="H610" i="15" s="1"/>
  <c r="H611" i="15" s="1"/>
  <c r="H612" i="15" s="1"/>
  <c r="H613" i="15" s="1"/>
  <c r="H614" i="15" s="1"/>
  <c r="H615" i="15" s="1"/>
  <c r="H616" i="15" s="1"/>
  <c r="H617" i="15" s="1"/>
  <c r="H618" i="15" s="1"/>
  <c r="H619" i="15" s="1"/>
  <c r="H620" i="15" s="1"/>
  <c r="H621" i="15" s="1"/>
  <c r="H622" i="15" s="1"/>
  <c r="H623" i="15" s="1"/>
  <c r="H624" i="15" s="1"/>
  <c r="H625" i="15" s="1"/>
  <c r="H626" i="15" s="1"/>
  <c r="H627" i="15" s="1"/>
  <c r="H628" i="15" s="1"/>
  <c r="H629" i="15" s="1"/>
  <c r="H630" i="15" s="1"/>
  <c r="H631" i="15" s="1"/>
  <c r="H632" i="15" s="1"/>
  <c r="H633" i="15" s="1"/>
  <c r="H634" i="15" s="1"/>
  <c r="H635" i="15" s="1"/>
  <c r="H636" i="15" s="1"/>
  <c r="H637" i="15" s="1"/>
  <c r="H638" i="15" s="1"/>
  <c r="H639" i="15" s="1"/>
  <c r="H640" i="15" s="1"/>
  <c r="H641" i="15" s="1"/>
  <c r="H642" i="15" s="1"/>
  <c r="H643" i="15" s="1"/>
  <c r="H644" i="15" s="1"/>
  <c r="H645" i="15" s="1"/>
  <c r="H646" i="15" s="1"/>
  <c r="H647" i="15" s="1"/>
  <c r="H648" i="15" s="1"/>
  <c r="H649" i="15" s="1"/>
  <c r="H650" i="15" s="1"/>
  <c r="H651" i="15" s="1"/>
  <c r="H652" i="15" s="1"/>
  <c r="H653" i="15" s="1"/>
  <c r="H654" i="15" s="1"/>
  <c r="H655" i="15" s="1"/>
  <c r="H656" i="15" s="1"/>
  <c r="H657" i="15" s="1"/>
  <c r="H658" i="15" s="1"/>
  <c r="H659" i="15" s="1"/>
  <c r="H660" i="15" s="1"/>
  <c r="H661" i="15" s="1"/>
  <c r="H662" i="15" s="1"/>
  <c r="H663" i="15" s="1"/>
  <c r="H664" i="15" s="1"/>
  <c r="H665" i="15" s="1"/>
  <c r="H666" i="15" s="1"/>
  <c r="H667" i="15" s="1"/>
  <c r="H668" i="15" s="1"/>
  <c r="H669" i="15" s="1"/>
  <c r="H670" i="15" s="1"/>
  <c r="H671" i="15" s="1"/>
  <c r="H672" i="15" s="1"/>
  <c r="H673" i="15" s="1"/>
  <c r="H674" i="15" s="1"/>
  <c r="H675" i="15" s="1"/>
  <c r="H676" i="15" s="1"/>
  <c r="H677" i="15" s="1"/>
  <c r="H678" i="15" s="1"/>
  <c r="H679" i="15" s="1"/>
  <c r="H680" i="15" s="1"/>
  <c r="H681" i="15" s="1"/>
  <c r="H682" i="15" s="1"/>
  <c r="H683" i="15" s="1"/>
  <c r="H684" i="15" s="1"/>
  <c r="H685" i="15" s="1"/>
  <c r="H686" i="15" s="1"/>
  <c r="H687" i="15" s="1"/>
  <c r="H688" i="15" s="1"/>
  <c r="H689" i="15" s="1"/>
  <c r="H690" i="15" s="1"/>
  <c r="H691" i="15" s="1"/>
  <c r="H692" i="15" s="1"/>
  <c r="H693" i="15" s="1"/>
  <c r="H694" i="15" s="1"/>
  <c r="H695" i="15" s="1"/>
  <c r="H696" i="15" s="1"/>
  <c r="H697" i="15" s="1"/>
  <c r="H698" i="15" s="1"/>
  <c r="H699" i="15" s="1"/>
  <c r="H700" i="15" s="1"/>
  <c r="H701" i="15" s="1"/>
  <c r="H702" i="15" s="1"/>
  <c r="H703" i="15" s="1"/>
  <c r="H704" i="15" s="1"/>
  <c r="H705" i="15" s="1"/>
  <c r="H706" i="15" s="1"/>
  <c r="H707" i="15" s="1"/>
  <c r="H708" i="15" s="1"/>
  <c r="H709" i="15" s="1"/>
  <c r="H710" i="15" s="1"/>
  <c r="H711" i="15" s="1"/>
  <c r="H712" i="15" s="1"/>
  <c r="H713" i="15" s="1"/>
  <c r="H714" i="15" s="1"/>
  <c r="H715" i="15" s="1"/>
  <c r="H716" i="15" s="1"/>
  <c r="H717" i="15" s="1"/>
  <c r="H718" i="15" s="1"/>
  <c r="H719" i="15" s="1"/>
  <c r="H720" i="15" s="1"/>
  <c r="H721" i="15" s="1"/>
  <c r="H722" i="15" s="1"/>
  <c r="H723" i="15" s="1"/>
  <c r="H724" i="15" s="1"/>
  <c r="H725" i="15" s="1"/>
  <c r="H726" i="15" s="1"/>
  <c r="H727" i="15" s="1"/>
  <c r="H728" i="15" s="1"/>
  <c r="H729" i="15" s="1"/>
  <c r="H730" i="15" s="1"/>
  <c r="H731" i="15" s="1"/>
  <c r="H732" i="15" s="1"/>
  <c r="H733" i="15" s="1"/>
  <c r="H734" i="15" s="1"/>
  <c r="H735" i="15" s="1"/>
  <c r="H736" i="15" s="1"/>
  <c r="H737" i="15" s="1"/>
  <c r="H738" i="15" s="1"/>
  <c r="H739" i="15" s="1"/>
  <c r="H740" i="15" s="1"/>
  <c r="H741" i="15" s="1"/>
  <c r="H742" i="15" s="1"/>
  <c r="H743" i="15" s="1"/>
  <c r="H744" i="15" s="1"/>
  <c r="H745" i="15" s="1"/>
  <c r="H746" i="15" s="1"/>
  <c r="H747" i="15" s="1"/>
  <c r="H748" i="15" s="1"/>
  <c r="H749" i="15" s="1"/>
  <c r="H750" i="15" s="1"/>
  <c r="H751" i="15" s="1"/>
  <c r="H752" i="15" s="1"/>
  <c r="H753" i="15" s="1"/>
  <c r="H754" i="15" s="1"/>
  <c r="H755" i="15" s="1"/>
  <c r="H756" i="15" s="1"/>
  <c r="H757" i="15" s="1"/>
  <c r="H758" i="15" s="1"/>
  <c r="H759" i="15" s="1"/>
  <c r="H760" i="15" s="1"/>
  <c r="H761" i="15" s="1"/>
  <c r="H762" i="15" s="1"/>
  <c r="H763" i="15" s="1"/>
  <c r="H764" i="15" s="1"/>
  <c r="H765" i="15" s="1"/>
  <c r="H766" i="15" s="1"/>
  <c r="H767" i="15" s="1"/>
  <c r="H768" i="15" s="1"/>
  <c r="H769" i="15" s="1"/>
  <c r="H770" i="15" s="1"/>
  <c r="H771" i="15" s="1"/>
  <c r="H772" i="15" s="1"/>
  <c r="H773" i="15" s="1"/>
  <c r="H774" i="15" s="1"/>
  <c r="H775" i="15" s="1"/>
  <c r="H776" i="15" s="1"/>
  <c r="H777" i="15" s="1"/>
  <c r="H778" i="15" s="1"/>
  <c r="H779" i="15" s="1"/>
  <c r="H780" i="15" s="1"/>
  <c r="H781" i="15" s="1"/>
  <c r="H782" i="15" s="1"/>
  <c r="H783" i="15" s="1"/>
  <c r="H784" i="15" s="1"/>
  <c r="H785" i="15" s="1"/>
  <c r="H786" i="15" s="1"/>
  <c r="H787" i="15" s="1"/>
  <c r="H788" i="15" s="1"/>
  <c r="H789" i="15" s="1"/>
  <c r="H790" i="15" s="1"/>
  <c r="H791" i="15" s="1"/>
  <c r="H792" i="15" s="1"/>
  <c r="H793" i="15" s="1"/>
  <c r="H794" i="15" s="1"/>
  <c r="H795" i="15" s="1"/>
  <c r="H796" i="15" s="1"/>
  <c r="H797" i="15" s="1"/>
  <c r="H798" i="15" s="1"/>
  <c r="H799" i="15" s="1"/>
  <c r="H800" i="15" s="1"/>
  <c r="H801" i="15" s="1"/>
  <c r="H802" i="15" s="1"/>
  <c r="H803" i="15" s="1"/>
  <c r="H804" i="15" s="1"/>
  <c r="H805" i="15" s="1"/>
  <c r="H806" i="15" s="1"/>
  <c r="H807" i="15" s="1"/>
  <c r="H808" i="15" s="1"/>
  <c r="H809" i="15" s="1"/>
  <c r="H810" i="15" s="1"/>
  <c r="H811" i="15" s="1"/>
  <c r="H812" i="15" s="1"/>
  <c r="H813" i="15" s="1"/>
  <c r="H814" i="15" s="1"/>
  <c r="H815" i="15" s="1"/>
  <c r="H816" i="15" s="1"/>
  <c r="H817" i="15" s="1"/>
  <c r="H818" i="15" s="1"/>
  <c r="H819" i="15" s="1"/>
  <c r="H820" i="15" s="1"/>
  <c r="H821" i="15" s="1"/>
  <c r="H822" i="15" s="1"/>
  <c r="H823" i="15" s="1"/>
  <c r="H824" i="15" s="1"/>
  <c r="H825" i="15" s="1"/>
  <c r="H826" i="15" s="1"/>
  <c r="H827" i="15" s="1"/>
  <c r="H828" i="15" s="1"/>
  <c r="H829" i="15" s="1"/>
  <c r="H830" i="15" s="1"/>
  <c r="H831" i="15" s="1"/>
  <c r="H832" i="15" s="1"/>
  <c r="H833" i="15" s="1"/>
  <c r="H834" i="15" s="1"/>
  <c r="H835" i="15" s="1"/>
  <c r="H836" i="15" s="1"/>
  <c r="H837" i="15" s="1"/>
  <c r="H838" i="15" s="1"/>
  <c r="H839" i="15" s="1"/>
  <c r="H840" i="15" s="1"/>
  <c r="H841" i="15" s="1"/>
  <c r="H842" i="15" s="1"/>
  <c r="H843" i="15" s="1"/>
  <c r="H844" i="15" s="1"/>
  <c r="H845" i="15" s="1"/>
  <c r="H846" i="15" s="1"/>
  <c r="H847" i="15" s="1"/>
  <c r="H848" i="15" s="1"/>
  <c r="H849" i="15" s="1"/>
  <c r="H850" i="15" s="1"/>
  <c r="H851" i="15" s="1"/>
  <c r="H852" i="15" s="1"/>
  <c r="H853" i="15" s="1"/>
  <c r="H854" i="15" s="1"/>
  <c r="H855" i="15" s="1"/>
  <c r="H856" i="15" s="1"/>
  <c r="H857" i="15" s="1"/>
  <c r="H858" i="15" s="1"/>
  <c r="H859" i="15" s="1"/>
  <c r="H860" i="15" s="1"/>
  <c r="H861" i="15" s="1"/>
  <c r="H862" i="15" s="1"/>
  <c r="H863" i="15" s="1"/>
  <c r="H864" i="15" s="1"/>
  <c r="H865" i="15" s="1"/>
  <c r="H866" i="15" s="1"/>
  <c r="H867" i="15" s="1"/>
  <c r="H868" i="15" s="1"/>
  <c r="H869" i="15" s="1"/>
  <c r="H870" i="15" s="1"/>
  <c r="H871" i="15" s="1"/>
  <c r="H872" i="15" s="1"/>
  <c r="H873" i="15" s="1"/>
  <c r="H874" i="15" s="1"/>
  <c r="H875" i="15" s="1"/>
  <c r="H876" i="15" s="1"/>
  <c r="H877" i="15" s="1"/>
  <c r="H878" i="15" s="1"/>
  <c r="H879" i="15" s="1"/>
  <c r="H880" i="15" s="1"/>
  <c r="H881" i="15" s="1"/>
  <c r="H882" i="15" s="1"/>
  <c r="H883" i="15" s="1"/>
  <c r="H884" i="15" s="1"/>
  <c r="H885" i="15" s="1"/>
  <c r="H886" i="15" s="1"/>
  <c r="H887" i="15" s="1"/>
  <c r="H888" i="15" s="1"/>
  <c r="H889" i="15" s="1"/>
  <c r="H890" i="15" s="1"/>
  <c r="H891" i="15" s="1"/>
  <c r="H892" i="15" s="1"/>
  <c r="H893" i="15" s="1"/>
  <c r="H894" i="15" s="1"/>
  <c r="H895" i="15" s="1"/>
  <c r="H896" i="15" s="1"/>
  <c r="H897" i="15" s="1"/>
  <c r="H898" i="15" s="1"/>
  <c r="H899" i="15" s="1"/>
  <c r="H900" i="15" s="1"/>
  <c r="H901" i="15" s="1"/>
  <c r="H902" i="15" s="1"/>
  <c r="H903" i="15" s="1"/>
  <c r="H904" i="15" s="1"/>
  <c r="H905" i="15" s="1"/>
  <c r="H906" i="15" s="1"/>
  <c r="H907" i="15" s="1"/>
  <c r="H908" i="15" s="1"/>
  <c r="H909" i="15" s="1"/>
  <c r="H910" i="15" s="1"/>
  <c r="H911" i="15" s="1"/>
  <c r="H912" i="15" s="1"/>
  <c r="H913" i="15" s="1"/>
  <c r="H914" i="15" s="1"/>
  <c r="H915" i="15" s="1"/>
  <c r="H916" i="15" s="1"/>
  <c r="H917" i="15" s="1"/>
  <c r="H918" i="15" s="1"/>
  <c r="H919" i="15" s="1"/>
  <c r="H920" i="15" s="1"/>
  <c r="H921" i="15" s="1"/>
  <c r="H922" i="15" s="1"/>
  <c r="H923" i="15" s="1"/>
  <c r="H924" i="15" s="1"/>
  <c r="H925" i="15" s="1"/>
  <c r="H926" i="15" s="1"/>
  <c r="H927" i="15" s="1"/>
  <c r="H928" i="15" s="1"/>
  <c r="H929" i="15" s="1"/>
  <c r="H930" i="15" s="1"/>
  <c r="H931" i="15" s="1"/>
  <c r="H932" i="15" s="1"/>
  <c r="H933" i="15" s="1"/>
  <c r="H934" i="15" s="1"/>
  <c r="H935" i="15" s="1"/>
  <c r="H936" i="15" s="1"/>
  <c r="H937" i="15" s="1"/>
  <c r="H938" i="15" s="1"/>
  <c r="H939" i="15" s="1"/>
  <c r="H940" i="15" s="1"/>
  <c r="H941" i="15" s="1"/>
  <c r="H942" i="15" s="1"/>
  <c r="H943" i="15" s="1"/>
  <c r="H944" i="15" s="1"/>
  <c r="H945" i="15" s="1"/>
  <c r="H946" i="15" s="1"/>
  <c r="H947" i="15" s="1"/>
  <c r="H948" i="15" s="1"/>
  <c r="H949" i="15" s="1"/>
  <c r="H950" i="15" s="1"/>
  <c r="H951" i="15" s="1"/>
  <c r="H952" i="15" s="1"/>
  <c r="H953" i="15" s="1"/>
  <c r="H954" i="15" s="1"/>
  <c r="H955" i="15" s="1"/>
  <c r="H956" i="15" s="1"/>
  <c r="H957" i="15" s="1"/>
  <c r="H958" i="15" s="1"/>
  <c r="H959" i="15" s="1"/>
  <c r="H960" i="15" s="1"/>
  <c r="H961" i="15" s="1"/>
  <c r="H962" i="15" s="1"/>
  <c r="H963" i="15" s="1"/>
  <c r="H964" i="15" s="1"/>
  <c r="H965" i="15" s="1"/>
  <c r="H966" i="15" s="1"/>
  <c r="H967" i="15" s="1"/>
  <c r="H968" i="15" s="1"/>
  <c r="H969" i="15" s="1"/>
  <c r="H970" i="15" s="1"/>
  <c r="H971" i="15" s="1"/>
  <c r="H972" i="15" s="1"/>
  <c r="H973" i="15" s="1"/>
  <c r="H974" i="15" s="1"/>
  <c r="H975" i="15" s="1"/>
  <c r="H976" i="15" s="1"/>
  <c r="H977" i="15" s="1"/>
  <c r="H978" i="15" s="1"/>
  <c r="H979" i="15" s="1"/>
  <c r="H980" i="15" s="1"/>
  <c r="H981" i="15" s="1"/>
  <c r="H982" i="15" s="1"/>
  <c r="H983" i="15" s="1"/>
  <c r="H984" i="15" s="1"/>
  <c r="H985" i="15" s="1"/>
  <c r="H986" i="15" s="1"/>
  <c r="H987" i="15" s="1"/>
  <c r="H988" i="15" s="1"/>
  <c r="H989" i="15" s="1"/>
  <c r="H990" i="15" s="1"/>
  <c r="H991" i="15" s="1"/>
  <c r="H992" i="15" s="1"/>
  <c r="H993" i="15" s="1"/>
  <c r="H994" i="15" s="1"/>
  <c r="H995" i="15" s="1"/>
  <c r="H996" i="15" s="1"/>
  <c r="H997" i="15" s="1"/>
  <c r="H998" i="15" s="1"/>
  <c r="H999" i="15" s="1"/>
  <c r="H1000" i="15" s="1"/>
  <c r="H1001" i="15" s="1"/>
  <c r="H1002" i="15" s="1"/>
  <c r="H1003" i="15" s="1"/>
  <c r="H1004" i="15" s="1"/>
  <c r="H1005" i="15" s="1"/>
  <c r="H1006" i="15" s="1"/>
  <c r="H1007" i="15" s="1"/>
  <c r="H1008" i="15" s="1"/>
  <c r="H1009" i="15" s="1"/>
  <c r="H1010" i="15" s="1"/>
  <c r="H1011" i="15" s="1"/>
  <c r="H1012" i="15" s="1"/>
  <c r="H1013" i="15" s="1"/>
  <c r="H1014" i="15" s="1"/>
  <c r="H1015" i="15" s="1"/>
  <c r="H1016" i="15" s="1"/>
  <c r="H1017" i="15" s="1"/>
  <c r="H1018" i="15" s="1"/>
  <c r="H1019" i="15" s="1"/>
  <c r="H1020" i="15" s="1"/>
  <c r="H1021" i="15" s="1"/>
  <c r="H1022" i="15" s="1"/>
  <c r="H1023" i="15" s="1"/>
  <c r="H1024" i="15" s="1"/>
  <c r="H1025" i="15" s="1"/>
  <c r="H1026" i="15" s="1"/>
  <c r="H1027" i="15" s="1"/>
  <c r="H1028" i="15" s="1"/>
  <c r="H1029" i="15" s="1"/>
  <c r="H1030" i="15" s="1"/>
  <c r="H1031" i="15" s="1"/>
  <c r="H1032" i="15" s="1"/>
  <c r="H1033" i="15" s="1"/>
  <c r="H1034" i="15" s="1"/>
  <c r="H1035" i="15" s="1"/>
  <c r="H1036" i="15" s="1"/>
  <c r="H1037" i="15" s="1"/>
  <c r="H1038" i="15" s="1"/>
  <c r="H1039" i="15" s="1"/>
  <c r="H1040" i="15" s="1"/>
  <c r="H1041" i="15" s="1"/>
  <c r="H1042" i="15" s="1"/>
  <c r="H1043" i="15" s="1"/>
  <c r="H1044" i="15" s="1"/>
  <c r="H1045" i="15" s="1"/>
  <c r="H1046" i="15" s="1"/>
  <c r="H1047" i="15" s="1"/>
  <c r="H1048" i="15" s="1"/>
  <c r="H1049" i="15" s="1"/>
  <c r="H1050" i="15" s="1"/>
  <c r="H1051" i="15" s="1"/>
  <c r="H1052" i="15" s="1"/>
  <c r="H1053" i="15" s="1"/>
  <c r="H1054" i="15" s="1"/>
  <c r="H1055" i="15" s="1"/>
  <c r="H1056" i="15" s="1"/>
  <c r="H1057" i="15" s="1"/>
  <c r="H1058" i="15" s="1"/>
  <c r="H1059" i="15" s="1"/>
  <c r="H1060" i="15" s="1"/>
  <c r="H1061" i="15" s="1"/>
  <c r="H1062" i="15" s="1"/>
  <c r="H1063" i="15" s="1"/>
  <c r="H1064" i="15" s="1"/>
  <c r="H1065" i="15" s="1"/>
  <c r="H1066" i="15" s="1"/>
  <c r="H1067" i="15" s="1"/>
  <c r="H1068" i="15" s="1"/>
  <c r="H1069" i="15" s="1"/>
  <c r="H1070" i="15" s="1"/>
  <c r="H1071" i="15" s="1"/>
  <c r="H1072" i="15" s="1"/>
  <c r="H1073" i="15" s="1"/>
  <c r="H1074" i="15" s="1"/>
  <c r="H1075" i="15" s="1"/>
  <c r="H1076" i="15" s="1"/>
  <c r="H1077" i="15" s="1"/>
  <c r="H1078" i="15" s="1"/>
  <c r="H1079" i="15" s="1"/>
  <c r="H1080" i="15" s="1"/>
  <c r="H1081" i="15" s="1"/>
  <c r="H1082" i="15" s="1"/>
  <c r="H1083" i="15" s="1"/>
  <c r="H1084" i="15" s="1"/>
  <c r="H1085" i="15" s="1"/>
  <c r="H1086" i="15" s="1"/>
  <c r="H1087" i="15" s="1"/>
  <c r="H1088" i="15" s="1"/>
  <c r="H1089" i="15" s="1"/>
  <c r="H1090" i="15" s="1"/>
  <c r="H1091" i="15" s="1"/>
  <c r="H1092" i="15" s="1"/>
  <c r="H1093" i="15" s="1"/>
  <c r="H1094" i="15" s="1"/>
  <c r="H1095" i="15" s="1"/>
  <c r="H1096" i="15" s="1"/>
  <c r="H1097" i="15" s="1"/>
  <c r="H1098" i="15" s="1"/>
  <c r="H1099" i="15" s="1"/>
  <c r="H1100" i="15" s="1"/>
  <c r="H1101" i="15" s="1"/>
  <c r="H1102" i="15" s="1"/>
  <c r="H1103" i="15" s="1"/>
  <c r="H1104" i="15" s="1"/>
  <c r="H1105" i="15" s="1"/>
  <c r="H1106" i="15" s="1"/>
  <c r="H1107" i="15" s="1"/>
  <c r="H1108" i="15" s="1"/>
  <c r="H1109" i="15" s="1"/>
  <c r="H1110" i="15" s="1"/>
  <c r="H1111" i="15" s="1"/>
  <c r="H1112" i="15" s="1"/>
  <c r="H1113" i="15" s="1"/>
  <c r="H1114" i="15" s="1"/>
  <c r="H1115" i="15" s="1"/>
  <c r="H1116" i="15" s="1"/>
  <c r="H1117" i="15" s="1"/>
  <c r="H1118" i="15" s="1"/>
  <c r="H1119" i="15" s="1"/>
  <c r="H1120" i="15" s="1"/>
  <c r="H1121" i="15" s="1"/>
  <c r="H1122" i="15" s="1"/>
  <c r="H1123" i="15" s="1"/>
  <c r="H1124" i="15" s="1"/>
  <c r="H1125" i="15" s="1"/>
  <c r="H1126" i="15" s="1"/>
  <c r="H1127" i="15" s="1"/>
  <c r="H1128" i="15" s="1"/>
  <c r="H1129" i="15" s="1"/>
  <c r="H1130" i="15" s="1"/>
  <c r="H1131" i="15" s="1"/>
  <c r="H1132" i="15" s="1"/>
  <c r="H1133" i="15" s="1"/>
  <c r="H1134" i="15" s="1"/>
  <c r="H1135" i="15" s="1"/>
  <c r="H1136" i="15" s="1"/>
  <c r="H1137" i="15" s="1"/>
  <c r="H1138" i="15" s="1"/>
  <c r="H1139" i="15" s="1"/>
  <c r="H1140" i="15" s="1"/>
  <c r="H1141" i="15" s="1"/>
  <c r="H1142" i="15" s="1"/>
  <c r="H1143" i="15" s="1"/>
  <c r="H1144" i="15" s="1"/>
  <c r="H1145" i="15" s="1"/>
  <c r="H1146" i="15" s="1"/>
  <c r="H1147" i="15" s="1"/>
  <c r="H1148" i="15" s="1"/>
  <c r="H1149" i="15" s="1"/>
  <c r="H1150" i="15" s="1"/>
  <c r="H1151" i="15" s="1"/>
  <c r="H1152" i="15" s="1"/>
  <c r="H1153" i="15" s="1"/>
  <c r="H1154" i="15" s="1"/>
  <c r="H1155" i="15" s="1"/>
  <c r="H1156" i="15" s="1"/>
  <c r="H1157" i="15" s="1"/>
  <c r="H1158" i="15" s="1"/>
  <c r="H1159" i="15" s="1"/>
  <c r="H1160" i="15" s="1"/>
  <c r="H1161" i="15" s="1"/>
  <c r="H1162" i="15" s="1"/>
  <c r="H1163" i="15" s="1"/>
  <c r="H1164" i="15" s="1"/>
  <c r="H1165" i="15" s="1"/>
  <c r="H1166" i="15" s="1"/>
  <c r="H1167" i="15" s="1"/>
  <c r="H1168" i="15" s="1"/>
  <c r="H1169" i="15" s="1"/>
  <c r="H1170" i="15" s="1"/>
  <c r="H1171" i="15" s="1"/>
  <c r="H1172" i="15" s="1"/>
  <c r="H1173" i="15" s="1"/>
  <c r="H1174" i="15" s="1"/>
  <c r="H1175" i="15" s="1"/>
  <c r="H1176" i="15" s="1"/>
  <c r="H1177" i="15" s="1"/>
  <c r="H1178" i="15" s="1"/>
  <c r="H1179" i="15" s="1"/>
  <c r="H1180" i="15" s="1"/>
  <c r="H1181" i="15" s="1"/>
  <c r="H1182" i="15" s="1"/>
  <c r="H1183" i="15" s="1"/>
  <c r="H1184" i="15" s="1"/>
  <c r="H1185" i="15" s="1"/>
  <c r="H1186" i="15" s="1"/>
  <c r="H1187" i="15" s="1"/>
  <c r="H1188" i="15" s="1"/>
  <c r="H1189" i="15" s="1"/>
  <c r="H1190" i="15" s="1"/>
  <c r="H1191" i="15" s="1"/>
  <c r="H1192" i="15" s="1"/>
  <c r="H1193" i="15" s="1"/>
  <c r="H1194" i="15" s="1"/>
  <c r="H1195" i="15" s="1"/>
  <c r="H1196" i="15" s="1"/>
  <c r="H1197" i="15" s="1"/>
  <c r="H1198" i="15" s="1"/>
  <c r="H1199" i="15" s="1"/>
  <c r="H1200" i="15" s="1"/>
  <c r="H1201" i="15" s="1"/>
  <c r="H1202" i="15" s="1"/>
  <c r="H1203" i="15" s="1"/>
  <c r="H1204" i="15" s="1"/>
  <c r="H1205" i="15" s="1"/>
  <c r="H1206" i="15" s="1"/>
  <c r="H1207" i="15" s="1"/>
  <c r="H1208" i="15" s="1"/>
  <c r="H1209" i="15" s="1"/>
  <c r="H1210" i="15" s="1"/>
  <c r="H1211" i="15" s="1"/>
  <c r="H1212" i="15" s="1"/>
  <c r="H1213" i="15" s="1"/>
  <c r="H1214" i="15" s="1"/>
  <c r="H1215" i="15" s="1"/>
  <c r="H1216" i="15" s="1"/>
  <c r="H1217" i="15" s="1"/>
  <c r="H1218" i="15" s="1"/>
  <c r="H1219" i="15" s="1"/>
  <c r="H1220" i="15" s="1"/>
  <c r="H1221" i="15" s="1"/>
  <c r="H1222" i="15" s="1"/>
  <c r="H1223" i="15" s="1"/>
  <c r="H1224" i="15" s="1"/>
  <c r="H1225" i="15" s="1"/>
  <c r="H1226" i="15" s="1"/>
  <c r="H1227" i="15" s="1"/>
  <c r="H1228" i="15" s="1"/>
  <c r="H1229" i="15" s="1"/>
  <c r="H1230" i="15" s="1"/>
  <c r="H1231" i="15" s="1"/>
  <c r="H1232" i="15" s="1"/>
  <c r="H1233" i="15" s="1"/>
  <c r="H1234" i="15" s="1"/>
  <c r="H1235" i="15" s="1"/>
  <c r="H1236" i="15" s="1"/>
  <c r="H1237" i="15" s="1"/>
  <c r="H1238" i="15" s="1"/>
  <c r="H1239" i="15" s="1"/>
  <c r="H1240" i="15" s="1"/>
  <c r="H1241" i="15" s="1"/>
  <c r="H1242" i="15" s="1"/>
  <c r="H1243" i="15" s="1"/>
  <c r="H1244" i="15" s="1"/>
  <c r="D24" i="17"/>
  <c r="I4" i="7"/>
  <c r="E6" i="14"/>
  <c r="E9" i="17" s="1"/>
  <c r="D56" i="17" l="1"/>
  <c r="D1253" i="15"/>
  <c r="D1254" i="15"/>
  <c r="C9" i="17"/>
  <c r="F6" i="14"/>
  <c r="F9" i="17" s="1"/>
  <c r="H6" i="14"/>
  <c r="H9" i="17" s="1"/>
  <c r="G6" i="14"/>
  <c r="G9" i="17" s="1"/>
  <c r="D1260" i="15"/>
  <c r="D1261" i="15"/>
  <c r="D1259" i="15"/>
  <c r="C11" i="17"/>
  <c r="G8" i="14"/>
  <c r="G11" i="17" s="1"/>
  <c r="F8" i="14"/>
  <c r="F11" i="17" s="1"/>
  <c r="H8" i="14"/>
  <c r="H11" i="17" s="1"/>
  <c r="D19" i="17"/>
  <c r="D4" i="7"/>
  <c r="C16" i="7"/>
  <c r="D58" i="17"/>
  <c r="F1253" i="15"/>
  <c r="F1254" i="15"/>
  <c r="F1260" i="15"/>
  <c r="F1261" i="15"/>
  <c r="F1259" i="15"/>
  <c r="F59" i="17"/>
  <c r="E59" i="17"/>
  <c r="F9" i="7" l="1"/>
  <c r="E11" i="15" s="1"/>
  <c r="F1241" i="7"/>
  <c r="E1243" i="15" s="1"/>
  <c r="F1237" i="7"/>
  <c r="E1239" i="15" s="1"/>
  <c r="F1233" i="7"/>
  <c r="E1235" i="15" s="1"/>
  <c r="F1229" i="7"/>
  <c r="E1231" i="15" s="1"/>
  <c r="F1225" i="7"/>
  <c r="E1227" i="15" s="1"/>
  <c r="F1221" i="7"/>
  <c r="E1223" i="15" s="1"/>
  <c r="F1217" i="7"/>
  <c r="E1219" i="15" s="1"/>
  <c r="F1213" i="7"/>
  <c r="E1215" i="15" s="1"/>
  <c r="F1209" i="7"/>
  <c r="E1211" i="15" s="1"/>
  <c r="F1205" i="7"/>
  <c r="E1207" i="15" s="1"/>
  <c r="F1201" i="7"/>
  <c r="E1203" i="15" s="1"/>
  <c r="F1197" i="7"/>
  <c r="E1199" i="15" s="1"/>
  <c r="F1193" i="7"/>
  <c r="E1195" i="15" s="1"/>
  <c r="F1189" i="7"/>
  <c r="E1191" i="15" s="1"/>
  <c r="F1185" i="7"/>
  <c r="E1187" i="15" s="1"/>
  <c r="F1181" i="7"/>
  <c r="E1183" i="15" s="1"/>
  <c r="F1177" i="7"/>
  <c r="E1179" i="15" s="1"/>
  <c r="F1173" i="7"/>
  <c r="E1175" i="15" s="1"/>
  <c r="F1169" i="7"/>
  <c r="E1171" i="15" s="1"/>
  <c r="F1165" i="7"/>
  <c r="E1167" i="15" s="1"/>
  <c r="F1161" i="7"/>
  <c r="E1163" i="15" s="1"/>
  <c r="F1157" i="7"/>
  <c r="E1159" i="15" s="1"/>
  <c r="F1153" i="7"/>
  <c r="E1155" i="15" s="1"/>
  <c r="F1149" i="7"/>
  <c r="E1151" i="15" s="1"/>
  <c r="F1145" i="7"/>
  <c r="E1147" i="15" s="1"/>
  <c r="F1141" i="7"/>
  <c r="E1143" i="15" s="1"/>
  <c r="F1137" i="7"/>
  <c r="E1139" i="15" s="1"/>
  <c r="F1133" i="7"/>
  <c r="E1135" i="15" s="1"/>
  <c r="F1129" i="7"/>
  <c r="E1131" i="15" s="1"/>
  <c r="F1125" i="7"/>
  <c r="E1127" i="15" s="1"/>
  <c r="F1121" i="7"/>
  <c r="E1123" i="15" s="1"/>
  <c r="F1117" i="7"/>
  <c r="E1119" i="15" s="1"/>
  <c r="F1113" i="7"/>
  <c r="E1115" i="15" s="1"/>
  <c r="F1109" i="7"/>
  <c r="E1111" i="15" s="1"/>
  <c r="F1105" i="7"/>
  <c r="E1107" i="15" s="1"/>
  <c r="F1101" i="7"/>
  <c r="E1103" i="15" s="1"/>
  <c r="F1097" i="7"/>
  <c r="E1099" i="15" s="1"/>
  <c r="F1093" i="7"/>
  <c r="E1095" i="15" s="1"/>
  <c r="F1089" i="7"/>
  <c r="E1091" i="15" s="1"/>
  <c r="F1085" i="7"/>
  <c r="E1087" i="15" s="1"/>
  <c r="F1081" i="7"/>
  <c r="E1083" i="15" s="1"/>
  <c r="F1077" i="7"/>
  <c r="E1079" i="15" s="1"/>
  <c r="F1073" i="7"/>
  <c r="E1075" i="15" s="1"/>
  <c r="F1069" i="7"/>
  <c r="E1071" i="15" s="1"/>
  <c r="F1065" i="7"/>
  <c r="E1067" i="15" s="1"/>
  <c r="F1061" i="7"/>
  <c r="E1063" i="15" s="1"/>
  <c r="F1057" i="7"/>
  <c r="E1059" i="15" s="1"/>
  <c r="F1053" i="7"/>
  <c r="E1055" i="15" s="1"/>
  <c r="F1049" i="7"/>
  <c r="E1051" i="15" s="1"/>
  <c r="F1045" i="7"/>
  <c r="E1047" i="15" s="1"/>
  <c r="F1041" i="7"/>
  <c r="E1043" i="15" s="1"/>
  <c r="F1037" i="7"/>
  <c r="E1039" i="15" s="1"/>
  <c r="F1033" i="7"/>
  <c r="E1035" i="15" s="1"/>
  <c r="F1029" i="7"/>
  <c r="E1031" i="15" s="1"/>
  <c r="F1025" i="7"/>
  <c r="E1027" i="15" s="1"/>
  <c r="F1021" i="7"/>
  <c r="E1023" i="15" s="1"/>
  <c r="F1017" i="7"/>
  <c r="E1019" i="15" s="1"/>
  <c r="F1013" i="7"/>
  <c r="E1015" i="15" s="1"/>
  <c r="F1009" i="7"/>
  <c r="E1011" i="15" s="1"/>
  <c r="F1005" i="7"/>
  <c r="E1007" i="15" s="1"/>
  <c r="F1001" i="7"/>
  <c r="E1003" i="15" s="1"/>
  <c r="F997" i="7"/>
  <c r="E999" i="15" s="1"/>
  <c r="F993" i="7"/>
  <c r="E995" i="15" s="1"/>
  <c r="F989" i="7"/>
  <c r="E991" i="15" s="1"/>
  <c r="F985" i="7"/>
  <c r="E987" i="15" s="1"/>
  <c r="F981" i="7"/>
  <c r="E983" i="15" s="1"/>
  <c r="F977" i="7"/>
  <c r="E979" i="15" s="1"/>
  <c r="F973" i="7"/>
  <c r="E975" i="15" s="1"/>
  <c r="F969" i="7"/>
  <c r="E971" i="15" s="1"/>
  <c r="F965" i="7"/>
  <c r="E967" i="15" s="1"/>
  <c r="F961" i="7"/>
  <c r="E963" i="15" s="1"/>
  <c r="F957" i="7"/>
  <c r="E959" i="15" s="1"/>
  <c r="F953" i="7"/>
  <c r="E955" i="15" s="1"/>
  <c r="F949" i="7"/>
  <c r="E951" i="15" s="1"/>
  <c r="F945" i="7"/>
  <c r="E947" i="15" s="1"/>
  <c r="F941" i="7"/>
  <c r="E943" i="15" s="1"/>
  <c r="F937" i="7"/>
  <c r="E939" i="15" s="1"/>
  <c r="F933" i="7"/>
  <c r="E935" i="15" s="1"/>
  <c r="F929" i="7"/>
  <c r="E931" i="15" s="1"/>
  <c r="F925" i="7"/>
  <c r="E927" i="15" s="1"/>
  <c r="F921" i="7"/>
  <c r="E923" i="15" s="1"/>
  <c r="F917" i="7"/>
  <c r="E919" i="15" s="1"/>
  <c r="F913" i="7"/>
  <c r="E915" i="15" s="1"/>
  <c r="F909" i="7"/>
  <c r="E911" i="15" s="1"/>
  <c r="F905" i="7"/>
  <c r="E907" i="15" s="1"/>
  <c r="F901" i="7"/>
  <c r="E903" i="15" s="1"/>
  <c r="F897" i="7"/>
  <c r="E899" i="15" s="1"/>
  <c r="F893" i="7"/>
  <c r="E895" i="15" s="1"/>
  <c r="F889" i="7"/>
  <c r="E891" i="15" s="1"/>
  <c r="F885" i="7"/>
  <c r="E887" i="15" s="1"/>
  <c r="F881" i="7"/>
  <c r="E883" i="15" s="1"/>
  <c r="F877" i="7"/>
  <c r="E879" i="15" s="1"/>
  <c r="F873" i="7"/>
  <c r="E875" i="15" s="1"/>
  <c r="F869" i="7"/>
  <c r="E871" i="15" s="1"/>
  <c r="F865" i="7"/>
  <c r="E867" i="15" s="1"/>
  <c r="F861" i="7"/>
  <c r="E863" i="15" s="1"/>
  <c r="F857" i="7"/>
  <c r="E859" i="15" s="1"/>
  <c r="F853" i="7"/>
  <c r="E855" i="15" s="1"/>
  <c r="F849" i="7"/>
  <c r="E851" i="15" s="1"/>
  <c r="F845" i="7"/>
  <c r="E847" i="15" s="1"/>
  <c r="F841" i="7"/>
  <c r="E843" i="15" s="1"/>
  <c r="F837" i="7"/>
  <c r="E839" i="15" s="1"/>
  <c r="F833" i="7"/>
  <c r="E835" i="15" s="1"/>
  <c r="F829" i="7"/>
  <c r="E831" i="15" s="1"/>
  <c r="F825" i="7"/>
  <c r="E827" i="15" s="1"/>
  <c r="F821" i="7"/>
  <c r="E823" i="15" s="1"/>
  <c r="F817" i="7"/>
  <c r="E819" i="15" s="1"/>
  <c r="F813" i="7"/>
  <c r="E815" i="15" s="1"/>
  <c r="F809" i="7"/>
  <c r="E811" i="15" s="1"/>
  <c r="F805" i="7"/>
  <c r="E807" i="15" s="1"/>
  <c r="F801" i="7"/>
  <c r="E803" i="15" s="1"/>
  <c r="F797" i="7"/>
  <c r="E799" i="15" s="1"/>
  <c r="F793" i="7"/>
  <c r="E795" i="15" s="1"/>
  <c r="F789" i="7"/>
  <c r="E791" i="15" s="1"/>
  <c r="F785" i="7"/>
  <c r="E787" i="15" s="1"/>
  <c r="F781" i="7"/>
  <c r="E783" i="15" s="1"/>
  <c r="F777" i="7"/>
  <c r="E779" i="15" s="1"/>
  <c r="F773" i="7"/>
  <c r="E775" i="15" s="1"/>
  <c r="F769" i="7"/>
  <c r="E771" i="15" s="1"/>
  <c r="F765" i="7"/>
  <c r="E767" i="15" s="1"/>
  <c r="F761" i="7"/>
  <c r="E763" i="15" s="1"/>
  <c r="F757" i="7"/>
  <c r="E759" i="15" s="1"/>
  <c r="F753" i="7"/>
  <c r="E755" i="15" s="1"/>
  <c r="F749" i="7"/>
  <c r="E751" i="15" s="1"/>
  <c r="F745" i="7"/>
  <c r="E747" i="15" s="1"/>
  <c r="F741" i="7"/>
  <c r="E743" i="15" s="1"/>
  <c r="F737" i="7"/>
  <c r="E739" i="15" s="1"/>
  <c r="F733" i="7"/>
  <c r="E735" i="15" s="1"/>
  <c r="F729" i="7"/>
  <c r="E731" i="15" s="1"/>
  <c r="F725" i="7"/>
  <c r="E727" i="15" s="1"/>
  <c r="F721" i="7"/>
  <c r="E723" i="15" s="1"/>
  <c r="F717" i="7"/>
  <c r="E719" i="15" s="1"/>
  <c r="F713" i="7"/>
  <c r="E715" i="15" s="1"/>
  <c r="F709" i="7"/>
  <c r="E711" i="15" s="1"/>
  <c r="F705" i="7"/>
  <c r="E707" i="15" s="1"/>
  <c r="F701" i="7"/>
  <c r="E703" i="15" s="1"/>
  <c r="F697" i="7"/>
  <c r="E699" i="15" s="1"/>
  <c r="F693" i="7"/>
  <c r="E695" i="15" s="1"/>
  <c r="F689" i="7"/>
  <c r="E691" i="15" s="1"/>
  <c r="F685" i="7"/>
  <c r="E687" i="15" s="1"/>
  <c r="F681" i="7"/>
  <c r="E683" i="15" s="1"/>
  <c r="F677" i="7"/>
  <c r="E679" i="15" s="1"/>
  <c r="F673" i="7"/>
  <c r="E675" i="15" s="1"/>
  <c r="F669" i="7"/>
  <c r="E671" i="15" s="1"/>
  <c r="F665" i="7"/>
  <c r="E667" i="15" s="1"/>
  <c r="F661" i="7"/>
  <c r="E663" i="15" s="1"/>
  <c r="F657" i="7"/>
  <c r="E659" i="15" s="1"/>
  <c r="F653" i="7"/>
  <c r="E655" i="15" s="1"/>
  <c r="F649" i="7"/>
  <c r="E651" i="15" s="1"/>
  <c r="F645" i="7"/>
  <c r="E647" i="15" s="1"/>
  <c r="F641" i="7"/>
  <c r="E643" i="15" s="1"/>
  <c r="F637" i="7"/>
  <c r="E639" i="15" s="1"/>
  <c r="F633" i="7"/>
  <c r="E635" i="15" s="1"/>
  <c r="F629" i="7"/>
  <c r="E631" i="15" s="1"/>
  <c r="F625" i="7"/>
  <c r="E627" i="15" s="1"/>
  <c r="F621" i="7"/>
  <c r="E623" i="15" s="1"/>
  <c r="F617" i="7"/>
  <c r="E619" i="15" s="1"/>
  <c r="F613" i="7"/>
  <c r="E615" i="15" s="1"/>
  <c r="F609" i="7"/>
  <c r="E611" i="15" s="1"/>
  <c r="F605" i="7"/>
  <c r="E607" i="15" s="1"/>
  <c r="F601" i="7"/>
  <c r="E603" i="15" s="1"/>
  <c r="F597" i="7"/>
  <c r="E599" i="15" s="1"/>
  <c r="F593" i="7"/>
  <c r="E595" i="15" s="1"/>
  <c r="F589" i="7"/>
  <c r="E591" i="15" s="1"/>
  <c r="F585" i="7"/>
  <c r="E587" i="15" s="1"/>
  <c r="F581" i="7"/>
  <c r="E583" i="15" s="1"/>
  <c r="F577" i="7"/>
  <c r="E579" i="15" s="1"/>
  <c r="F573" i="7"/>
  <c r="E575" i="15" s="1"/>
  <c r="F569" i="7"/>
  <c r="E571" i="15" s="1"/>
  <c r="F565" i="7"/>
  <c r="E567" i="15" s="1"/>
  <c r="F561" i="7"/>
  <c r="E563" i="15" s="1"/>
  <c r="F557" i="7"/>
  <c r="E559" i="15" s="1"/>
  <c r="F553" i="7"/>
  <c r="E555" i="15" s="1"/>
  <c r="F549" i="7"/>
  <c r="E551" i="15" s="1"/>
  <c r="F545" i="7"/>
  <c r="E547" i="15" s="1"/>
  <c r="F541" i="7"/>
  <c r="E543" i="15" s="1"/>
  <c r="F537" i="7"/>
  <c r="E539" i="15" s="1"/>
  <c r="F533" i="7"/>
  <c r="E535" i="15" s="1"/>
  <c r="F529" i="7"/>
  <c r="E531" i="15" s="1"/>
  <c r="F525" i="7"/>
  <c r="E527" i="15" s="1"/>
  <c r="F521" i="7"/>
  <c r="E523" i="15" s="1"/>
  <c r="F517" i="7"/>
  <c r="E519" i="15" s="1"/>
  <c r="F513" i="7"/>
  <c r="E515" i="15" s="1"/>
  <c r="F509" i="7"/>
  <c r="E511" i="15" s="1"/>
  <c r="F505" i="7"/>
  <c r="E507" i="15" s="1"/>
  <c r="F501" i="7"/>
  <c r="E503" i="15" s="1"/>
  <c r="F497" i="7"/>
  <c r="E499" i="15" s="1"/>
  <c r="F493" i="7"/>
  <c r="E495" i="15" s="1"/>
  <c r="F489" i="7"/>
  <c r="E491" i="15" s="1"/>
  <c r="F485" i="7"/>
  <c r="E487" i="15" s="1"/>
  <c r="F481" i="7"/>
  <c r="E483" i="15" s="1"/>
  <c r="F477" i="7"/>
  <c r="E479" i="15" s="1"/>
  <c r="F473" i="7"/>
  <c r="E475" i="15" s="1"/>
  <c r="F469" i="7"/>
  <c r="E471" i="15" s="1"/>
  <c r="F465" i="7"/>
  <c r="E467" i="15" s="1"/>
  <c r="F461" i="7"/>
  <c r="E463" i="15" s="1"/>
  <c r="F457" i="7"/>
  <c r="E459" i="15" s="1"/>
  <c r="F453" i="7"/>
  <c r="E455" i="15" s="1"/>
  <c r="F449" i="7"/>
  <c r="E451" i="15" s="1"/>
  <c r="F445" i="7"/>
  <c r="E447" i="15" s="1"/>
  <c r="F441" i="7"/>
  <c r="E443" i="15" s="1"/>
  <c r="F437" i="7"/>
  <c r="E439" i="15" s="1"/>
  <c r="F433" i="7"/>
  <c r="E435" i="15" s="1"/>
  <c r="F429" i="7"/>
  <c r="E431" i="15" s="1"/>
  <c r="F425" i="7"/>
  <c r="E427" i="15" s="1"/>
  <c r="F421" i="7"/>
  <c r="E423" i="15" s="1"/>
  <c r="F417" i="7"/>
  <c r="E419" i="15" s="1"/>
  <c r="F413" i="7"/>
  <c r="E415" i="15" s="1"/>
  <c r="F409" i="7"/>
  <c r="E411" i="15" s="1"/>
  <c r="F405" i="7"/>
  <c r="E407" i="15" s="1"/>
  <c r="F401" i="7"/>
  <c r="E403" i="15" s="1"/>
  <c r="F397" i="7"/>
  <c r="E399" i="15" s="1"/>
  <c r="F393" i="7"/>
  <c r="E395" i="15" s="1"/>
  <c r="F389" i="7"/>
  <c r="E391" i="15" s="1"/>
  <c r="F385" i="7"/>
  <c r="E387" i="15" s="1"/>
  <c r="F381" i="7"/>
  <c r="E383" i="15" s="1"/>
  <c r="F377" i="7"/>
  <c r="E379" i="15" s="1"/>
  <c r="F373" i="7"/>
  <c r="E375" i="15" s="1"/>
  <c r="F369" i="7"/>
  <c r="E371" i="15" s="1"/>
  <c r="F365" i="7"/>
  <c r="E367" i="15" s="1"/>
  <c r="F361" i="7"/>
  <c r="E363" i="15" s="1"/>
  <c r="F357" i="7"/>
  <c r="E359" i="15" s="1"/>
  <c r="F353" i="7"/>
  <c r="E355" i="15" s="1"/>
  <c r="F349" i="7"/>
  <c r="E351" i="15" s="1"/>
  <c r="F345" i="7"/>
  <c r="E347" i="15" s="1"/>
  <c r="F341" i="7"/>
  <c r="E343" i="15" s="1"/>
  <c r="F337" i="7"/>
  <c r="E339" i="15" s="1"/>
  <c r="F333" i="7"/>
  <c r="E335" i="15" s="1"/>
  <c r="F329" i="7"/>
  <c r="E331" i="15" s="1"/>
  <c r="F325" i="7"/>
  <c r="E327" i="15" s="1"/>
  <c r="F321" i="7"/>
  <c r="E323" i="15" s="1"/>
  <c r="F317" i="7"/>
  <c r="E319" i="15" s="1"/>
  <c r="F313" i="7"/>
  <c r="E315" i="15" s="1"/>
  <c r="F309" i="7"/>
  <c r="E311" i="15" s="1"/>
  <c r="F305" i="7"/>
  <c r="E307" i="15" s="1"/>
  <c r="F301" i="7"/>
  <c r="E303" i="15" s="1"/>
  <c r="F297" i="7"/>
  <c r="E299" i="15" s="1"/>
  <c r="F293" i="7"/>
  <c r="E295" i="15" s="1"/>
  <c r="F289" i="7"/>
  <c r="E291" i="15" s="1"/>
  <c r="F285" i="7"/>
  <c r="E287" i="15" s="1"/>
  <c r="F281" i="7"/>
  <c r="E283" i="15" s="1"/>
  <c r="F277" i="7"/>
  <c r="E279" i="15" s="1"/>
  <c r="F273" i="7"/>
  <c r="E275" i="15" s="1"/>
  <c r="F269" i="7"/>
  <c r="E271" i="15" s="1"/>
  <c r="F265" i="7"/>
  <c r="E267" i="15" s="1"/>
  <c r="F261" i="7"/>
  <c r="E263" i="15" s="1"/>
  <c r="F257" i="7"/>
  <c r="E259" i="15" s="1"/>
  <c r="F253" i="7"/>
  <c r="E255" i="15" s="1"/>
  <c r="F249" i="7"/>
  <c r="E251" i="15" s="1"/>
  <c r="F245" i="7"/>
  <c r="E247" i="15" s="1"/>
  <c r="F241" i="7"/>
  <c r="E243" i="15" s="1"/>
  <c r="F237" i="7"/>
  <c r="E239" i="15" s="1"/>
  <c r="F233" i="7"/>
  <c r="E235" i="15" s="1"/>
  <c r="F229" i="7"/>
  <c r="E231" i="15" s="1"/>
  <c r="F225" i="7"/>
  <c r="E227" i="15" s="1"/>
  <c r="F221" i="7"/>
  <c r="E223" i="15" s="1"/>
  <c r="F217" i="7"/>
  <c r="E219" i="15" s="1"/>
  <c r="F213" i="7"/>
  <c r="E215" i="15" s="1"/>
  <c r="F209" i="7"/>
  <c r="E211" i="15" s="1"/>
  <c r="F205" i="7"/>
  <c r="E207" i="15" s="1"/>
  <c r="F201" i="7"/>
  <c r="E203" i="15" s="1"/>
  <c r="F197" i="7"/>
  <c r="E199" i="15" s="1"/>
  <c r="F193" i="7"/>
  <c r="E195" i="15" s="1"/>
  <c r="F189" i="7"/>
  <c r="E191" i="15" s="1"/>
  <c r="F185" i="7"/>
  <c r="E187" i="15" s="1"/>
  <c r="F181" i="7"/>
  <c r="E183" i="15" s="1"/>
  <c r="F177" i="7"/>
  <c r="E179" i="15" s="1"/>
  <c r="F173" i="7"/>
  <c r="E175" i="15" s="1"/>
  <c r="F169" i="7"/>
  <c r="E171" i="15" s="1"/>
  <c r="F165" i="7"/>
  <c r="E167" i="15" s="1"/>
  <c r="F161" i="7"/>
  <c r="E163" i="15" s="1"/>
  <c r="F157" i="7"/>
  <c r="E159" i="15" s="1"/>
  <c r="F153" i="7"/>
  <c r="E155" i="15" s="1"/>
  <c r="F149" i="7"/>
  <c r="E151" i="15" s="1"/>
  <c r="F145" i="7"/>
  <c r="E147" i="15" s="1"/>
  <c r="F141" i="7"/>
  <c r="E143" i="15" s="1"/>
  <c r="F137" i="7"/>
  <c r="E139" i="15" s="1"/>
  <c r="F133" i="7"/>
  <c r="E135" i="15" s="1"/>
  <c r="F129" i="7"/>
  <c r="E131" i="15" s="1"/>
  <c r="F125" i="7"/>
  <c r="E127" i="15" s="1"/>
  <c r="F121" i="7"/>
  <c r="E123" i="15" s="1"/>
  <c r="F117" i="7"/>
  <c r="E119" i="15" s="1"/>
  <c r="F113" i="7"/>
  <c r="E115" i="15" s="1"/>
  <c r="F109" i="7"/>
  <c r="E111" i="15" s="1"/>
  <c r="F105" i="7"/>
  <c r="E107" i="15" s="1"/>
  <c r="F101" i="7"/>
  <c r="E103" i="15" s="1"/>
  <c r="F97" i="7"/>
  <c r="E99" i="15" s="1"/>
  <c r="F93" i="7"/>
  <c r="E95" i="15" s="1"/>
  <c r="F89" i="7"/>
  <c r="E91" i="15" s="1"/>
  <c r="F85" i="7"/>
  <c r="E87" i="15" s="1"/>
  <c r="F81" i="7"/>
  <c r="E83" i="15" s="1"/>
  <c r="F77" i="7"/>
  <c r="E79" i="15" s="1"/>
  <c r="F73" i="7"/>
  <c r="E75" i="15" s="1"/>
  <c r="F69" i="7"/>
  <c r="E71" i="15" s="1"/>
  <c r="F65" i="7"/>
  <c r="E67" i="15" s="1"/>
  <c r="F61" i="7"/>
  <c r="E63" i="15" s="1"/>
  <c r="F57" i="7"/>
  <c r="E59" i="15" s="1"/>
  <c r="F53" i="7"/>
  <c r="E55" i="15" s="1"/>
  <c r="F49" i="7"/>
  <c r="E51" i="15" s="1"/>
  <c r="F45" i="7"/>
  <c r="E47" i="15" s="1"/>
  <c r="F41" i="7"/>
  <c r="E43" i="15" s="1"/>
  <c r="F37" i="7"/>
  <c r="E39" i="15" s="1"/>
  <c r="F33" i="7"/>
  <c r="E35" i="15" s="1"/>
  <c r="F29" i="7"/>
  <c r="E31" i="15" s="1"/>
  <c r="F25" i="7"/>
  <c r="E27" i="15" s="1"/>
  <c r="F21" i="7"/>
  <c r="E23" i="15" s="1"/>
  <c r="F17" i="7"/>
  <c r="E19" i="15" s="1"/>
  <c r="F14" i="7"/>
  <c r="E16" i="15" s="1"/>
  <c r="F6" i="7"/>
  <c r="F11" i="7"/>
  <c r="E13" i="15" s="1"/>
  <c r="F1242" i="7"/>
  <c r="E1244" i="15" s="1"/>
  <c r="F1238" i="7"/>
  <c r="E1240" i="15" s="1"/>
  <c r="F1234" i="7"/>
  <c r="E1236" i="15" s="1"/>
  <c r="F1230" i="7"/>
  <c r="E1232" i="15" s="1"/>
  <c r="F1226" i="7"/>
  <c r="E1228" i="15" s="1"/>
  <c r="F1222" i="7"/>
  <c r="E1224" i="15" s="1"/>
  <c r="F1218" i="7"/>
  <c r="E1220" i="15" s="1"/>
  <c r="F1214" i="7"/>
  <c r="E1216" i="15" s="1"/>
  <c r="F1210" i="7"/>
  <c r="E1212" i="15" s="1"/>
  <c r="F1206" i="7"/>
  <c r="E1208" i="15" s="1"/>
  <c r="F1202" i="7"/>
  <c r="E1204" i="15" s="1"/>
  <c r="F1198" i="7"/>
  <c r="E1200" i="15" s="1"/>
  <c r="F1194" i="7"/>
  <c r="E1196" i="15" s="1"/>
  <c r="F1190" i="7"/>
  <c r="E1192" i="15" s="1"/>
  <c r="F1186" i="7"/>
  <c r="E1188" i="15" s="1"/>
  <c r="F1182" i="7"/>
  <c r="E1184" i="15" s="1"/>
  <c r="F1178" i="7"/>
  <c r="E1180" i="15" s="1"/>
  <c r="F1174" i="7"/>
  <c r="E1176" i="15" s="1"/>
  <c r="F1170" i="7"/>
  <c r="E1172" i="15" s="1"/>
  <c r="F1166" i="7"/>
  <c r="E1168" i="15" s="1"/>
  <c r="F1162" i="7"/>
  <c r="E1164" i="15" s="1"/>
  <c r="F1158" i="7"/>
  <c r="E1160" i="15" s="1"/>
  <c r="F1154" i="7"/>
  <c r="E1156" i="15" s="1"/>
  <c r="F1150" i="7"/>
  <c r="E1152" i="15" s="1"/>
  <c r="F1146" i="7"/>
  <c r="E1148" i="15" s="1"/>
  <c r="F1142" i="7"/>
  <c r="E1144" i="15" s="1"/>
  <c r="F1138" i="7"/>
  <c r="E1140" i="15" s="1"/>
  <c r="F1134" i="7"/>
  <c r="E1136" i="15" s="1"/>
  <c r="F1130" i="7"/>
  <c r="E1132" i="15" s="1"/>
  <c r="F1126" i="7"/>
  <c r="E1128" i="15" s="1"/>
  <c r="F1122" i="7"/>
  <c r="E1124" i="15" s="1"/>
  <c r="F1118" i="7"/>
  <c r="E1120" i="15" s="1"/>
  <c r="F1114" i="7"/>
  <c r="E1116" i="15" s="1"/>
  <c r="F1110" i="7"/>
  <c r="E1112" i="15" s="1"/>
  <c r="F1106" i="7"/>
  <c r="E1108" i="15" s="1"/>
  <c r="F1102" i="7"/>
  <c r="E1104" i="15" s="1"/>
  <c r="F1098" i="7"/>
  <c r="E1100" i="15" s="1"/>
  <c r="F1094" i="7"/>
  <c r="E1096" i="15" s="1"/>
  <c r="F1090" i="7"/>
  <c r="E1092" i="15" s="1"/>
  <c r="F1086" i="7"/>
  <c r="E1088" i="15" s="1"/>
  <c r="F1082" i="7"/>
  <c r="E1084" i="15" s="1"/>
  <c r="F1078" i="7"/>
  <c r="E1080" i="15" s="1"/>
  <c r="F1074" i="7"/>
  <c r="E1076" i="15" s="1"/>
  <c r="F1070" i="7"/>
  <c r="E1072" i="15" s="1"/>
  <c r="F1066" i="7"/>
  <c r="E1068" i="15" s="1"/>
  <c r="F1062" i="7"/>
  <c r="E1064" i="15" s="1"/>
  <c r="F1058" i="7"/>
  <c r="E1060" i="15" s="1"/>
  <c r="F1054" i="7"/>
  <c r="E1056" i="15" s="1"/>
  <c r="F1050" i="7"/>
  <c r="E1052" i="15" s="1"/>
  <c r="F1046" i="7"/>
  <c r="E1048" i="15" s="1"/>
  <c r="F1042" i="7"/>
  <c r="E1044" i="15" s="1"/>
  <c r="F1038" i="7"/>
  <c r="E1040" i="15" s="1"/>
  <c r="F1034" i="7"/>
  <c r="E1036" i="15" s="1"/>
  <c r="F1030" i="7"/>
  <c r="E1032" i="15" s="1"/>
  <c r="F1026" i="7"/>
  <c r="E1028" i="15" s="1"/>
  <c r="F1022" i="7"/>
  <c r="E1024" i="15" s="1"/>
  <c r="F1018" i="7"/>
  <c r="E1020" i="15" s="1"/>
  <c r="F1014" i="7"/>
  <c r="E1016" i="15" s="1"/>
  <c r="F1010" i="7"/>
  <c r="E1012" i="15" s="1"/>
  <c r="F1006" i="7"/>
  <c r="E1008" i="15" s="1"/>
  <c r="F1002" i="7"/>
  <c r="E1004" i="15" s="1"/>
  <c r="F998" i="7"/>
  <c r="E1000" i="15" s="1"/>
  <c r="F994" i="7"/>
  <c r="E996" i="15" s="1"/>
  <c r="F990" i="7"/>
  <c r="E992" i="15" s="1"/>
  <c r="F986" i="7"/>
  <c r="E988" i="15" s="1"/>
  <c r="F982" i="7"/>
  <c r="E984" i="15" s="1"/>
  <c r="F978" i="7"/>
  <c r="E980" i="15" s="1"/>
  <c r="F974" i="7"/>
  <c r="E976" i="15" s="1"/>
  <c r="F970" i="7"/>
  <c r="E972" i="15" s="1"/>
  <c r="F966" i="7"/>
  <c r="E968" i="15" s="1"/>
  <c r="F962" i="7"/>
  <c r="E964" i="15" s="1"/>
  <c r="F958" i="7"/>
  <c r="E960" i="15" s="1"/>
  <c r="F954" i="7"/>
  <c r="E956" i="15" s="1"/>
  <c r="F950" i="7"/>
  <c r="E952" i="15" s="1"/>
  <c r="F946" i="7"/>
  <c r="E948" i="15" s="1"/>
  <c r="F942" i="7"/>
  <c r="E944" i="15" s="1"/>
  <c r="F938" i="7"/>
  <c r="E940" i="15" s="1"/>
  <c r="F934" i="7"/>
  <c r="E936" i="15" s="1"/>
  <c r="F930" i="7"/>
  <c r="E932" i="15" s="1"/>
  <c r="F926" i="7"/>
  <c r="E928" i="15" s="1"/>
  <c r="F922" i="7"/>
  <c r="E924" i="15" s="1"/>
  <c r="F918" i="7"/>
  <c r="E920" i="15" s="1"/>
  <c r="F914" i="7"/>
  <c r="E916" i="15" s="1"/>
  <c r="F910" i="7"/>
  <c r="E912" i="15" s="1"/>
  <c r="F906" i="7"/>
  <c r="E908" i="15" s="1"/>
  <c r="F902" i="7"/>
  <c r="E904" i="15" s="1"/>
  <c r="F898" i="7"/>
  <c r="E900" i="15" s="1"/>
  <c r="F894" i="7"/>
  <c r="E896" i="15" s="1"/>
  <c r="F890" i="7"/>
  <c r="E892" i="15" s="1"/>
  <c r="F886" i="7"/>
  <c r="E888" i="15" s="1"/>
  <c r="F882" i="7"/>
  <c r="E884" i="15" s="1"/>
  <c r="F878" i="7"/>
  <c r="E880" i="15" s="1"/>
  <c r="F874" i="7"/>
  <c r="E876" i="15" s="1"/>
  <c r="F870" i="7"/>
  <c r="E872" i="15" s="1"/>
  <c r="F866" i="7"/>
  <c r="E868" i="15" s="1"/>
  <c r="F862" i="7"/>
  <c r="E864" i="15" s="1"/>
  <c r="F858" i="7"/>
  <c r="E860" i="15" s="1"/>
  <c r="F854" i="7"/>
  <c r="E856" i="15" s="1"/>
  <c r="F850" i="7"/>
  <c r="E852" i="15" s="1"/>
  <c r="F846" i="7"/>
  <c r="E848" i="15" s="1"/>
  <c r="F842" i="7"/>
  <c r="E844" i="15" s="1"/>
  <c r="F838" i="7"/>
  <c r="E840" i="15" s="1"/>
  <c r="F834" i="7"/>
  <c r="E836" i="15" s="1"/>
  <c r="F830" i="7"/>
  <c r="E832" i="15" s="1"/>
  <c r="F826" i="7"/>
  <c r="E828" i="15" s="1"/>
  <c r="F822" i="7"/>
  <c r="E824" i="15" s="1"/>
  <c r="F818" i="7"/>
  <c r="E820" i="15" s="1"/>
  <c r="F814" i="7"/>
  <c r="E816" i="15" s="1"/>
  <c r="F810" i="7"/>
  <c r="E812" i="15" s="1"/>
  <c r="F806" i="7"/>
  <c r="E808" i="15" s="1"/>
  <c r="F802" i="7"/>
  <c r="E804" i="15" s="1"/>
  <c r="F798" i="7"/>
  <c r="E800" i="15" s="1"/>
  <c r="F794" i="7"/>
  <c r="E796" i="15" s="1"/>
  <c r="F790" i="7"/>
  <c r="E792" i="15" s="1"/>
  <c r="F786" i="7"/>
  <c r="E788" i="15" s="1"/>
  <c r="F782" i="7"/>
  <c r="E784" i="15" s="1"/>
  <c r="F778" i="7"/>
  <c r="E780" i="15" s="1"/>
  <c r="F774" i="7"/>
  <c r="E776" i="15" s="1"/>
  <c r="F770" i="7"/>
  <c r="E772" i="15" s="1"/>
  <c r="F766" i="7"/>
  <c r="E768" i="15" s="1"/>
  <c r="F762" i="7"/>
  <c r="E764" i="15" s="1"/>
  <c r="F758" i="7"/>
  <c r="E760" i="15" s="1"/>
  <c r="F754" i="7"/>
  <c r="E756" i="15" s="1"/>
  <c r="F750" i="7"/>
  <c r="E752" i="15" s="1"/>
  <c r="F746" i="7"/>
  <c r="E748" i="15" s="1"/>
  <c r="F742" i="7"/>
  <c r="E744" i="15" s="1"/>
  <c r="F738" i="7"/>
  <c r="E740" i="15" s="1"/>
  <c r="F734" i="7"/>
  <c r="E736" i="15" s="1"/>
  <c r="F730" i="7"/>
  <c r="E732" i="15" s="1"/>
  <c r="F726" i="7"/>
  <c r="E728" i="15" s="1"/>
  <c r="F722" i="7"/>
  <c r="E724" i="15" s="1"/>
  <c r="F718" i="7"/>
  <c r="E720" i="15" s="1"/>
  <c r="F714" i="7"/>
  <c r="E716" i="15" s="1"/>
  <c r="F710" i="7"/>
  <c r="E712" i="15" s="1"/>
  <c r="F706" i="7"/>
  <c r="E708" i="15" s="1"/>
  <c r="F702" i="7"/>
  <c r="E704" i="15" s="1"/>
  <c r="F698" i="7"/>
  <c r="E700" i="15" s="1"/>
  <c r="F694" i="7"/>
  <c r="E696" i="15" s="1"/>
  <c r="F690" i="7"/>
  <c r="E692" i="15" s="1"/>
  <c r="F686" i="7"/>
  <c r="E688" i="15" s="1"/>
  <c r="F682" i="7"/>
  <c r="E684" i="15" s="1"/>
  <c r="F678" i="7"/>
  <c r="E680" i="15" s="1"/>
  <c r="F674" i="7"/>
  <c r="E676" i="15" s="1"/>
  <c r="F670" i="7"/>
  <c r="E672" i="15" s="1"/>
  <c r="F666" i="7"/>
  <c r="E668" i="15" s="1"/>
  <c r="F662" i="7"/>
  <c r="E664" i="15" s="1"/>
  <c r="F658" i="7"/>
  <c r="E660" i="15" s="1"/>
  <c r="F654" i="7"/>
  <c r="E656" i="15" s="1"/>
  <c r="F650" i="7"/>
  <c r="E652" i="15" s="1"/>
  <c r="F646" i="7"/>
  <c r="E648" i="15" s="1"/>
  <c r="F642" i="7"/>
  <c r="E644" i="15" s="1"/>
  <c r="F638" i="7"/>
  <c r="E640" i="15" s="1"/>
  <c r="F634" i="7"/>
  <c r="E636" i="15" s="1"/>
  <c r="F630" i="7"/>
  <c r="E632" i="15" s="1"/>
  <c r="F626" i="7"/>
  <c r="E628" i="15" s="1"/>
  <c r="F622" i="7"/>
  <c r="E624" i="15" s="1"/>
  <c r="F618" i="7"/>
  <c r="E620" i="15" s="1"/>
  <c r="F614" i="7"/>
  <c r="E616" i="15" s="1"/>
  <c r="F610" i="7"/>
  <c r="E612" i="15" s="1"/>
  <c r="F606" i="7"/>
  <c r="E608" i="15" s="1"/>
  <c r="F602" i="7"/>
  <c r="E604" i="15" s="1"/>
  <c r="F598" i="7"/>
  <c r="E600" i="15" s="1"/>
  <c r="F594" i="7"/>
  <c r="E596" i="15" s="1"/>
  <c r="F590" i="7"/>
  <c r="E592" i="15" s="1"/>
  <c r="F586" i="7"/>
  <c r="E588" i="15" s="1"/>
  <c r="F582" i="7"/>
  <c r="E584" i="15" s="1"/>
  <c r="F578" i="7"/>
  <c r="E580" i="15" s="1"/>
  <c r="F574" i="7"/>
  <c r="E576" i="15" s="1"/>
  <c r="F570" i="7"/>
  <c r="E572" i="15" s="1"/>
  <c r="F566" i="7"/>
  <c r="E568" i="15" s="1"/>
  <c r="F562" i="7"/>
  <c r="E564" i="15" s="1"/>
  <c r="F558" i="7"/>
  <c r="E560" i="15" s="1"/>
  <c r="F554" i="7"/>
  <c r="E556" i="15" s="1"/>
  <c r="F550" i="7"/>
  <c r="E552" i="15" s="1"/>
  <c r="F546" i="7"/>
  <c r="E548" i="15" s="1"/>
  <c r="F542" i="7"/>
  <c r="E544" i="15" s="1"/>
  <c r="F538" i="7"/>
  <c r="E540" i="15" s="1"/>
  <c r="F534" i="7"/>
  <c r="E536" i="15" s="1"/>
  <c r="F530" i="7"/>
  <c r="E532" i="15" s="1"/>
  <c r="F526" i="7"/>
  <c r="E528" i="15" s="1"/>
  <c r="F522" i="7"/>
  <c r="E524" i="15" s="1"/>
  <c r="F518" i="7"/>
  <c r="E520" i="15" s="1"/>
  <c r="F514" i="7"/>
  <c r="E516" i="15" s="1"/>
  <c r="F510" i="7"/>
  <c r="E512" i="15" s="1"/>
  <c r="F506" i="7"/>
  <c r="E508" i="15" s="1"/>
  <c r="F502" i="7"/>
  <c r="E504" i="15" s="1"/>
  <c r="F498" i="7"/>
  <c r="E500" i="15" s="1"/>
  <c r="F494" i="7"/>
  <c r="E496" i="15" s="1"/>
  <c r="F490" i="7"/>
  <c r="E492" i="15" s="1"/>
  <c r="F486" i="7"/>
  <c r="E488" i="15" s="1"/>
  <c r="F482" i="7"/>
  <c r="E484" i="15" s="1"/>
  <c r="F478" i="7"/>
  <c r="E480" i="15" s="1"/>
  <c r="F474" i="7"/>
  <c r="E476" i="15" s="1"/>
  <c r="F470" i="7"/>
  <c r="E472" i="15" s="1"/>
  <c r="F466" i="7"/>
  <c r="E468" i="15" s="1"/>
  <c r="F462" i="7"/>
  <c r="E464" i="15" s="1"/>
  <c r="F458" i="7"/>
  <c r="E460" i="15" s="1"/>
  <c r="F454" i="7"/>
  <c r="E456" i="15" s="1"/>
  <c r="F450" i="7"/>
  <c r="E452" i="15" s="1"/>
  <c r="F446" i="7"/>
  <c r="E448" i="15" s="1"/>
  <c r="F442" i="7"/>
  <c r="E444" i="15" s="1"/>
  <c r="F438" i="7"/>
  <c r="E440" i="15" s="1"/>
  <c r="F434" i="7"/>
  <c r="E436" i="15" s="1"/>
  <c r="F430" i="7"/>
  <c r="E432" i="15" s="1"/>
  <c r="F426" i="7"/>
  <c r="E428" i="15" s="1"/>
  <c r="F422" i="7"/>
  <c r="E424" i="15" s="1"/>
  <c r="F418" i="7"/>
  <c r="E420" i="15" s="1"/>
  <c r="F414" i="7"/>
  <c r="E416" i="15" s="1"/>
  <c r="F410" i="7"/>
  <c r="E412" i="15" s="1"/>
  <c r="F406" i="7"/>
  <c r="E408" i="15" s="1"/>
  <c r="F402" i="7"/>
  <c r="E404" i="15" s="1"/>
  <c r="F398" i="7"/>
  <c r="E400" i="15" s="1"/>
  <c r="F394" i="7"/>
  <c r="E396" i="15" s="1"/>
  <c r="F390" i="7"/>
  <c r="E392" i="15" s="1"/>
  <c r="F386" i="7"/>
  <c r="E388" i="15" s="1"/>
  <c r="F382" i="7"/>
  <c r="E384" i="15" s="1"/>
  <c r="F378" i="7"/>
  <c r="E380" i="15" s="1"/>
  <c r="F374" i="7"/>
  <c r="E376" i="15" s="1"/>
  <c r="F370" i="7"/>
  <c r="E372" i="15" s="1"/>
  <c r="F366" i="7"/>
  <c r="E368" i="15" s="1"/>
  <c r="F362" i="7"/>
  <c r="E364" i="15" s="1"/>
  <c r="F358" i="7"/>
  <c r="E360" i="15" s="1"/>
  <c r="F354" i="7"/>
  <c r="E356" i="15" s="1"/>
  <c r="F350" i="7"/>
  <c r="E352" i="15" s="1"/>
  <c r="F346" i="7"/>
  <c r="E348" i="15" s="1"/>
  <c r="F342" i="7"/>
  <c r="E344" i="15" s="1"/>
  <c r="F338" i="7"/>
  <c r="E340" i="15" s="1"/>
  <c r="F334" i="7"/>
  <c r="E336" i="15" s="1"/>
  <c r="F330" i="7"/>
  <c r="E332" i="15" s="1"/>
  <c r="F326" i="7"/>
  <c r="E328" i="15" s="1"/>
  <c r="F322" i="7"/>
  <c r="E324" i="15" s="1"/>
  <c r="F318" i="7"/>
  <c r="E320" i="15" s="1"/>
  <c r="F314" i="7"/>
  <c r="E316" i="15" s="1"/>
  <c r="F310" i="7"/>
  <c r="E312" i="15" s="1"/>
  <c r="F306" i="7"/>
  <c r="E308" i="15" s="1"/>
  <c r="F302" i="7"/>
  <c r="E304" i="15" s="1"/>
  <c r="F298" i="7"/>
  <c r="E300" i="15" s="1"/>
  <c r="F294" i="7"/>
  <c r="E296" i="15" s="1"/>
  <c r="F290" i="7"/>
  <c r="E292" i="15" s="1"/>
  <c r="F286" i="7"/>
  <c r="E288" i="15" s="1"/>
  <c r="F282" i="7"/>
  <c r="E284" i="15" s="1"/>
  <c r="F278" i="7"/>
  <c r="E280" i="15" s="1"/>
  <c r="F274" i="7"/>
  <c r="E276" i="15" s="1"/>
  <c r="F270" i="7"/>
  <c r="E272" i="15" s="1"/>
  <c r="F266" i="7"/>
  <c r="E268" i="15" s="1"/>
  <c r="F262" i="7"/>
  <c r="E264" i="15" s="1"/>
  <c r="F258" i="7"/>
  <c r="E260" i="15" s="1"/>
  <c r="F254" i="7"/>
  <c r="E256" i="15" s="1"/>
  <c r="F250" i="7"/>
  <c r="E252" i="15" s="1"/>
  <c r="F246" i="7"/>
  <c r="E248" i="15" s="1"/>
  <c r="F242" i="7"/>
  <c r="E244" i="15" s="1"/>
  <c r="F238" i="7"/>
  <c r="E240" i="15" s="1"/>
  <c r="F234" i="7"/>
  <c r="E236" i="15" s="1"/>
  <c r="F230" i="7"/>
  <c r="E232" i="15" s="1"/>
  <c r="F226" i="7"/>
  <c r="E228" i="15" s="1"/>
  <c r="F222" i="7"/>
  <c r="E224" i="15" s="1"/>
  <c r="F218" i="7"/>
  <c r="E220" i="15" s="1"/>
  <c r="F214" i="7"/>
  <c r="E216" i="15" s="1"/>
  <c r="F210" i="7"/>
  <c r="E212" i="15" s="1"/>
  <c r="F206" i="7"/>
  <c r="E208" i="15" s="1"/>
  <c r="F202" i="7"/>
  <c r="E204" i="15" s="1"/>
  <c r="F198" i="7"/>
  <c r="E200" i="15" s="1"/>
  <c r="F194" i="7"/>
  <c r="E196" i="15" s="1"/>
  <c r="F190" i="7"/>
  <c r="E192" i="15" s="1"/>
  <c r="F186" i="7"/>
  <c r="E188" i="15" s="1"/>
  <c r="F182" i="7"/>
  <c r="E184" i="15" s="1"/>
  <c r="F178" i="7"/>
  <c r="E180" i="15" s="1"/>
  <c r="F174" i="7"/>
  <c r="E176" i="15" s="1"/>
  <c r="F170" i="7"/>
  <c r="E172" i="15" s="1"/>
  <c r="F166" i="7"/>
  <c r="E168" i="15" s="1"/>
  <c r="F162" i="7"/>
  <c r="E164" i="15" s="1"/>
  <c r="F158" i="7"/>
  <c r="E160" i="15" s="1"/>
  <c r="F154" i="7"/>
  <c r="E156" i="15" s="1"/>
  <c r="F150" i="7"/>
  <c r="E152" i="15" s="1"/>
  <c r="F146" i="7"/>
  <c r="E148" i="15" s="1"/>
  <c r="F142" i="7"/>
  <c r="E144" i="15" s="1"/>
  <c r="F138" i="7"/>
  <c r="E140" i="15" s="1"/>
  <c r="F134" i="7"/>
  <c r="E136" i="15" s="1"/>
  <c r="F130" i="7"/>
  <c r="E132" i="15" s="1"/>
  <c r="F126" i="7"/>
  <c r="E128" i="15" s="1"/>
  <c r="F122" i="7"/>
  <c r="E124" i="15" s="1"/>
  <c r="F118" i="7"/>
  <c r="E120" i="15" s="1"/>
  <c r="F114" i="7"/>
  <c r="E116" i="15" s="1"/>
  <c r="F110" i="7"/>
  <c r="E112" i="15" s="1"/>
  <c r="F106" i="7"/>
  <c r="E108" i="15" s="1"/>
  <c r="F102" i="7"/>
  <c r="E104" i="15" s="1"/>
  <c r="F98" i="7"/>
  <c r="E100" i="15" s="1"/>
  <c r="F94" i="7"/>
  <c r="E96" i="15" s="1"/>
  <c r="F90" i="7"/>
  <c r="E92" i="15" s="1"/>
  <c r="F86" i="7"/>
  <c r="E88" i="15" s="1"/>
  <c r="F82" i="7"/>
  <c r="E84" i="15" s="1"/>
  <c r="F78" i="7"/>
  <c r="E80" i="15" s="1"/>
  <c r="F74" i="7"/>
  <c r="E76" i="15" s="1"/>
  <c r="F70" i="7"/>
  <c r="E72" i="15" s="1"/>
  <c r="F66" i="7"/>
  <c r="E68" i="15" s="1"/>
  <c r="F62" i="7"/>
  <c r="E64" i="15" s="1"/>
  <c r="F58" i="7"/>
  <c r="E60" i="15" s="1"/>
  <c r="F54" i="7"/>
  <c r="E56" i="15" s="1"/>
  <c r="F50" i="7"/>
  <c r="E52" i="15" s="1"/>
  <c r="F46" i="7"/>
  <c r="E48" i="15" s="1"/>
  <c r="F42" i="7"/>
  <c r="E44" i="15" s="1"/>
  <c r="F38" i="7"/>
  <c r="E40" i="15" s="1"/>
  <c r="F34" i="7"/>
  <c r="E36" i="15" s="1"/>
  <c r="F30" i="7"/>
  <c r="E32" i="15" s="1"/>
  <c r="F26" i="7"/>
  <c r="E28" i="15" s="1"/>
  <c r="F22" i="7"/>
  <c r="E24" i="15" s="1"/>
  <c r="F18" i="7"/>
  <c r="E20" i="15" s="1"/>
  <c r="F12" i="7"/>
  <c r="E14" i="15" s="1"/>
  <c r="F1240" i="7"/>
  <c r="E1242" i="15" s="1"/>
  <c r="F1235" i="7"/>
  <c r="E1237" i="15" s="1"/>
  <c r="F1224" i="7"/>
  <c r="E1226" i="15" s="1"/>
  <c r="F1219" i="7"/>
  <c r="E1221" i="15" s="1"/>
  <c r="F1208" i="7"/>
  <c r="E1210" i="15" s="1"/>
  <c r="F1203" i="7"/>
  <c r="E1205" i="15" s="1"/>
  <c r="F1192" i="7"/>
  <c r="E1194" i="15" s="1"/>
  <c r="F1187" i="7"/>
  <c r="E1189" i="15" s="1"/>
  <c r="F1176" i="7"/>
  <c r="E1178" i="15" s="1"/>
  <c r="F1171" i="7"/>
  <c r="E1173" i="15" s="1"/>
  <c r="F1160" i="7"/>
  <c r="E1162" i="15" s="1"/>
  <c r="F1155" i="7"/>
  <c r="E1157" i="15" s="1"/>
  <c r="F1144" i="7"/>
  <c r="E1146" i="15" s="1"/>
  <c r="F1139" i="7"/>
  <c r="E1141" i="15" s="1"/>
  <c r="F1128" i="7"/>
  <c r="E1130" i="15" s="1"/>
  <c r="F1123" i="7"/>
  <c r="E1125" i="15" s="1"/>
  <c r="F1112" i="7"/>
  <c r="E1114" i="15" s="1"/>
  <c r="F1107" i="7"/>
  <c r="E1109" i="15" s="1"/>
  <c r="F1096" i="7"/>
  <c r="E1098" i="15" s="1"/>
  <c r="F1091" i="7"/>
  <c r="E1093" i="15" s="1"/>
  <c r="F1080" i="7"/>
  <c r="E1082" i="15" s="1"/>
  <c r="F1075" i="7"/>
  <c r="E1077" i="15" s="1"/>
  <c r="F1064" i="7"/>
  <c r="E1066" i="15" s="1"/>
  <c r="F1059" i="7"/>
  <c r="E1061" i="15" s="1"/>
  <c r="F1048" i="7"/>
  <c r="E1050" i="15" s="1"/>
  <c r="F1043" i="7"/>
  <c r="E1045" i="15" s="1"/>
  <c r="F1032" i="7"/>
  <c r="E1034" i="15" s="1"/>
  <c r="F1027" i="7"/>
  <c r="E1029" i="15" s="1"/>
  <c r="F1016" i="7"/>
  <c r="E1018" i="15" s="1"/>
  <c r="F1011" i="7"/>
  <c r="E1013" i="15" s="1"/>
  <c r="F1000" i="7"/>
  <c r="E1002" i="15" s="1"/>
  <c r="F995" i="7"/>
  <c r="E997" i="15" s="1"/>
  <c r="F984" i="7"/>
  <c r="E986" i="15" s="1"/>
  <c r="F979" i="7"/>
  <c r="E981" i="15" s="1"/>
  <c r="F968" i="7"/>
  <c r="E970" i="15" s="1"/>
  <c r="F963" i="7"/>
  <c r="E965" i="15" s="1"/>
  <c r="F952" i="7"/>
  <c r="E954" i="15" s="1"/>
  <c r="F947" i="7"/>
  <c r="E949" i="15" s="1"/>
  <c r="F936" i="7"/>
  <c r="E938" i="15" s="1"/>
  <c r="F931" i="7"/>
  <c r="E933" i="15" s="1"/>
  <c r="F920" i="7"/>
  <c r="E922" i="15" s="1"/>
  <c r="F915" i="7"/>
  <c r="E917" i="15" s="1"/>
  <c r="F904" i="7"/>
  <c r="E906" i="15" s="1"/>
  <c r="F899" i="7"/>
  <c r="E901" i="15" s="1"/>
  <c r="F888" i="7"/>
  <c r="E890" i="15" s="1"/>
  <c r="F883" i="7"/>
  <c r="E885" i="15" s="1"/>
  <c r="F872" i="7"/>
  <c r="E874" i="15" s="1"/>
  <c r="F867" i="7"/>
  <c r="E869" i="15" s="1"/>
  <c r="F856" i="7"/>
  <c r="E858" i="15" s="1"/>
  <c r="F851" i="7"/>
  <c r="E853" i="15" s="1"/>
  <c r="F840" i="7"/>
  <c r="E842" i="15" s="1"/>
  <c r="F835" i="7"/>
  <c r="E837" i="15" s="1"/>
  <c r="F824" i="7"/>
  <c r="E826" i="15" s="1"/>
  <c r="F819" i="7"/>
  <c r="E821" i="15" s="1"/>
  <c r="F808" i="7"/>
  <c r="E810" i="15" s="1"/>
  <c r="F803" i="7"/>
  <c r="E805" i="15" s="1"/>
  <c r="F792" i="7"/>
  <c r="E794" i="15" s="1"/>
  <c r="F787" i="7"/>
  <c r="E789" i="15" s="1"/>
  <c r="F776" i="7"/>
  <c r="E778" i="15" s="1"/>
  <c r="F771" i="7"/>
  <c r="E773" i="15" s="1"/>
  <c r="F760" i="7"/>
  <c r="E762" i="15" s="1"/>
  <c r="F755" i="7"/>
  <c r="E757" i="15" s="1"/>
  <c r="F744" i="7"/>
  <c r="E746" i="15" s="1"/>
  <c r="F739" i="7"/>
  <c r="E741" i="15" s="1"/>
  <c r="F728" i="7"/>
  <c r="E730" i="15" s="1"/>
  <c r="F723" i="7"/>
  <c r="E725" i="15" s="1"/>
  <c r="F712" i="7"/>
  <c r="E714" i="15" s="1"/>
  <c r="F707" i="7"/>
  <c r="E709" i="15" s="1"/>
  <c r="F696" i="7"/>
  <c r="E698" i="15" s="1"/>
  <c r="F691" i="7"/>
  <c r="E693" i="15" s="1"/>
  <c r="F680" i="7"/>
  <c r="E682" i="15" s="1"/>
  <c r="F675" i="7"/>
  <c r="E677" i="15" s="1"/>
  <c r="F664" i="7"/>
  <c r="E666" i="15" s="1"/>
  <c r="F659" i="7"/>
  <c r="E661" i="15" s="1"/>
  <c r="F648" i="7"/>
  <c r="E650" i="15" s="1"/>
  <c r="F643" i="7"/>
  <c r="E645" i="15" s="1"/>
  <c r="F632" i="7"/>
  <c r="E634" i="15" s="1"/>
  <c r="F627" i="7"/>
  <c r="E629" i="15" s="1"/>
  <c r="F616" i="7"/>
  <c r="E618" i="15" s="1"/>
  <c r="F611" i="7"/>
  <c r="E613" i="15" s="1"/>
  <c r="F600" i="7"/>
  <c r="E602" i="15" s="1"/>
  <c r="F595" i="7"/>
  <c r="E597" i="15" s="1"/>
  <c r="F584" i="7"/>
  <c r="E586" i="15" s="1"/>
  <c r="F579" i="7"/>
  <c r="E581" i="15" s="1"/>
  <c r="F568" i="7"/>
  <c r="E570" i="15" s="1"/>
  <c r="F563" i="7"/>
  <c r="E565" i="15" s="1"/>
  <c r="F552" i="7"/>
  <c r="E554" i="15" s="1"/>
  <c r="F547" i="7"/>
  <c r="E549" i="15" s="1"/>
  <c r="F536" i="7"/>
  <c r="E538" i="15" s="1"/>
  <c r="F531" i="7"/>
  <c r="E533" i="15" s="1"/>
  <c r="F520" i="7"/>
  <c r="E522" i="15" s="1"/>
  <c r="F515" i="7"/>
  <c r="E517" i="15" s="1"/>
  <c r="F504" i="7"/>
  <c r="E506" i="15" s="1"/>
  <c r="F499" i="7"/>
  <c r="E501" i="15" s="1"/>
  <c r="F488" i="7"/>
  <c r="E490" i="15" s="1"/>
  <c r="F483" i="7"/>
  <c r="E485" i="15" s="1"/>
  <c r="F472" i="7"/>
  <c r="E474" i="15" s="1"/>
  <c r="F467" i="7"/>
  <c r="E469" i="15" s="1"/>
  <c r="F456" i="7"/>
  <c r="E458" i="15" s="1"/>
  <c r="F451" i="7"/>
  <c r="E453" i="15" s="1"/>
  <c r="F440" i="7"/>
  <c r="E442" i="15" s="1"/>
  <c r="F435" i="7"/>
  <c r="E437" i="15" s="1"/>
  <c r="F424" i="7"/>
  <c r="E426" i="15" s="1"/>
  <c r="F419" i="7"/>
  <c r="E421" i="15" s="1"/>
  <c r="F408" i="7"/>
  <c r="E410" i="15" s="1"/>
  <c r="F403" i="7"/>
  <c r="E405" i="15" s="1"/>
  <c r="F392" i="7"/>
  <c r="E394" i="15" s="1"/>
  <c r="F387" i="7"/>
  <c r="E389" i="15" s="1"/>
  <c r="F376" i="7"/>
  <c r="E378" i="15" s="1"/>
  <c r="F371" i="7"/>
  <c r="E373" i="15" s="1"/>
  <c r="F360" i="7"/>
  <c r="E362" i="15" s="1"/>
  <c r="F355" i="7"/>
  <c r="E357" i="15" s="1"/>
  <c r="F344" i="7"/>
  <c r="E346" i="15" s="1"/>
  <c r="F339" i="7"/>
  <c r="E341" i="15" s="1"/>
  <c r="F328" i="7"/>
  <c r="E330" i="15" s="1"/>
  <c r="F323" i="7"/>
  <c r="E325" i="15" s="1"/>
  <c r="F312" i="7"/>
  <c r="E314" i="15" s="1"/>
  <c r="F307" i="7"/>
  <c r="E309" i="15" s="1"/>
  <c r="F296" i="7"/>
  <c r="E298" i="15" s="1"/>
  <c r="F291" i="7"/>
  <c r="E293" i="15" s="1"/>
  <c r="F280" i="7"/>
  <c r="E282" i="15" s="1"/>
  <c r="F275" i="7"/>
  <c r="E277" i="15" s="1"/>
  <c r="F264" i="7"/>
  <c r="E266" i="15" s="1"/>
  <c r="F259" i="7"/>
  <c r="E261" i="15" s="1"/>
  <c r="F248" i="7"/>
  <c r="E250" i="15" s="1"/>
  <c r="F243" i="7"/>
  <c r="E245" i="15" s="1"/>
  <c r="F232" i="7"/>
  <c r="E234" i="15" s="1"/>
  <c r="F227" i="7"/>
  <c r="E229" i="15" s="1"/>
  <c r="F216" i="7"/>
  <c r="E218" i="15" s="1"/>
  <c r="F211" i="7"/>
  <c r="E213" i="15" s="1"/>
  <c r="F200" i="7"/>
  <c r="E202" i="15" s="1"/>
  <c r="F195" i="7"/>
  <c r="E197" i="15" s="1"/>
  <c r="F184" i="7"/>
  <c r="E186" i="15" s="1"/>
  <c r="F179" i="7"/>
  <c r="E181" i="15" s="1"/>
  <c r="F168" i="7"/>
  <c r="E170" i="15" s="1"/>
  <c r="F163" i="7"/>
  <c r="E165" i="15" s="1"/>
  <c r="F152" i="7"/>
  <c r="E154" i="15" s="1"/>
  <c r="F147" i="7"/>
  <c r="E149" i="15" s="1"/>
  <c r="F136" i="7"/>
  <c r="E138" i="15" s="1"/>
  <c r="F131" i="7"/>
  <c r="E133" i="15" s="1"/>
  <c r="F120" i="7"/>
  <c r="E122" i="15" s="1"/>
  <c r="F115" i="7"/>
  <c r="E117" i="15" s="1"/>
  <c r="F104" i="7"/>
  <c r="E106" i="15" s="1"/>
  <c r="F99" i="7"/>
  <c r="E101" i="15" s="1"/>
  <c r="F88" i="7"/>
  <c r="E90" i="15" s="1"/>
  <c r="F83" i="7"/>
  <c r="E85" i="15" s="1"/>
  <c r="F72" i="7"/>
  <c r="E74" i="15" s="1"/>
  <c r="F67" i="7"/>
  <c r="E69" i="15" s="1"/>
  <c r="F56" i="7"/>
  <c r="E58" i="15" s="1"/>
  <c r="F51" i="7"/>
  <c r="E53" i="15" s="1"/>
  <c r="F40" i="7"/>
  <c r="E42" i="15" s="1"/>
  <c r="F35" i="7"/>
  <c r="E37" i="15" s="1"/>
  <c r="F24" i="7"/>
  <c r="E26" i="15" s="1"/>
  <c r="F19" i="7"/>
  <c r="E21" i="15" s="1"/>
  <c r="F811" i="7"/>
  <c r="E813" i="15" s="1"/>
  <c r="F10" i="7"/>
  <c r="E12" i="15" s="1"/>
  <c r="F63" i="7"/>
  <c r="E65" i="15" s="1"/>
  <c r="F1239" i="7"/>
  <c r="E1241" i="15" s="1"/>
  <c r="F1228" i="7"/>
  <c r="E1230" i="15" s="1"/>
  <c r="F1223" i="7"/>
  <c r="E1225" i="15" s="1"/>
  <c r="F1212" i="7"/>
  <c r="E1214" i="15" s="1"/>
  <c r="F1207" i="7"/>
  <c r="E1209" i="15" s="1"/>
  <c r="F1196" i="7"/>
  <c r="E1198" i="15" s="1"/>
  <c r="F1191" i="7"/>
  <c r="E1193" i="15" s="1"/>
  <c r="F1180" i="7"/>
  <c r="E1182" i="15" s="1"/>
  <c r="F1175" i="7"/>
  <c r="E1177" i="15" s="1"/>
  <c r="F1164" i="7"/>
  <c r="E1166" i="15" s="1"/>
  <c r="F1159" i="7"/>
  <c r="E1161" i="15" s="1"/>
  <c r="F1148" i="7"/>
  <c r="E1150" i="15" s="1"/>
  <c r="F1143" i="7"/>
  <c r="E1145" i="15" s="1"/>
  <c r="F1132" i="7"/>
  <c r="E1134" i="15" s="1"/>
  <c r="F1127" i="7"/>
  <c r="E1129" i="15" s="1"/>
  <c r="F1116" i="7"/>
  <c r="E1118" i="15" s="1"/>
  <c r="F1111" i="7"/>
  <c r="E1113" i="15" s="1"/>
  <c r="F1100" i="7"/>
  <c r="E1102" i="15" s="1"/>
  <c r="F1095" i="7"/>
  <c r="E1097" i="15" s="1"/>
  <c r="F1084" i="7"/>
  <c r="E1086" i="15" s="1"/>
  <c r="F1079" i="7"/>
  <c r="E1081" i="15" s="1"/>
  <c r="F1068" i="7"/>
  <c r="E1070" i="15" s="1"/>
  <c r="F1063" i="7"/>
  <c r="E1065" i="15" s="1"/>
  <c r="F1052" i="7"/>
  <c r="E1054" i="15" s="1"/>
  <c r="F1047" i="7"/>
  <c r="E1049" i="15" s="1"/>
  <c r="F1036" i="7"/>
  <c r="E1038" i="15" s="1"/>
  <c r="F1031" i="7"/>
  <c r="E1033" i="15" s="1"/>
  <c r="F1020" i="7"/>
  <c r="E1022" i="15" s="1"/>
  <c r="F1015" i="7"/>
  <c r="E1017" i="15" s="1"/>
  <c r="F1004" i="7"/>
  <c r="E1006" i="15" s="1"/>
  <c r="F999" i="7"/>
  <c r="E1001" i="15" s="1"/>
  <c r="F988" i="7"/>
  <c r="E990" i="15" s="1"/>
  <c r="F983" i="7"/>
  <c r="E985" i="15" s="1"/>
  <c r="F972" i="7"/>
  <c r="E974" i="15" s="1"/>
  <c r="F967" i="7"/>
  <c r="E969" i="15" s="1"/>
  <c r="F956" i="7"/>
  <c r="E958" i="15" s="1"/>
  <c r="F951" i="7"/>
  <c r="E953" i="15" s="1"/>
  <c r="F940" i="7"/>
  <c r="E942" i="15" s="1"/>
  <c r="F935" i="7"/>
  <c r="E937" i="15" s="1"/>
  <c r="F924" i="7"/>
  <c r="E926" i="15" s="1"/>
  <c r="F919" i="7"/>
  <c r="E921" i="15" s="1"/>
  <c r="F908" i="7"/>
  <c r="E910" i="15" s="1"/>
  <c r="F903" i="7"/>
  <c r="E905" i="15" s="1"/>
  <c r="F892" i="7"/>
  <c r="E894" i="15" s="1"/>
  <c r="F887" i="7"/>
  <c r="E889" i="15" s="1"/>
  <c r="F876" i="7"/>
  <c r="E878" i="15" s="1"/>
  <c r="F871" i="7"/>
  <c r="E873" i="15" s="1"/>
  <c r="F860" i="7"/>
  <c r="E862" i="15" s="1"/>
  <c r="F855" i="7"/>
  <c r="E857" i="15" s="1"/>
  <c r="F844" i="7"/>
  <c r="E846" i="15" s="1"/>
  <c r="F839" i="7"/>
  <c r="E841" i="15" s="1"/>
  <c r="F828" i="7"/>
  <c r="E830" i="15" s="1"/>
  <c r="F823" i="7"/>
  <c r="E825" i="15" s="1"/>
  <c r="F812" i="7"/>
  <c r="E814" i="15" s="1"/>
  <c r="F807" i="7"/>
  <c r="E809" i="15" s="1"/>
  <c r="F796" i="7"/>
  <c r="E798" i="15" s="1"/>
  <c r="F791" i="7"/>
  <c r="E793" i="15" s="1"/>
  <c r="F780" i="7"/>
  <c r="E782" i="15" s="1"/>
  <c r="F775" i="7"/>
  <c r="E777" i="15" s="1"/>
  <c r="F764" i="7"/>
  <c r="E766" i="15" s="1"/>
  <c r="F759" i="7"/>
  <c r="E761" i="15" s="1"/>
  <c r="F748" i="7"/>
  <c r="E750" i="15" s="1"/>
  <c r="F743" i="7"/>
  <c r="E745" i="15" s="1"/>
  <c r="F732" i="7"/>
  <c r="E734" i="15" s="1"/>
  <c r="F727" i="7"/>
  <c r="E729" i="15" s="1"/>
  <c r="F716" i="7"/>
  <c r="E718" i="15" s="1"/>
  <c r="F711" i="7"/>
  <c r="E713" i="15" s="1"/>
  <c r="F700" i="7"/>
  <c r="E702" i="15" s="1"/>
  <c r="F695" i="7"/>
  <c r="E697" i="15" s="1"/>
  <c r="F684" i="7"/>
  <c r="E686" i="15" s="1"/>
  <c r="F679" i="7"/>
  <c r="E681" i="15" s="1"/>
  <c r="F668" i="7"/>
  <c r="E670" i="15" s="1"/>
  <c r="F663" i="7"/>
  <c r="E665" i="15" s="1"/>
  <c r="F652" i="7"/>
  <c r="E654" i="15" s="1"/>
  <c r="F647" i="7"/>
  <c r="E649" i="15" s="1"/>
  <c r="F636" i="7"/>
  <c r="E638" i="15" s="1"/>
  <c r="F631" i="7"/>
  <c r="E633" i="15" s="1"/>
  <c r="F620" i="7"/>
  <c r="E622" i="15" s="1"/>
  <c r="F615" i="7"/>
  <c r="E617" i="15" s="1"/>
  <c r="F604" i="7"/>
  <c r="E606" i="15" s="1"/>
  <c r="F599" i="7"/>
  <c r="E601" i="15" s="1"/>
  <c r="F588" i="7"/>
  <c r="E590" i="15" s="1"/>
  <c r="F583" i="7"/>
  <c r="E585" i="15" s="1"/>
  <c r="F572" i="7"/>
  <c r="E574" i="15" s="1"/>
  <c r="F567" i="7"/>
  <c r="E569" i="15" s="1"/>
  <c r="F556" i="7"/>
  <c r="E558" i="15" s="1"/>
  <c r="F551" i="7"/>
  <c r="E553" i="15" s="1"/>
  <c r="F540" i="7"/>
  <c r="E542" i="15" s="1"/>
  <c r="F535" i="7"/>
  <c r="E537" i="15" s="1"/>
  <c r="F524" i="7"/>
  <c r="E526" i="15" s="1"/>
  <c r="F519" i="7"/>
  <c r="E521" i="15" s="1"/>
  <c r="F508" i="7"/>
  <c r="E510" i="15" s="1"/>
  <c r="F503" i="7"/>
  <c r="E505" i="15" s="1"/>
  <c r="F492" i="7"/>
  <c r="E494" i="15" s="1"/>
  <c r="F487" i="7"/>
  <c r="E489" i="15" s="1"/>
  <c r="F476" i="7"/>
  <c r="E478" i="15" s="1"/>
  <c r="F471" i="7"/>
  <c r="E473" i="15" s="1"/>
  <c r="F460" i="7"/>
  <c r="E462" i="15" s="1"/>
  <c r="F455" i="7"/>
  <c r="E457" i="15" s="1"/>
  <c r="F444" i="7"/>
  <c r="E446" i="15" s="1"/>
  <c r="F439" i="7"/>
  <c r="E441" i="15" s="1"/>
  <c r="F428" i="7"/>
  <c r="E430" i="15" s="1"/>
  <c r="F423" i="7"/>
  <c r="E425" i="15" s="1"/>
  <c r="F412" i="7"/>
  <c r="E414" i="15" s="1"/>
  <c r="F407" i="7"/>
  <c r="E409" i="15" s="1"/>
  <c r="F396" i="7"/>
  <c r="E398" i="15" s="1"/>
  <c r="F391" i="7"/>
  <c r="E393" i="15" s="1"/>
  <c r="F380" i="7"/>
  <c r="E382" i="15" s="1"/>
  <c r="F375" i="7"/>
  <c r="E377" i="15" s="1"/>
  <c r="F364" i="7"/>
  <c r="E366" i="15" s="1"/>
  <c r="F359" i="7"/>
  <c r="E361" i="15" s="1"/>
  <c r="F348" i="7"/>
  <c r="E350" i="15" s="1"/>
  <c r="F343" i="7"/>
  <c r="E345" i="15" s="1"/>
  <c r="F332" i="7"/>
  <c r="E334" i="15" s="1"/>
  <c r="F327" i="7"/>
  <c r="E329" i="15" s="1"/>
  <c r="F316" i="7"/>
  <c r="E318" i="15" s="1"/>
  <c r="F311" i="7"/>
  <c r="E313" i="15" s="1"/>
  <c r="F300" i="7"/>
  <c r="E302" i="15" s="1"/>
  <c r="F295" i="7"/>
  <c r="E297" i="15" s="1"/>
  <c r="F284" i="7"/>
  <c r="E286" i="15" s="1"/>
  <c r="F279" i="7"/>
  <c r="E281" i="15" s="1"/>
  <c r="F268" i="7"/>
  <c r="E270" i="15" s="1"/>
  <c r="F263" i="7"/>
  <c r="E265" i="15" s="1"/>
  <c r="F252" i="7"/>
  <c r="E254" i="15" s="1"/>
  <c r="F247" i="7"/>
  <c r="E249" i="15" s="1"/>
  <c r="F236" i="7"/>
  <c r="E238" i="15" s="1"/>
  <c r="F231" i="7"/>
  <c r="E233" i="15" s="1"/>
  <c r="F220" i="7"/>
  <c r="E222" i="15" s="1"/>
  <c r="F215" i="7"/>
  <c r="E217" i="15" s="1"/>
  <c r="F204" i="7"/>
  <c r="E206" i="15" s="1"/>
  <c r="F199" i="7"/>
  <c r="E201" i="15" s="1"/>
  <c r="F188" i="7"/>
  <c r="E190" i="15" s="1"/>
  <c r="F183" i="7"/>
  <c r="E185" i="15" s="1"/>
  <c r="F172" i="7"/>
  <c r="E174" i="15" s="1"/>
  <c r="F167" i="7"/>
  <c r="E169" i="15" s="1"/>
  <c r="F156" i="7"/>
  <c r="E158" i="15" s="1"/>
  <c r="F151" i="7"/>
  <c r="E153" i="15" s="1"/>
  <c r="F140" i="7"/>
  <c r="E142" i="15" s="1"/>
  <c r="F135" i="7"/>
  <c r="E137" i="15" s="1"/>
  <c r="F124" i="7"/>
  <c r="E126" i="15" s="1"/>
  <c r="F119" i="7"/>
  <c r="E121" i="15" s="1"/>
  <c r="F108" i="7"/>
  <c r="E110" i="15" s="1"/>
  <c r="F103" i="7"/>
  <c r="E105" i="15" s="1"/>
  <c r="F92" i="7"/>
  <c r="E94" i="15" s="1"/>
  <c r="F87" i="7"/>
  <c r="E89" i="15" s="1"/>
  <c r="F76" i="7"/>
  <c r="E78" i="15" s="1"/>
  <c r="F71" i="7"/>
  <c r="E73" i="15" s="1"/>
  <c r="F60" i="7"/>
  <c r="E62" i="15" s="1"/>
  <c r="F55" i="7"/>
  <c r="E57" i="15" s="1"/>
  <c r="F44" i="7"/>
  <c r="E46" i="15" s="1"/>
  <c r="F39" i="7"/>
  <c r="E41" i="15" s="1"/>
  <c r="F28" i="7"/>
  <c r="E30" i="15" s="1"/>
  <c r="F23" i="7"/>
  <c r="E25" i="15" s="1"/>
  <c r="F47" i="7"/>
  <c r="E49" i="15" s="1"/>
  <c r="F13" i="7"/>
  <c r="E15" i="15" s="1"/>
  <c r="F1232" i="7"/>
  <c r="E1234" i="15" s="1"/>
  <c r="F1227" i="7"/>
  <c r="E1229" i="15" s="1"/>
  <c r="F1216" i="7"/>
  <c r="E1218" i="15" s="1"/>
  <c r="F1211" i="7"/>
  <c r="E1213" i="15" s="1"/>
  <c r="F1200" i="7"/>
  <c r="E1202" i="15" s="1"/>
  <c r="F1195" i="7"/>
  <c r="E1197" i="15" s="1"/>
  <c r="F1184" i="7"/>
  <c r="E1186" i="15" s="1"/>
  <c r="F1179" i="7"/>
  <c r="E1181" i="15" s="1"/>
  <c r="F1168" i="7"/>
  <c r="E1170" i="15" s="1"/>
  <c r="F1163" i="7"/>
  <c r="E1165" i="15" s="1"/>
  <c r="F1152" i="7"/>
  <c r="E1154" i="15" s="1"/>
  <c r="F1147" i="7"/>
  <c r="E1149" i="15" s="1"/>
  <c r="F1136" i="7"/>
  <c r="E1138" i="15" s="1"/>
  <c r="F1131" i="7"/>
  <c r="E1133" i="15" s="1"/>
  <c r="F1120" i="7"/>
  <c r="E1122" i="15" s="1"/>
  <c r="F1115" i="7"/>
  <c r="E1117" i="15" s="1"/>
  <c r="F1104" i="7"/>
  <c r="E1106" i="15" s="1"/>
  <c r="F1099" i="7"/>
  <c r="E1101" i="15" s="1"/>
  <c r="F1088" i="7"/>
  <c r="E1090" i="15" s="1"/>
  <c r="F1083" i="7"/>
  <c r="E1085" i="15" s="1"/>
  <c r="F1072" i="7"/>
  <c r="E1074" i="15" s="1"/>
  <c r="F1067" i="7"/>
  <c r="E1069" i="15" s="1"/>
  <c r="F1056" i="7"/>
  <c r="E1058" i="15" s="1"/>
  <c r="F1051" i="7"/>
  <c r="E1053" i="15" s="1"/>
  <c r="F1040" i="7"/>
  <c r="E1042" i="15" s="1"/>
  <c r="F1035" i="7"/>
  <c r="E1037" i="15" s="1"/>
  <c r="F1024" i="7"/>
  <c r="E1026" i="15" s="1"/>
  <c r="F1019" i="7"/>
  <c r="E1021" i="15" s="1"/>
  <c r="F1008" i="7"/>
  <c r="E1010" i="15" s="1"/>
  <c r="F1003" i="7"/>
  <c r="E1005" i="15" s="1"/>
  <c r="F992" i="7"/>
  <c r="E994" i="15" s="1"/>
  <c r="F987" i="7"/>
  <c r="E989" i="15" s="1"/>
  <c r="F976" i="7"/>
  <c r="E978" i="15" s="1"/>
  <c r="F971" i="7"/>
  <c r="E973" i="15" s="1"/>
  <c r="F960" i="7"/>
  <c r="E962" i="15" s="1"/>
  <c r="F955" i="7"/>
  <c r="E957" i="15" s="1"/>
  <c r="F944" i="7"/>
  <c r="E946" i="15" s="1"/>
  <c r="F939" i="7"/>
  <c r="E941" i="15" s="1"/>
  <c r="F928" i="7"/>
  <c r="E930" i="15" s="1"/>
  <c r="F923" i="7"/>
  <c r="E925" i="15" s="1"/>
  <c r="F912" i="7"/>
  <c r="E914" i="15" s="1"/>
  <c r="F907" i="7"/>
  <c r="E909" i="15" s="1"/>
  <c r="F896" i="7"/>
  <c r="E898" i="15" s="1"/>
  <c r="F891" i="7"/>
  <c r="E893" i="15" s="1"/>
  <c r="F880" i="7"/>
  <c r="E882" i="15" s="1"/>
  <c r="F875" i="7"/>
  <c r="E877" i="15" s="1"/>
  <c r="F864" i="7"/>
  <c r="E866" i="15" s="1"/>
  <c r="F859" i="7"/>
  <c r="E861" i="15" s="1"/>
  <c r="F848" i="7"/>
  <c r="E850" i="15" s="1"/>
  <c r="F843" i="7"/>
  <c r="E845" i="15" s="1"/>
  <c r="F832" i="7"/>
  <c r="E834" i="15" s="1"/>
  <c r="F827" i="7"/>
  <c r="E829" i="15" s="1"/>
  <c r="F816" i="7"/>
  <c r="E818" i="15" s="1"/>
  <c r="F800" i="7"/>
  <c r="E802" i="15" s="1"/>
  <c r="F795" i="7"/>
  <c r="E797" i="15" s="1"/>
  <c r="F784" i="7"/>
  <c r="E786" i="15" s="1"/>
  <c r="F779" i="7"/>
  <c r="E781" i="15" s="1"/>
  <c r="F768" i="7"/>
  <c r="E770" i="15" s="1"/>
  <c r="F763" i="7"/>
  <c r="E765" i="15" s="1"/>
  <c r="F752" i="7"/>
  <c r="E754" i="15" s="1"/>
  <c r="F747" i="7"/>
  <c r="E749" i="15" s="1"/>
  <c r="F736" i="7"/>
  <c r="E738" i="15" s="1"/>
  <c r="F731" i="7"/>
  <c r="E733" i="15" s="1"/>
  <c r="F720" i="7"/>
  <c r="E722" i="15" s="1"/>
  <c r="F715" i="7"/>
  <c r="E717" i="15" s="1"/>
  <c r="F704" i="7"/>
  <c r="E706" i="15" s="1"/>
  <c r="F699" i="7"/>
  <c r="E701" i="15" s="1"/>
  <c r="F688" i="7"/>
  <c r="E690" i="15" s="1"/>
  <c r="F672" i="7"/>
  <c r="E674" i="15" s="1"/>
  <c r="F667" i="7"/>
  <c r="E669" i="15" s="1"/>
  <c r="F656" i="7"/>
  <c r="E658" i="15" s="1"/>
  <c r="F651" i="7"/>
  <c r="E653" i="15" s="1"/>
  <c r="F640" i="7"/>
  <c r="E642" i="15" s="1"/>
  <c r="F635" i="7"/>
  <c r="E637" i="15" s="1"/>
  <c r="F624" i="7"/>
  <c r="E626" i="15" s="1"/>
  <c r="F619" i="7"/>
  <c r="E621" i="15" s="1"/>
  <c r="F608" i="7"/>
  <c r="E610" i="15" s="1"/>
  <c r="F603" i="7"/>
  <c r="E605" i="15" s="1"/>
  <c r="F592" i="7"/>
  <c r="E594" i="15" s="1"/>
  <c r="F587" i="7"/>
  <c r="E589" i="15" s="1"/>
  <c r="F576" i="7"/>
  <c r="E578" i="15" s="1"/>
  <c r="F571" i="7"/>
  <c r="E573" i="15" s="1"/>
  <c r="F560" i="7"/>
  <c r="E562" i="15" s="1"/>
  <c r="F555" i="7"/>
  <c r="E557" i="15" s="1"/>
  <c r="F544" i="7"/>
  <c r="E546" i="15" s="1"/>
  <c r="F539" i="7"/>
  <c r="E541" i="15" s="1"/>
  <c r="F528" i="7"/>
  <c r="E530" i="15" s="1"/>
  <c r="F523" i="7"/>
  <c r="E525" i="15" s="1"/>
  <c r="F512" i="7"/>
  <c r="E514" i="15" s="1"/>
  <c r="F507" i="7"/>
  <c r="E509" i="15" s="1"/>
  <c r="F496" i="7"/>
  <c r="E498" i="15" s="1"/>
  <c r="F491" i="7"/>
  <c r="E493" i="15" s="1"/>
  <c r="F480" i="7"/>
  <c r="E482" i="15" s="1"/>
  <c r="F475" i="7"/>
  <c r="E477" i="15" s="1"/>
  <c r="F464" i="7"/>
  <c r="E466" i="15" s="1"/>
  <c r="F459" i="7"/>
  <c r="E461" i="15" s="1"/>
  <c r="F448" i="7"/>
  <c r="E450" i="15" s="1"/>
  <c r="F443" i="7"/>
  <c r="E445" i="15" s="1"/>
  <c r="F432" i="7"/>
  <c r="E434" i="15" s="1"/>
  <c r="F427" i="7"/>
  <c r="E429" i="15" s="1"/>
  <c r="F416" i="7"/>
  <c r="E418" i="15" s="1"/>
  <c r="F411" i="7"/>
  <c r="E413" i="15" s="1"/>
  <c r="F400" i="7"/>
  <c r="E402" i="15" s="1"/>
  <c r="F395" i="7"/>
  <c r="E397" i="15" s="1"/>
  <c r="F384" i="7"/>
  <c r="E386" i="15" s="1"/>
  <c r="F379" i="7"/>
  <c r="E381" i="15" s="1"/>
  <c r="F368" i="7"/>
  <c r="E370" i="15" s="1"/>
  <c r="F363" i="7"/>
  <c r="E365" i="15" s="1"/>
  <c r="F352" i="7"/>
  <c r="E354" i="15" s="1"/>
  <c r="F347" i="7"/>
  <c r="E349" i="15" s="1"/>
  <c r="F336" i="7"/>
  <c r="E338" i="15" s="1"/>
  <c r="F331" i="7"/>
  <c r="E333" i="15" s="1"/>
  <c r="F320" i="7"/>
  <c r="E322" i="15" s="1"/>
  <c r="F315" i="7"/>
  <c r="E317" i="15" s="1"/>
  <c r="F304" i="7"/>
  <c r="E306" i="15" s="1"/>
  <c r="F299" i="7"/>
  <c r="E301" i="15" s="1"/>
  <c r="F288" i="7"/>
  <c r="E290" i="15" s="1"/>
  <c r="F283" i="7"/>
  <c r="E285" i="15" s="1"/>
  <c r="F272" i="7"/>
  <c r="E274" i="15" s="1"/>
  <c r="F267" i="7"/>
  <c r="E269" i="15" s="1"/>
  <c r="F256" i="7"/>
  <c r="E258" i="15" s="1"/>
  <c r="F251" i="7"/>
  <c r="E253" i="15" s="1"/>
  <c r="F240" i="7"/>
  <c r="E242" i="15" s="1"/>
  <c r="F235" i="7"/>
  <c r="E237" i="15" s="1"/>
  <c r="F224" i="7"/>
  <c r="E226" i="15" s="1"/>
  <c r="F219" i="7"/>
  <c r="E221" i="15" s="1"/>
  <c r="F208" i="7"/>
  <c r="E210" i="15" s="1"/>
  <c r="F203" i="7"/>
  <c r="E205" i="15" s="1"/>
  <c r="F192" i="7"/>
  <c r="E194" i="15" s="1"/>
  <c r="F187" i="7"/>
  <c r="E189" i="15" s="1"/>
  <c r="F176" i="7"/>
  <c r="E178" i="15" s="1"/>
  <c r="F171" i="7"/>
  <c r="E173" i="15" s="1"/>
  <c r="F160" i="7"/>
  <c r="E162" i="15" s="1"/>
  <c r="F155" i="7"/>
  <c r="E157" i="15" s="1"/>
  <c r="F144" i="7"/>
  <c r="E146" i="15" s="1"/>
  <c r="F139" i="7"/>
  <c r="E141" i="15" s="1"/>
  <c r="F128" i="7"/>
  <c r="E130" i="15" s="1"/>
  <c r="F123" i="7"/>
  <c r="E125" i="15" s="1"/>
  <c r="F112" i="7"/>
  <c r="E114" i="15" s="1"/>
  <c r="F107" i="7"/>
  <c r="E109" i="15" s="1"/>
  <c r="F96" i="7"/>
  <c r="E98" i="15" s="1"/>
  <c r="F91" i="7"/>
  <c r="E93" i="15" s="1"/>
  <c r="F80" i="7"/>
  <c r="E82" i="15" s="1"/>
  <c r="F75" i="7"/>
  <c r="E77" i="15" s="1"/>
  <c r="F64" i="7"/>
  <c r="E66" i="15" s="1"/>
  <c r="F59" i="7"/>
  <c r="E61" i="15" s="1"/>
  <c r="F48" i="7"/>
  <c r="E50" i="15" s="1"/>
  <c r="F43" i="7"/>
  <c r="E45" i="15" s="1"/>
  <c r="F32" i="7"/>
  <c r="E34" i="15" s="1"/>
  <c r="F27" i="7"/>
  <c r="E29" i="15" s="1"/>
  <c r="F16" i="7"/>
  <c r="E18" i="15" s="1"/>
  <c r="F8" i="7"/>
  <c r="E10" i="15" s="1"/>
  <c r="F1236" i="7"/>
  <c r="E1238" i="15" s="1"/>
  <c r="F1231" i="7"/>
  <c r="E1233" i="15" s="1"/>
  <c r="F1220" i="7"/>
  <c r="E1222" i="15" s="1"/>
  <c r="F1215" i="7"/>
  <c r="E1217" i="15" s="1"/>
  <c r="F1204" i="7"/>
  <c r="E1206" i="15" s="1"/>
  <c r="F1199" i="7"/>
  <c r="E1201" i="15" s="1"/>
  <c r="F1188" i="7"/>
  <c r="E1190" i="15" s="1"/>
  <c r="F1183" i="7"/>
  <c r="E1185" i="15" s="1"/>
  <c r="F1172" i="7"/>
  <c r="E1174" i="15" s="1"/>
  <c r="F1167" i="7"/>
  <c r="E1169" i="15" s="1"/>
  <c r="F1156" i="7"/>
  <c r="E1158" i="15" s="1"/>
  <c r="F1151" i="7"/>
  <c r="E1153" i="15" s="1"/>
  <c r="F1140" i="7"/>
  <c r="E1142" i="15" s="1"/>
  <c r="F1135" i="7"/>
  <c r="E1137" i="15" s="1"/>
  <c r="F1124" i="7"/>
  <c r="E1126" i="15" s="1"/>
  <c r="F1119" i="7"/>
  <c r="E1121" i="15" s="1"/>
  <c r="F1108" i="7"/>
  <c r="E1110" i="15" s="1"/>
  <c r="F1103" i="7"/>
  <c r="E1105" i="15" s="1"/>
  <c r="F1092" i="7"/>
  <c r="E1094" i="15" s="1"/>
  <c r="F1087" i="7"/>
  <c r="E1089" i="15" s="1"/>
  <c r="F1076" i="7"/>
  <c r="E1078" i="15" s="1"/>
  <c r="F1071" i="7"/>
  <c r="E1073" i="15" s="1"/>
  <c r="F1060" i="7"/>
  <c r="E1062" i="15" s="1"/>
  <c r="F1055" i="7"/>
  <c r="E1057" i="15" s="1"/>
  <c r="F1044" i="7"/>
  <c r="E1046" i="15" s="1"/>
  <c r="F1039" i="7"/>
  <c r="E1041" i="15" s="1"/>
  <c r="F1028" i="7"/>
  <c r="E1030" i="15" s="1"/>
  <c r="F1023" i="7"/>
  <c r="E1025" i="15" s="1"/>
  <c r="F1012" i="7"/>
  <c r="E1014" i="15" s="1"/>
  <c r="F1007" i="7"/>
  <c r="E1009" i="15" s="1"/>
  <c r="F996" i="7"/>
  <c r="E998" i="15" s="1"/>
  <c r="F991" i="7"/>
  <c r="E993" i="15" s="1"/>
  <c r="F980" i="7"/>
  <c r="E982" i="15" s="1"/>
  <c r="F975" i="7"/>
  <c r="E977" i="15" s="1"/>
  <c r="F964" i="7"/>
  <c r="E966" i="15" s="1"/>
  <c r="F959" i="7"/>
  <c r="E961" i="15" s="1"/>
  <c r="F948" i="7"/>
  <c r="E950" i="15" s="1"/>
  <c r="F943" i="7"/>
  <c r="E945" i="15" s="1"/>
  <c r="F932" i="7"/>
  <c r="E934" i="15" s="1"/>
  <c r="F927" i="7"/>
  <c r="E929" i="15" s="1"/>
  <c r="F916" i="7"/>
  <c r="E918" i="15" s="1"/>
  <c r="F911" i="7"/>
  <c r="E913" i="15" s="1"/>
  <c r="F900" i="7"/>
  <c r="E902" i="15" s="1"/>
  <c r="F895" i="7"/>
  <c r="E897" i="15" s="1"/>
  <c r="F884" i="7"/>
  <c r="E886" i="15" s="1"/>
  <c r="F879" i="7"/>
  <c r="E881" i="15" s="1"/>
  <c r="F868" i="7"/>
  <c r="E870" i="15" s="1"/>
  <c r="F863" i="7"/>
  <c r="E865" i="15" s="1"/>
  <c r="F852" i="7"/>
  <c r="E854" i="15" s="1"/>
  <c r="F847" i="7"/>
  <c r="E849" i="15" s="1"/>
  <c r="F836" i="7"/>
  <c r="E838" i="15" s="1"/>
  <c r="F831" i="7"/>
  <c r="E833" i="15" s="1"/>
  <c r="F820" i="7"/>
  <c r="E822" i="15" s="1"/>
  <c r="F815" i="7"/>
  <c r="E817" i="15" s="1"/>
  <c r="F804" i="7"/>
  <c r="E806" i="15" s="1"/>
  <c r="F799" i="7"/>
  <c r="E801" i="15" s="1"/>
  <c r="F788" i="7"/>
  <c r="E790" i="15" s="1"/>
  <c r="F783" i="7"/>
  <c r="E785" i="15" s="1"/>
  <c r="F772" i="7"/>
  <c r="E774" i="15" s="1"/>
  <c r="F767" i="7"/>
  <c r="E769" i="15" s="1"/>
  <c r="F756" i="7"/>
  <c r="E758" i="15" s="1"/>
  <c r="F751" i="7"/>
  <c r="E753" i="15" s="1"/>
  <c r="F740" i="7"/>
  <c r="E742" i="15" s="1"/>
  <c r="F735" i="7"/>
  <c r="E737" i="15" s="1"/>
  <c r="F724" i="7"/>
  <c r="E726" i="15" s="1"/>
  <c r="F719" i="7"/>
  <c r="E721" i="15" s="1"/>
  <c r="F708" i="7"/>
  <c r="E710" i="15" s="1"/>
  <c r="F703" i="7"/>
  <c r="E705" i="15" s="1"/>
  <c r="F692" i="7"/>
  <c r="E694" i="15" s="1"/>
  <c r="F687" i="7"/>
  <c r="E689" i="15" s="1"/>
  <c r="F676" i="7"/>
  <c r="E678" i="15" s="1"/>
  <c r="F671" i="7"/>
  <c r="E673" i="15" s="1"/>
  <c r="F660" i="7"/>
  <c r="E662" i="15" s="1"/>
  <c r="F655" i="7"/>
  <c r="E657" i="15" s="1"/>
  <c r="F644" i="7"/>
  <c r="E646" i="15" s="1"/>
  <c r="F639" i="7"/>
  <c r="E641" i="15" s="1"/>
  <c r="F628" i="7"/>
  <c r="E630" i="15" s="1"/>
  <c r="F623" i="7"/>
  <c r="E625" i="15" s="1"/>
  <c r="F612" i="7"/>
  <c r="E614" i="15" s="1"/>
  <c r="F607" i="7"/>
  <c r="E609" i="15" s="1"/>
  <c r="F596" i="7"/>
  <c r="E598" i="15" s="1"/>
  <c r="F591" i="7"/>
  <c r="E593" i="15" s="1"/>
  <c r="F580" i="7"/>
  <c r="E582" i="15" s="1"/>
  <c r="F575" i="7"/>
  <c r="E577" i="15" s="1"/>
  <c r="F564" i="7"/>
  <c r="E566" i="15" s="1"/>
  <c r="F559" i="7"/>
  <c r="E561" i="15" s="1"/>
  <c r="F548" i="7"/>
  <c r="E550" i="15" s="1"/>
  <c r="F543" i="7"/>
  <c r="E545" i="15" s="1"/>
  <c r="F532" i="7"/>
  <c r="E534" i="15" s="1"/>
  <c r="F527" i="7"/>
  <c r="E529" i="15" s="1"/>
  <c r="F516" i="7"/>
  <c r="E518" i="15" s="1"/>
  <c r="F511" i="7"/>
  <c r="E513" i="15" s="1"/>
  <c r="F500" i="7"/>
  <c r="E502" i="15" s="1"/>
  <c r="F495" i="7"/>
  <c r="E497" i="15" s="1"/>
  <c r="F484" i="7"/>
  <c r="E486" i="15" s="1"/>
  <c r="F479" i="7"/>
  <c r="E481" i="15" s="1"/>
  <c r="F468" i="7"/>
  <c r="E470" i="15" s="1"/>
  <c r="F463" i="7"/>
  <c r="E465" i="15" s="1"/>
  <c r="F452" i="7"/>
  <c r="E454" i="15" s="1"/>
  <c r="F447" i="7"/>
  <c r="E449" i="15" s="1"/>
  <c r="F436" i="7"/>
  <c r="E438" i="15" s="1"/>
  <c r="F431" i="7"/>
  <c r="E433" i="15" s="1"/>
  <c r="F420" i="7"/>
  <c r="E422" i="15" s="1"/>
  <c r="F415" i="7"/>
  <c r="E417" i="15" s="1"/>
  <c r="F404" i="7"/>
  <c r="E406" i="15" s="1"/>
  <c r="F399" i="7"/>
  <c r="E401" i="15" s="1"/>
  <c r="F388" i="7"/>
  <c r="E390" i="15" s="1"/>
  <c r="F383" i="7"/>
  <c r="E385" i="15" s="1"/>
  <c r="F372" i="7"/>
  <c r="E374" i="15" s="1"/>
  <c r="F367" i="7"/>
  <c r="E369" i="15" s="1"/>
  <c r="F356" i="7"/>
  <c r="E358" i="15" s="1"/>
  <c r="F351" i="7"/>
  <c r="E353" i="15" s="1"/>
  <c r="F340" i="7"/>
  <c r="E342" i="15" s="1"/>
  <c r="F335" i="7"/>
  <c r="E337" i="15" s="1"/>
  <c r="F324" i="7"/>
  <c r="E326" i="15" s="1"/>
  <c r="F319" i="7"/>
  <c r="E321" i="15" s="1"/>
  <c r="F308" i="7"/>
  <c r="E310" i="15" s="1"/>
  <c r="F303" i="7"/>
  <c r="E305" i="15" s="1"/>
  <c r="F292" i="7"/>
  <c r="E294" i="15" s="1"/>
  <c r="F287" i="7"/>
  <c r="E289" i="15" s="1"/>
  <c r="F276" i="7"/>
  <c r="E278" i="15" s="1"/>
  <c r="F271" i="7"/>
  <c r="E273" i="15" s="1"/>
  <c r="F260" i="7"/>
  <c r="E262" i="15" s="1"/>
  <c r="F255" i="7"/>
  <c r="E257" i="15" s="1"/>
  <c r="F244" i="7"/>
  <c r="E246" i="15" s="1"/>
  <c r="F239" i="7"/>
  <c r="E241" i="15" s="1"/>
  <c r="F228" i="7"/>
  <c r="E230" i="15" s="1"/>
  <c r="F223" i="7"/>
  <c r="E225" i="15" s="1"/>
  <c r="F212" i="7"/>
  <c r="E214" i="15" s="1"/>
  <c r="F207" i="7"/>
  <c r="E209" i="15" s="1"/>
  <c r="F196" i="7"/>
  <c r="E198" i="15" s="1"/>
  <c r="F191" i="7"/>
  <c r="E193" i="15" s="1"/>
  <c r="F180" i="7"/>
  <c r="E182" i="15" s="1"/>
  <c r="F175" i="7"/>
  <c r="E177" i="15" s="1"/>
  <c r="F164" i="7"/>
  <c r="E166" i="15" s="1"/>
  <c r="F159" i="7"/>
  <c r="E161" i="15" s="1"/>
  <c r="F148" i="7"/>
  <c r="E150" i="15" s="1"/>
  <c r="F143" i="7"/>
  <c r="E145" i="15" s="1"/>
  <c r="F132" i="7"/>
  <c r="E134" i="15" s="1"/>
  <c r="F127" i="7"/>
  <c r="E129" i="15" s="1"/>
  <c r="F116" i="7"/>
  <c r="E118" i="15" s="1"/>
  <c r="F111" i="7"/>
  <c r="E113" i="15" s="1"/>
  <c r="F100" i="7"/>
  <c r="E102" i="15" s="1"/>
  <c r="F95" i="7"/>
  <c r="E97" i="15" s="1"/>
  <c r="F84" i="7"/>
  <c r="E86" i="15" s="1"/>
  <c r="F79" i="7"/>
  <c r="E81" i="15" s="1"/>
  <c r="F68" i="7"/>
  <c r="E70" i="15" s="1"/>
  <c r="F52" i="7"/>
  <c r="E54" i="15" s="1"/>
  <c r="F36" i="7"/>
  <c r="E38" i="15" s="1"/>
  <c r="F31" i="7"/>
  <c r="E33" i="15" s="1"/>
  <c r="F20" i="7"/>
  <c r="E22" i="15" s="1"/>
  <c r="F15" i="7"/>
  <c r="E17" i="15" s="1"/>
  <c r="F7" i="7"/>
  <c r="E9" i="15" s="1"/>
  <c r="F683" i="7"/>
  <c r="E685" i="15" s="1"/>
  <c r="F58" i="17"/>
  <c r="E58" i="17"/>
  <c r="F56" i="17"/>
  <c r="E56" i="17"/>
  <c r="E7" i="14" l="1"/>
  <c r="E10" i="17" s="1"/>
  <c r="E8" i="15"/>
  <c r="F1246" i="7"/>
  <c r="F1247" i="7" s="1"/>
  <c r="D7" i="14" s="1"/>
  <c r="D10" i="17" s="1"/>
  <c r="F1244" i="7"/>
  <c r="F1245" i="7" s="1"/>
  <c r="C7" i="14" s="1"/>
  <c r="C10" i="17" l="1"/>
  <c r="G7" i="14"/>
  <c r="G10" i="17" s="1"/>
  <c r="F7" i="14"/>
  <c r="F10" i="17" s="1"/>
  <c r="H7" i="14"/>
  <c r="H10" i="17" s="1"/>
  <c r="E1258" i="15"/>
  <c r="E1256" i="15"/>
  <c r="E1257" i="15" s="1"/>
  <c r="E1252" i="15"/>
  <c r="E1255" i="15" s="1"/>
  <c r="F8" i="15"/>
  <c r="F9" i="15" s="1"/>
  <c r="F10" i="15" s="1"/>
  <c r="F11" i="15" s="1"/>
  <c r="F12" i="15" s="1"/>
  <c r="F13" i="15" s="1"/>
  <c r="F14" i="15" s="1"/>
  <c r="F15" i="15" s="1"/>
  <c r="F16" i="15" s="1"/>
  <c r="F17" i="15" s="1"/>
  <c r="F18" i="15" s="1"/>
  <c r="F19" i="15" s="1"/>
  <c r="F20" i="15" s="1"/>
  <c r="F21" i="15" s="1"/>
  <c r="F22" i="15" s="1"/>
  <c r="F23" i="15" s="1"/>
  <c r="F24" i="15" s="1"/>
  <c r="F25" i="15" s="1"/>
  <c r="F26" i="15" s="1"/>
  <c r="F27" i="15" s="1"/>
  <c r="F28" i="15" s="1"/>
  <c r="F29" i="15" s="1"/>
  <c r="F30" i="15" s="1"/>
  <c r="F31" i="15" s="1"/>
  <c r="F32" i="15" s="1"/>
  <c r="F33" i="15" s="1"/>
  <c r="F34" i="15" s="1"/>
  <c r="F35" i="15" s="1"/>
  <c r="F36" i="15" s="1"/>
  <c r="F37" i="15" s="1"/>
  <c r="F38" i="15" s="1"/>
  <c r="F39" i="15" s="1"/>
  <c r="F40" i="15" s="1"/>
  <c r="F41" i="15" s="1"/>
  <c r="F42" i="15" s="1"/>
  <c r="F43" i="15" s="1"/>
  <c r="F44" i="15" s="1"/>
  <c r="F45" i="15" s="1"/>
  <c r="F46" i="15" s="1"/>
  <c r="F47" i="15" s="1"/>
  <c r="F48" i="15" s="1"/>
  <c r="F49" i="15" s="1"/>
  <c r="F50" i="15" s="1"/>
  <c r="F51" i="15" s="1"/>
  <c r="F52" i="15" s="1"/>
  <c r="F53" i="15" s="1"/>
  <c r="F54" i="15" s="1"/>
  <c r="F55" i="15" s="1"/>
  <c r="F56" i="15" s="1"/>
  <c r="F57" i="15" s="1"/>
  <c r="F58" i="15" s="1"/>
  <c r="F59" i="15" s="1"/>
  <c r="F60" i="15" s="1"/>
  <c r="F61" i="15" s="1"/>
  <c r="F62" i="15" s="1"/>
  <c r="F63" i="15" s="1"/>
  <c r="F64" i="15" s="1"/>
  <c r="F65" i="15" s="1"/>
  <c r="F66" i="15" s="1"/>
  <c r="F67" i="15" s="1"/>
  <c r="F68" i="15" s="1"/>
  <c r="F69" i="15" s="1"/>
  <c r="F70" i="15" s="1"/>
  <c r="F71" i="15" s="1"/>
  <c r="F72" i="15" s="1"/>
  <c r="F73" i="15" s="1"/>
  <c r="F74" i="15" s="1"/>
  <c r="F75" i="15" s="1"/>
  <c r="F76" i="15" s="1"/>
  <c r="F77" i="15" s="1"/>
  <c r="F78" i="15" s="1"/>
  <c r="F79" i="15" s="1"/>
  <c r="F80" i="15" s="1"/>
  <c r="F81" i="15" s="1"/>
  <c r="F82" i="15" s="1"/>
  <c r="F83" i="15" s="1"/>
  <c r="F84" i="15" s="1"/>
  <c r="F85" i="15" s="1"/>
  <c r="F86" i="15" s="1"/>
  <c r="F87" i="15" s="1"/>
  <c r="F88" i="15" s="1"/>
  <c r="F89" i="15" s="1"/>
  <c r="F90" i="15" s="1"/>
  <c r="F91" i="15" s="1"/>
  <c r="F92" i="15" s="1"/>
  <c r="F93" i="15" s="1"/>
  <c r="F94" i="15" s="1"/>
  <c r="F95" i="15" s="1"/>
  <c r="F96" i="15" s="1"/>
  <c r="F97" i="15" s="1"/>
  <c r="F98" i="15" s="1"/>
  <c r="F99" i="15" s="1"/>
  <c r="F100" i="15" s="1"/>
  <c r="F101" i="15" s="1"/>
  <c r="F102" i="15" s="1"/>
  <c r="F103" i="15" s="1"/>
  <c r="F104" i="15" s="1"/>
  <c r="F105" i="15" s="1"/>
  <c r="F106" i="15" s="1"/>
  <c r="F107" i="15" s="1"/>
  <c r="F108" i="15" s="1"/>
  <c r="F109" i="15" s="1"/>
  <c r="F110" i="15" s="1"/>
  <c r="F111" i="15" s="1"/>
  <c r="F112" i="15" s="1"/>
  <c r="F113" i="15" s="1"/>
  <c r="F114" i="15" s="1"/>
  <c r="F115" i="15" s="1"/>
  <c r="F116" i="15" s="1"/>
  <c r="F117" i="15" s="1"/>
  <c r="F118" i="15" s="1"/>
  <c r="F119" i="15" s="1"/>
  <c r="F120" i="15" s="1"/>
  <c r="F121" i="15" s="1"/>
  <c r="F122" i="15" s="1"/>
  <c r="F123" i="15" s="1"/>
  <c r="F124" i="15" s="1"/>
  <c r="F125" i="15" s="1"/>
  <c r="F126" i="15" s="1"/>
  <c r="F127" i="15" s="1"/>
  <c r="F128" i="15" s="1"/>
  <c r="F129" i="15" s="1"/>
  <c r="F130" i="15" s="1"/>
  <c r="F131" i="15" s="1"/>
  <c r="F132" i="15" s="1"/>
  <c r="F133" i="15" s="1"/>
  <c r="F134" i="15" s="1"/>
  <c r="F135" i="15" s="1"/>
  <c r="F136" i="15" s="1"/>
  <c r="F137" i="15" s="1"/>
  <c r="F138" i="15" s="1"/>
  <c r="F139" i="15" s="1"/>
  <c r="F140" i="15" s="1"/>
  <c r="F141" i="15" s="1"/>
  <c r="F142" i="15" s="1"/>
  <c r="F143" i="15" s="1"/>
  <c r="F144" i="15" s="1"/>
  <c r="F145" i="15" s="1"/>
  <c r="F146" i="15" s="1"/>
  <c r="F147" i="15" s="1"/>
  <c r="F148" i="15" s="1"/>
  <c r="F149" i="15" s="1"/>
  <c r="F150" i="15" s="1"/>
  <c r="F151" i="15" s="1"/>
  <c r="F152" i="15" s="1"/>
  <c r="F153" i="15" s="1"/>
  <c r="F154" i="15" s="1"/>
  <c r="F155" i="15" s="1"/>
  <c r="F156" i="15" s="1"/>
  <c r="F157" i="15" s="1"/>
  <c r="F158" i="15" s="1"/>
  <c r="F159" i="15" s="1"/>
  <c r="F160" i="15" s="1"/>
  <c r="F161" i="15" s="1"/>
  <c r="F162" i="15" s="1"/>
  <c r="F163" i="15" s="1"/>
  <c r="F164" i="15" s="1"/>
  <c r="F165" i="15" s="1"/>
  <c r="F166" i="15" s="1"/>
  <c r="F167" i="15" s="1"/>
  <c r="F168" i="15" s="1"/>
  <c r="F169" i="15" s="1"/>
  <c r="F170" i="15" s="1"/>
  <c r="F171" i="15" s="1"/>
  <c r="F172" i="15" s="1"/>
  <c r="F173" i="15" s="1"/>
  <c r="F174" i="15" s="1"/>
  <c r="F175" i="15" s="1"/>
  <c r="F176" i="15" s="1"/>
  <c r="F177" i="15" s="1"/>
  <c r="F178" i="15" s="1"/>
  <c r="F179" i="15" s="1"/>
  <c r="F180" i="15" s="1"/>
  <c r="F181" i="15" s="1"/>
  <c r="F182" i="15" s="1"/>
  <c r="F183" i="15" s="1"/>
  <c r="F184" i="15" s="1"/>
  <c r="F185" i="15" s="1"/>
  <c r="F186" i="15" s="1"/>
  <c r="F187" i="15" s="1"/>
  <c r="F188" i="15" s="1"/>
  <c r="F189" i="15" s="1"/>
  <c r="F190" i="15" s="1"/>
  <c r="F191" i="15" s="1"/>
  <c r="F192" i="15" s="1"/>
  <c r="F193" i="15" s="1"/>
  <c r="F194" i="15" s="1"/>
  <c r="F195" i="15" s="1"/>
  <c r="F196" i="15" s="1"/>
  <c r="F197" i="15" s="1"/>
  <c r="F198" i="15" s="1"/>
  <c r="F199" i="15" s="1"/>
  <c r="F200" i="15" s="1"/>
  <c r="F201" i="15" s="1"/>
  <c r="F202" i="15" s="1"/>
  <c r="F203" i="15" s="1"/>
  <c r="F204" i="15" s="1"/>
  <c r="F205" i="15" s="1"/>
  <c r="F206" i="15" s="1"/>
  <c r="F207" i="15" s="1"/>
  <c r="F208" i="15" s="1"/>
  <c r="F209" i="15" s="1"/>
  <c r="F210" i="15" s="1"/>
  <c r="F211" i="15" s="1"/>
  <c r="F212" i="15" s="1"/>
  <c r="F213" i="15" s="1"/>
  <c r="F214" i="15" s="1"/>
  <c r="F215" i="15" s="1"/>
  <c r="F216" i="15" s="1"/>
  <c r="F217" i="15" s="1"/>
  <c r="F218" i="15" s="1"/>
  <c r="F219" i="15" s="1"/>
  <c r="F220" i="15" s="1"/>
  <c r="F221" i="15" s="1"/>
  <c r="F222" i="15" s="1"/>
  <c r="F223" i="15" s="1"/>
  <c r="F224" i="15" s="1"/>
  <c r="F225" i="15" s="1"/>
  <c r="F226" i="15" s="1"/>
  <c r="F227" i="15" s="1"/>
  <c r="F228" i="15" s="1"/>
  <c r="F229" i="15" s="1"/>
  <c r="F230" i="15" s="1"/>
  <c r="F231" i="15" s="1"/>
  <c r="F232" i="15" s="1"/>
  <c r="F233" i="15" s="1"/>
  <c r="F234" i="15" s="1"/>
  <c r="F235" i="15" s="1"/>
  <c r="F236" i="15" s="1"/>
  <c r="F237" i="15" s="1"/>
  <c r="F238" i="15" s="1"/>
  <c r="F239" i="15" s="1"/>
  <c r="F240" i="15" s="1"/>
  <c r="F241" i="15" s="1"/>
  <c r="F242" i="15" s="1"/>
  <c r="F243" i="15" s="1"/>
  <c r="F244" i="15" s="1"/>
  <c r="F245" i="15" s="1"/>
  <c r="F246" i="15" s="1"/>
  <c r="F247" i="15" s="1"/>
  <c r="F248" i="15" s="1"/>
  <c r="F249" i="15" s="1"/>
  <c r="F250" i="15" s="1"/>
  <c r="F251" i="15" s="1"/>
  <c r="F252" i="15" s="1"/>
  <c r="F253" i="15" s="1"/>
  <c r="F254" i="15" s="1"/>
  <c r="F255" i="15" s="1"/>
  <c r="F256" i="15" s="1"/>
  <c r="F257" i="15" s="1"/>
  <c r="F258" i="15" s="1"/>
  <c r="F259" i="15" s="1"/>
  <c r="F260" i="15" s="1"/>
  <c r="F261" i="15" s="1"/>
  <c r="F262" i="15" s="1"/>
  <c r="F263" i="15" s="1"/>
  <c r="F264" i="15" s="1"/>
  <c r="F265" i="15" s="1"/>
  <c r="F266" i="15" s="1"/>
  <c r="F267" i="15" s="1"/>
  <c r="F268" i="15" s="1"/>
  <c r="F269" i="15" s="1"/>
  <c r="F270" i="15" s="1"/>
  <c r="F271" i="15" s="1"/>
  <c r="F272" i="15" s="1"/>
  <c r="F273" i="15" s="1"/>
  <c r="F274" i="15" s="1"/>
  <c r="F275" i="15" s="1"/>
  <c r="F276" i="15" s="1"/>
  <c r="F277" i="15" s="1"/>
  <c r="F278" i="15" s="1"/>
  <c r="F279" i="15" s="1"/>
  <c r="F280" i="15" s="1"/>
  <c r="F281" i="15" s="1"/>
  <c r="F282" i="15" s="1"/>
  <c r="F283" i="15" s="1"/>
  <c r="F284" i="15" s="1"/>
  <c r="F285" i="15" s="1"/>
  <c r="F286" i="15" s="1"/>
  <c r="F287" i="15" s="1"/>
  <c r="F288" i="15" s="1"/>
  <c r="F289" i="15" s="1"/>
  <c r="F290" i="15" s="1"/>
  <c r="F291" i="15" s="1"/>
  <c r="F292" i="15" s="1"/>
  <c r="F293" i="15" s="1"/>
  <c r="F294" i="15" s="1"/>
  <c r="F295" i="15" s="1"/>
  <c r="F296" i="15" s="1"/>
  <c r="F297" i="15" s="1"/>
  <c r="F298" i="15" s="1"/>
  <c r="F299" i="15" s="1"/>
  <c r="F300" i="15" s="1"/>
  <c r="F301" i="15" s="1"/>
  <c r="F302" i="15" s="1"/>
  <c r="F303" i="15" s="1"/>
  <c r="F304" i="15" s="1"/>
  <c r="F305" i="15" s="1"/>
  <c r="F306" i="15" s="1"/>
  <c r="F307" i="15" s="1"/>
  <c r="F308" i="15" s="1"/>
  <c r="F309" i="15" s="1"/>
  <c r="F310" i="15" s="1"/>
  <c r="F311" i="15" s="1"/>
  <c r="F312" i="15" s="1"/>
  <c r="F313" i="15" s="1"/>
  <c r="F314" i="15" s="1"/>
  <c r="F315" i="15" s="1"/>
  <c r="F316" i="15" s="1"/>
  <c r="F317" i="15" s="1"/>
  <c r="F318" i="15" s="1"/>
  <c r="F319" i="15" s="1"/>
  <c r="F320" i="15" s="1"/>
  <c r="F321" i="15" s="1"/>
  <c r="F322" i="15" s="1"/>
  <c r="F323" i="15" s="1"/>
  <c r="F324" i="15" s="1"/>
  <c r="F325" i="15" s="1"/>
  <c r="F326" i="15" s="1"/>
  <c r="F327" i="15" s="1"/>
  <c r="F328" i="15" s="1"/>
  <c r="F329" i="15" s="1"/>
  <c r="F330" i="15" s="1"/>
  <c r="F331" i="15" s="1"/>
  <c r="F332" i="15" s="1"/>
  <c r="F333" i="15" s="1"/>
  <c r="F334" i="15" s="1"/>
  <c r="F335" i="15" s="1"/>
  <c r="F336" i="15" s="1"/>
  <c r="F337" i="15" s="1"/>
  <c r="F338" i="15" s="1"/>
  <c r="F339" i="15" s="1"/>
  <c r="F340" i="15" s="1"/>
  <c r="F341" i="15" s="1"/>
  <c r="F342" i="15" s="1"/>
  <c r="F343" i="15" s="1"/>
  <c r="F344" i="15" s="1"/>
  <c r="F345" i="15" s="1"/>
  <c r="F346" i="15" s="1"/>
  <c r="F347" i="15" s="1"/>
  <c r="F348" i="15" s="1"/>
  <c r="F349" i="15" s="1"/>
  <c r="F350" i="15" s="1"/>
  <c r="F351" i="15" s="1"/>
  <c r="F352" i="15" s="1"/>
  <c r="F353" i="15" s="1"/>
  <c r="F354" i="15" s="1"/>
  <c r="F355" i="15" s="1"/>
  <c r="F356" i="15" s="1"/>
  <c r="F357" i="15" s="1"/>
  <c r="F358" i="15" s="1"/>
  <c r="F359" i="15" s="1"/>
  <c r="F360" i="15" s="1"/>
  <c r="F361" i="15" s="1"/>
  <c r="F362" i="15" s="1"/>
  <c r="F363" i="15" s="1"/>
  <c r="F364" i="15" s="1"/>
  <c r="F365" i="15" s="1"/>
  <c r="F366" i="15" s="1"/>
  <c r="F367" i="15" s="1"/>
  <c r="F368" i="15" s="1"/>
  <c r="F369" i="15" s="1"/>
  <c r="F370" i="15" s="1"/>
  <c r="F371" i="15" s="1"/>
  <c r="F372" i="15" s="1"/>
  <c r="F373" i="15" s="1"/>
  <c r="F374" i="15" s="1"/>
  <c r="F375" i="15" s="1"/>
  <c r="F376" i="15" s="1"/>
  <c r="F377" i="15" s="1"/>
  <c r="F378" i="15" s="1"/>
  <c r="F379" i="15" s="1"/>
  <c r="F380" i="15" s="1"/>
  <c r="F381" i="15" s="1"/>
  <c r="F382" i="15" s="1"/>
  <c r="F383" i="15" s="1"/>
  <c r="F384" i="15" s="1"/>
  <c r="F385" i="15" s="1"/>
  <c r="F386" i="15" s="1"/>
  <c r="F387" i="15" s="1"/>
  <c r="F388" i="15" s="1"/>
  <c r="F389" i="15" s="1"/>
  <c r="F390" i="15" s="1"/>
  <c r="F391" i="15" s="1"/>
  <c r="F392" i="15" s="1"/>
  <c r="F393" i="15" s="1"/>
  <c r="F394" i="15" s="1"/>
  <c r="F395" i="15" s="1"/>
  <c r="F396" i="15" s="1"/>
  <c r="F397" i="15" s="1"/>
  <c r="F398" i="15" s="1"/>
  <c r="F399" i="15" s="1"/>
  <c r="F400" i="15" s="1"/>
  <c r="F401" i="15" s="1"/>
  <c r="F402" i="15" s="1"/>
  <c r="F403" i="15" s="1"/>
  <c r="F404" i="15" s="1"/>
  <c r="F405" i="15" s="1"/>
  <c r="F406" i="15" s="1"/>
  <c r="F407" i="15" s="1"/>
  <c r="F408" i="15" s="1"/>
  <c r="F409" i="15" s="1"/>
  <c r="F410" i="15" s="1"/>
  <c r="F411" i="15" s="1"/>
  <c r="F412" i="15" s="1"/>
  <c r="F413" i="15" s="1"/>
  <c r="F414" i="15" s="1"/>
  <c r="F415" i="15" s="1"/>
  <c r="F416" i="15" s="1"/>
  <c r="F417" i="15" s="1"/>
  <c r="F418" i="15" s="1"/>
  <c r="F419" i="15" s="1"/>
  <c r="F420" i="15" s="1"/>
  <c r="F421" i="15" s="1"/>
  <c r="F422" i="15" s="1"/>
  <c r="F423" i="15" s="1"/>
  <c r="F424" i="15" s="1"/>
  <c r="F425" i="15" s="1"/>
  <c r="F426" i="15" s="1"/>
  <c r="F427" i="15" s="1"/>
  <c r="F428" i="15" s="1"/>
  <c r="F429" i="15" s="1"/>
  <c r="F430" i="15" s="1"/>
  <c r="F431" i="15" s="1"/>
  <c r="F432" i="15" s="1"/>
  <c r="F433" i="15" s="1"/>
  <c r="F434" i="15" s="1"/>
  <c r="F435" i="15" s="1"/>
  <c r="F436" i="15" s="1"/>
  <c r="F437" i="15" s="1"/>
  <c r="F438" i="15" s="1"/>
  <c r="F439" i="15" s="1"/>
  <c r="F440" i="15" s="1"/>
  <c r="F441" i="15" s="1"/>
  <c r="F442" i="15" s="1"/>
  <c r="F443" i="15" s="1"/>
  <c r="F444" i="15" s="1"/>
  <c r="F445" i="15" s="1"/>
  <c r="F446" i="15" s="1"/>
  <c r="F447" i="15" s="1"/>
  <c r="F448" i="15" s="1"/>
  <c r="F449" i="15" s="1"/>
  <c r="F450" i="15" s="1"/>
  <c r="F451" i="15" s="1"/>
  <c r="F452" i="15" s="1"/>
  <c r="F453" i="15" s="1"/>
  <c r="F454" i="15" s="1"/>
  <c r="F455" i="15" s="1"/>
  <c r="F456" i="15" s="1"/>
  <c r="F457" i="15" s="1"/>
  <c r="F458" i="15" s="1"/>
  <c r="F459" i="15" s="1"/>
  <c r="F460" i="15" s="1"/>
  <c r="F461" i="15" s="1"/>
  <c r="F462" i="15" s="1"/>
  <c r="F463" i="15" s="1"/>
  <c r="F464" i="15" s="1"/>
  <c r="F465" i="15" s="1"/>
  <c r="F466" i="15" s="1"/>
  <c r="F467" i="15" s="1"/>
  <c r="F468" i="15" s="1"/>
  <c r="F469" i="15" s="1"/>
  <c r="F470" i="15" s="1"/>
  <c r="F471" i="15" s="1"/>
  <c r="F472" i="15" s="1"/>
  <c r="F473" i="15" s="1"/>
  <c r="F474" i="15" s="1"/>
  <c r="F475" i="15" s="1"/>
  <c r="F476" i="15" s="1"/>
  <c r="F477" i="15" s="1"/>
  <c r="F478" i="15" s="1"/>
  <c r="F479" i="15" s="1"/>
  <c r="F480" i="15" s="1"/>
  <c r="F481" i="15" s="1"/>
  <c r="F482" i="15" s="1"/>
  <c r="F483" i="15" s="1"/>
  <c r="F484" i="15" s="1"/>
  <c r="F485" i="15" s="1"/>
  <c r="F486" i="15" s="1"/>
  <c r="F487" i="15" s="1"/>
  <c r="F488" i="15" s="1"/>
  <c r="F489" i="15" s="1"/>
  <c r="F490" i="15" s="1"/>
  <c r="F491" i="15" s="1"/>
  <c r="F492" i="15" s="1"/>
  <c r="F493" i="15" s="1"/>
  <c r="F494" i="15" s="1"/>
  <c r="F495" i="15" s="1"/>
  <c r="F496" i="15" s="1"/>
  <c r="F497" i="15" s="1"/>
  <c r="F498" i="15" s="1"/>
  <c r="F499" i="15" s="1"/>
  <c r="F500" i="15" s="1"/>
  <c r="F501" i="15" s="1"/>
  <c r="F502" i="15" s="1"/>
  <c r="F503" i="15" s="1"/>
  <c r="F504" i="15" s="1"/>
  <c r="F505" i="15" s="1"/>
  <c r="F506" i="15" s="1"/>
  <c r="F507" i="15" s="1"/>
  <c r="F508" i="15" s="1"/>
  <c r="F509" i="15" s="1"/>
  <c r="F510" i="15" s="1"/>
  <c r="F511" i="15" s="1"/>
  <c r="F512" i="15" s="1"/>
  <c r="F513" i="15" s="1"/>
  <c r="F514" i="15" s="1"/>
  <c r="F515" i="15" s="1"/>
  <c r="F516" i="15" s="1"/>
  <c r="F517" i="15" s="1"/>
  <c r="F518" i="15" s="1"/>
  <c r="F519" i="15" s="1"/>
  <c r="F520" i="15" s="1"/>
  <c r="F521" i="15" s="1"/>
  <c r="F522" i="15" s="1"/>
  <c r="F523" i="15" s="1"/>
  <c r="F524" i="15" s="1"/>
  <c r="F525" i="15" s="1"/>
  <c r="F526" i="15" s="1"/>
  <c r="F527" i="15" s="1"/>
  <c r="F528" i="15" s="1"/>
  <c r="F529" i="15" s="1"/>
  <c r="F530" i="15" s="1"/>
  <c r="F531" i="15" s="1"/>
  <c r="F532" i="15" s="1"/>
  <c r="F533" i="15" s="1"/>
  <c r="F534" i="15" s="1"/>
  <c r="F535" i="15" s="1"/>
  <c r="F536" i="15" s="1"/>
  <c r="F537" i="15" s="1"/>
  <c r="F538" i="15" s="1"/>
  <c r="F539" i="15" s="1"/>
  <c r="F540" i="15" s="1"/>
  <c r="F541" i="15" s="1"/>
  <c r="F542" i="15" s="1"/>
  <c r="F543" i="15" s="1"/>
  <c r="F544" i="15" s="1"/>
  <c r="F545" i="15" s="1"/>
  <c r="F546" i="15" s="1"/>
  <c r="F547" i="15" s="1"/>
  <c r="F548" i="15" s="1"/>
  <c r="F549" i="15" s="1"/>
  <c r="F550" i="15" s="1"/>
  <c r="F551" i="15" s="1"/>
  <c r="F552" i="15" s="1"/>
  <c r="F553" i="15" s="1"/>
  <c r="F554" i="15" s="1"/>
  <c r="F555" i="15" s="1"/>
  <c r="F556" i="15" s="1"/>
  <c r="F557" i="15" s="1"/>
  <c r="F558" i="15" s="1"/>
  <c r="F559" i="15" s="1"/>
  <c r="F560" i="15" s="1"/>
  <c r="F561" i="15" s="1"/>
  <c r="F562" i="15" s="1"/>
  <c r="F563" i="15" s="1"/>
  <c r="F564" i="15" s="1"/>
  <c r="F565" i="15" s="1"/>
  <c r="F566" i="15" s="1"/>
  <c r="F567" i="15" s="1"/>
  <c r="F568" i="15" s="1"/>
  <c r="F569" i="15" s="1"/>
  <c r="F570" i="15" s="1"/>
  <c r="F571" i="15" s="1"/>
  <c r="F572" i="15" s="1"/>
  <c r="F573" i="15" s="1"/>
  <c r="F574" i="15" s="1"/>
  <c r="F575" i="15" s="1"/>
  <c r="F576" i="15" s="1"/>
  <c r="F577" i="15" s="1"/>
  <c r="F578" i="15" s="1"/>
  <c r="F579" i="15" s="1"/>
  <c r="F580" i="15" s="1"/>
  <c r="F581" i="15" s="1"/>
  <c r="F582" i="15" s="1"/>
  <c r="F583" i="15" s="1"/>
  <c r="F584" i="15" s="1"/>
  <c r="F585" i="15" s="1"/>
  <c r="F586" i="15" s="1"/>
  <c r="F587" i="15" s="1"/>
  <c r="F588" i="15" s="1"/>
  <c r="F589" i="15" s="1"/>
  <c r="F590" i="15" s="1"/>
  <c r="F591" i="15" s="1"/>
  <c r="F592" i="15" s="1"/>
  <c r="F593" i="15" s="1"/>
  <c r="F594" i="15" s="1"/>
  <c r="F595" i="15" s="1"/>
  <c r="F596" i="15" s="1"/>
  <c r="F597" i="15" s="1"/>
  <c r="F598" i="15" s="1"/>
  <c r="F599" i="15" s="1"/>
  <c r="F600" i="15" s="1"/>
  <c r="F601" i="15" s="1"/>
  <c r="F602" i="15" s="1"/>
  <c r="F603" i="15" s="1"/>
  <c r="F604" i="15" s="1"/>
  <c r="F605" i="15" s="1"/>
  <c r="F606" i="15" s="1"/>
  <c r="F607" i="15" s="1"/>
  <c r="F608" i="15" s="1"/>
  <c r="F609" i="15" s="1"/>
  <c r="F610" i="15" s="1"/>
  <c r="F611" i="15" s="1"/>
  <c r="F612" i="15" s="1"/>
  <c r="F613" i="15" s="1"/>
  <c r="F614" i="15" s="1"/>
  <c r="F615" i="15" s="1"/>
  <c r="F616" i="15" s="1"/>
  <c r="F617" i="15" s="1"/>
  <c r="F618" i="15" s="1"/>
  <c r="F619" i="15" s="1"/>
  <c r="F620" i="15" s="1"/>
  <c r="F621" i="15" s="1"/>
  <c r="F622" i="15" s="1"/>
  <c r="F623" i="15" s="1"/>
  <c r="F624" i="15" s="1"/>
  <c r="F625" i="15" s="1"/>
  <c r="F626" i="15" s="1"/>
  <c r="F627" i="15" s="1"/>
  <c r="F628" i="15" s="1"/>
  <c r="F629" i="15" s="1"/>
  <c r="F630" i="15" s="1"/>
  <c r="F631" i="15" s="1"/>
  <c r="F632" i="15" s="1"/>
  <c r="F633" i="15" s="1"/>
  <c r="F634" i="15" s="1"/>
  <c r="F635" i="15" s="1"/>
  <c r="F636" i="15" s="1"/>
  <c r="F637" i="15" s="1"/>
  <c r="F638" i="15" s="1"/>
  <c r="F639" i="15" s="1"/>
  <c r="F640" i="15" s="1"/>
  <c r="F641" i="15" s="1"/>
  <c r="F642" i="15" s="1"/>
  <c r="F643" i="15" s="1"/>
  <c r="F644" i="15" s="1"/>
  <c r="F645" i="15" s="1"/>
  <c r="F646" i="15" s="1"/>
  <c r="F647" i="15" s="1"/>
  <c r="F648" i="15" s="1"/>
  <c r="F649" i="15" s="1"/>
  <c r="F650" i="15" s="1"/>
  <c r="F651" i="15" s="1"/>
  <c r="F652" i="15" s="1"/>
  <c r="F653" i="15" s="1"/>
  <c r="F654" i="15" s="1"/>
  <c r="F655" i="15" s="1"/>
  <c r="F656" i="15" s="1"/>
  <c r="F657" i="15" s="1"/>
  <c r="F658" i="15" s="1"/>
  <c r="F659" i="15" s="1"/>
  <c r="F660" i="15" s="1"/>
  <c r="F661" i="15" s="1"/>
  <c r="F662" i="15" s="1"/>
  <c r="F663" i="15" s="1"/>
  <c r="F664" i="15" s="1"/>
  <c r="F665" i="15" s="1"/>
  <c r="F666" i="15" s="1"/>
  <c r="F667" i="15" s="1"/>
  <c r="F668" i="15" s="1"/>
  <c r="F669" i="15" s="1"/>
  <c r="F670" i="15" s="1"/>
  <c r="F671" i="15" s="1"/>
  <c r="F672" i="15" s="1"/>
  <c r="F673" i="15" s="1"/>
  <c r="F674" i="15" s="1"/>
  <c r="F675" i="15" s="1"/>
  <c r="F676" i="15" s="1"/>
  <c r="F677" i="15" s="1"/>
  <c r="F678" i="15" s="1"/>
  <c r="F679" i="15" s="1"/>
  <c r="F680" i="15" s="1"/>
  <c r="F681" i="15" s="1"/>
  <c r="F682" i="15" s="1"/>
  <c r="F683" i="15" s="1"/>
  <c r="F684" i="15" s="1"/>
  <c r="F685" i="15" s="1"/>
  <c r="F686" i="15" s="1"/>
  <c r="F687" i="15" s="1"/>
  <c r="F688" i="15" s="1"/>
  <c r="F689" i="15" s="1"/>
  <c r="F690" i="15" s="1"/>
  <c r="F691" i="15" s="1"/>
  <c r="F692" i="15" s="1"/>
  <c r="F693" i="15" s="1"/>
  <c r="F694" i="15" s="1"/>
  <c r="F695" i="15" s="1"/>
  <c r="F696" i="15" s="1"/>
  <c r="F697" i="15" s="1"/>
  <c r="F698" i="15" s="1"/>
  <c r="F699" i="15" s="1"/>
  <c r="F700" i="15" s="1"/>
  <c r="F701" i="15" s="1"/>
  <c r="F702" i="15" s="1"/>
  <c r="F703" i="15" s="1"/>
  <c r="F704" i="15" s="1"/>
  <c r="F705" i="15" s="1"/>
  <c r="F706" i="15" s="1"/>
  <c r="F707" i="15" s="1"/>
  <c r="F708" i="15" s="1"/>
  <c r="F709" i="15" s="1"/>
  <c r="F710" i="15" s="1"/>
  <c r="F711" i="15" s="1"/>
  <c r="F712" i="15" s="1"/>
  <c r="F713" i="15" s="1"/>
  <c r="F714" i="15" s="1"/>
  <c r="F715" i="15" s="1"/>
  <c r="F716" i="15" s="1"/>
  <c r="F717" i="15" s="1"/>
  <c r="F718" i="15" s="1"/>
  <c r="F719" i="15" s="1"/>
  <c r="F720" i="15" s="1"/>
  <c r="F721" i="15" s="1"/>
  <c r="F722" i="15" s="1"/>
  <c r="F723" i="15" s="1"/>
  <c r="F724" i="15" s="1"/>
  <c r="F725" i="15" s="1"/>
  <c r="F726" i="15" s="1"/>
  <c r="F727" i="15" s="1"/>
  <c r="F728" i="15" s="1"/>
  <c r="F729" i="15" s="1"/>
  <c r="F730" i="15" s="1"/>
  <c r="F731" i="15" s="1"/>
  <c r="F732" i="15" s="1"/>
  <c r="F733" i="15" s="1"/>
  <c r="F734" i="15" s="1"/>
  <c r="F735" i="15" s="1"/>
  <c r="F736" i="15" s="1"/>
  <c r="F737" i="15" s="1"/>
  <c r="F738" i="15" s="1"/>
  <c r="F739" i="15" s="1"/>
  <c r="F740" i="15" s="1"/>
  <c r="F741" i="15" s="1"/>
  <c r="F742" i="15" s="1"/>
  <c r="F743" i="15" s="1"/>
  <c r="F744" i="15" s="1"/>
  <c r="F745" i="15" s="1"/>
  <c r="F746" i="15" s="1"/>
  <c r="F747" i="15" s="1"/>
  <c r="F748" i="15" s="1"/>
  <c r="F749" i="15" s="1"/>
  <c r="F750" i="15" s="1"/>
  <c r="F751" i="15" s="1"/>
  <c r="F752" i="15" s="1"/>
  <c r="F753" i="15" s="1"/>
  <c r="F754" i="15" s="1"/>
  <c r="F755" i="15" s="1"/>
  <c r="F756" i="15" s="1"/>
  <c r="F757" i="15" s="1"/>
  <c r="F758" i="15" s="1"/>
  <c r="F759" i="15" s="1"/>
  <c r="F760" i="15" s="1"/>
  <c r="F761" i="15" s="1"/>
  <c r="F762" i="15" s="1"/>
  <c r="F763" i="15" s="1"/>
  <c r="F764" i="15" s="1"/>
  <c r="F765" i="15" s="1"/>
  <c r="F766" i="15" s="1"/>
  <c r="F767" i="15" s="1"/>
  <c r="F768" i="15" s="1"/>
  <c r="F769" i="15" s="1"/>
  <c r="F770" i="15" s="1"/>
  <c r="F771" i="15" s="1"/>
  <c r="F772" i="15" s="1"/>
  <c r="F773" i="15" s="1"/>
  <c r="F774" i="15" s="1"/>
  <c r="F775" i="15" s="1"/>
  <c r="F776" i="15" s="1"/>
  <c r="F777" i="15" s="1"/>
  <c r="F778" i="15" s="1"/>
  <c r="F779" i="15" s="1"/>
  <c r="F780" i="15" s="1"/>
  <c r="F781" i="15" s="1"/>
  <c r="F782" i="15" s="1"/>
  <c r="F783" i="15" s="1"/>
  <c r="F784" i="15" s="1"/>
  <c r="F785" i="15" s="1"/>
  <c r="F786" i="15" s="1"/>
  <c r="F787" i="15" s="1"/>
  <c r="F788" i="15" s="1"/>
  <c r="F789" i="15" s="1"/>
  <c r="F790" i="15" s="1"/>
  <c r="F791" i="15" s="1"/>
  <c r="F792" i="15" s="1"/>
  <c r="F793" i="15" s="1"/>
  <c r="F794" i="15" s="1"/>
  <c r="F795" i="15" s="1"/>
  <c r="F796" i="15" s="1"/>
  <c r="F797" i="15" s="1"/>
  <c r="F798" i="15" s="1"/>
  <c r="F799" i="15" s="1"/>
  <c r="F800" i="15" s="1"/>
  <c r="F801" i="15" s="1"/>
  <c r="F802" i="15" s="1"/>
  <c r="F803" i="15" s="1"/>
  <c r="F804" i="15" s="1"/>
  <c r="F805" i="15" s="1"/>
  <c r="F806" i="15" s="1"/>
  <c r="F807" i="15" s="1"/>
  <c r="F808" i="15" s="1"/>
  <c r="F809" i="15" s="1"/>
  <c r="F810" i="15" s="1"/>
  <c r="F811" i="15" s="1"/>
  <c r="F812" i="15" s="1"/>
  <c r="F813" i="15" s="1"/>
  <c r="F814" i="15" s="1"/>
  <c r="F815" i="15" s="1"/>
  <c r="F816" i="15" s="1"/>
  <c r="F817" i="15" s="1"/>
  <c r="F818" i="15" s="1"/>
  <c r="F819" i="15" s="1"/>
  <c r="F820" i="15" s="1"/>
  <c r="F821" i="15" s="1"/>
  <c r="F822" i="15" s="1"/>
  <c r="F823" i="15" s="1"/>
  <c r="F824" i="15" s="1"/>
  <c r="F825" i="15" s="1"/>
  <c r="F826" i="15" s="1"/>
  <c r="F827" i="15" s="1"/>
  <c r="F828" i="15" s="1"/>
  <c r="F829" i="15" s="1"/>
  <c r="F830" i="15" s="1"/>
  <c r="F831" i="15" s="1"/>
  <c r="F832" i="15" s="1"/>
  <c r="F833" i="15" s="1"/>
  <c r="F834" i="15" s="1"/>
  <c r="F835" i="15" s="1"/>
  <c r="F836" i="15" s="1"/>
  <c r="F837" i="15" s="1"/>
  <c r="F838" i="15" s="1"/>
  <c r="F839" i="15" s="1"/>
  <c r="F840" i="15" s="1"/>
  <c r="F841" i="15" s="1"/>
  <c r="F842" i="15" s="1"/>
  <c r="F843" i="15" s="1"/>
  <c r="F844" i="15" s="1"/>
  <c r="F845" i="15" s="1"/>
  <c r="F846" i="15" s="1"/>
  <c r="F847" i="15" s="1"/>
  <c r="F848" i="15" s="1"/>
  <c r="F849" i="15" s="1"/>
  <c r="F850" i="15" s="1"/>
  <c r="F851" i="15" s="1"/>
  <c r="F852" i="15" s="1"/>
  <c r="F853" i="15" s="1"/>
  <c r="F854" i="15" s="1"/>
  <c r="F855" i="15" s="1"/>
  <c r="F856" i="15" s="1"/>
  <c r="F857" i="15" s="1"/>
  <c r="F858" i="15" s="1"/>
  <c r="F859" i="15" s="1"/>
  <c r="F860" i="15" s="1"/>
  <c r="F861" i="15" s="1"/>
  <c r="F862" i="15" s="1"/>
  <c r="F863" i="15" s="1"/>
  <c r="F864" i="15" s="1"/>
  <c r="F865" i="15" s="1"/>
  <c r="F866" i="15" s="1"/>
  <c r="F867" i="15" s="1"/>
  <c r="F868" i="15" s="1"/>
  <c r="F869" i="15" s="1"/>
  <c r="F870" i="15" s="1"/>
  <c r="F871" i="15" s="1"/>
  <c r="F872" i="15" s="1"/>
  <c r="F873" i="15" s="1"/>
  <c r="F874" i="15" s="1"/>
  <c r="F875" i="15" s="1"/>
  <c r="F876" i="15" s="1"/>
  <c r="F877" i="15" s="1"/>
  <c r="F878" i="15" s="1"/>
  <c r="F879" i="15" s="1"/>
  <c r="F880" i="15" s="1"/>
  <c r="F881" i="15" s="1"/>
  <c r="F882" i="15" s="1"/>
  <c r="F883" i="15" s="1"/>
  <c r="F884" i="15" s="1"/>
  <c r="F885" i="15" s="1"/>
  <c r="F886" i="15" s="1"/>
  <c r="F887" i="15" s="1"/>
  <c r="F888" i="15" s="1"/>
  <c r="F889" i="15" s="1"/>
  <c r="F890" i="15" s="1"/>
  <c r="F891" i="15" s="1"/>
  <c r="F892" i="15" s="1"/>
  <c r="F893" i="15" s="1"/>
  <c r="F894" i="15" s="1"/>
  <c r="F895" i="15" s="1"/>
  <c r="F896" i="15" s="1"/>
  <c r="F897" i="15" s="1"/>
  <c r="F898" i="15" s="1"/>
  <c r="F899" i="15" s="1"/>
  <c r="F900" i="15" s="1"/>
  <c r="F901" i="15" s="1"/>
  <c r="F902" i="15" s="1"/>
  <c r="F903" i="15" s="1"/>
  <c r="F904" i="15" s="1"/>
  <c r="F905" i="15" s="1"/>
  <c r="F906" i="15" s="1"/>
  <c r="F907" i="15" s="1"/>
  <c r="F908" i="15" s="1"/>
  <c r="F909" i="15" s="1"/>
  <c r="F910" i="15" s="1"/>
  <c r="F911" i="15" s="1"/>
  <c r="F912" i="15" s="1"/>
  <c r="F913" i="15" s="1"/>
  <c r="F914" i="15" s="1"/>
  <c r="F915" i="15" s="1"/>
  <c r="F916" i="15" s="1"/>
  <c r="F917" i="15" s="1"/>
  <c r="F918" i="15" s="1"/>
  <c r="F919" i="15" s="1"/>
  <c r="F920" i="15" s="1"/>
  <c r="F921" i="15" s="1"/>
  <c r="F922" i="15" s="1"/>
  <c r="F923" i="15" s="1"/>
  <c r="F924" i="15" s="1"/>
  <c r="F925" i="15" s="1"/>
  <c r="F926" i="15" s="1"/>
  <c r="F927" i="15" s="1"/>
  <c r="F928" i="15" s="1"/>
  <c r="F929" i="15" s="1"/>
  <c r="F930" i="15" s="1"/>
  <c r="F931" i="15" s="1"/>
  <c r="F932" i="15" s="1"/>
  <c r="F933" i="15" s="1"/>
  <c r="F934" i="15" s="1"/>
  <c r="F935" i="15" s="1"/>
  <c r="F936" i="15" s="1"/>
  <c r="F937" i="15" s="1"/>
  <c r="F938" i="15" s="1"/>
  <c r="F939" i="15" s="1"/>
  <c r="F940" i="15" s="1"/>
  <c r="F941" i="15" s="1"/>
  <c r="F942" i="15" s="1"/>
  <c r="F943" i="15" s="1"/>
  <c r="F944" i="15" s="1"/>
  <c r="F945" i="15" s="1"/>
  <c r="F946" i="15" s="1"/>
  <c r="F947" i="15" s="1"/>
  <c r="F948" i="15" s="1"/>
  <c r="F949" i="15" s="1"/>
  <c r="F950" i="15" s="1"/>
  <c r="F951" i="15" s="1"/>
  <c r="F952" i="15" s="1"/>
  <c r="F953" i="15" s="1"/>
  <c r="F954" i="15" s="1"/>
  <c r="F955" i="15" s="1"/>
  <c r="F956" i="15" s="1"/>
  <c r="F957" i="15" s="1"/>
  <c r="F958" i="15" s="1"/>
  <c r="F959" i="15" s="1"/>
  <c r="F960" i="15" s="1"/>
  <c r="F961" i="15" s="1"/>
  <c r="F962" i="15" s="1"/>
  <c r="F963" i="15" s="1"/>
  <c r="F964" i="15" s="1"/>
  <c r="F965" i="15" s="1"/>
  <c r="F966" i="15" s="1"/>
  <c r="F967" i="15" s="1"/>
  <c r="F968" i="15" s="1"/>
  <c r="F969" i="15" s="1"/>
  <c r="F970" i="15" s="1"/>
  <c r="F971" i="15" s="1"/>
  <c r="F972" i="15" s="1"/>
  <c r="F973" i="15" s="1"/>
  <c r="F974" i="15" s="1"/>
  <c r="F975" i="15" s="1"/>
  <c r="F976" i="15" s="1"/>
  <c r="F977" i="15" s="1"/>
  <c r="F978" i="15" s="1"/>
  <c r="F979" i="15" s="1"/>
  <c r="F980" i="15" s="1"/>
  <c r="F981" i="15" s="1"/>
  <c r="F982" i="15" s="1"/>
  <c r="F983" i="15" s="1"/>
  <c r="F984" i="15" s="1"/>
  <c r="F985" i="15" s="1"/>
  <c r="F986" i="15" s="1"/>
  <c r="F987" i="15" s="1"/>
  <c r="F988" i="15" s="1"/>
  <c r="F989" i="15" s="1"/>
  <c r="F990" i="15" s="1"/>
  <c r="F991" i="15" s="1"/>
  <c r="F992" i="15" s="1"/>
  <c r="F993" i="15" s="1"/>
  <c r="F994" i="15" s="1"/>
  <c r="F995" i="15" s="1"/>
  <c r="F996" i="15" s="1"/>
  <c r="F997" i="15" s="1"/>
  <c r="F998" i="15" s="1"/>
  <c r="F999" i="15" s="1"/>
  <c r="F1000" i="15" s="1"/>
  <c r="F1001" i="15" s="1"/>
  <c r="F1002" i="15" s="1"/>
  <c r="F1003" i="15" s="1"/>
  <c r="F1004" i="15" s="1"/>
  <c r="F1005" i="15" s="1"/>
  <c r="F1006" i="15" s="1"/>
  <c r="F1007" i="15" s="1"/>
  <c r="F1008" i="15" s="1"/>
  <c r="F1009" i="15" s="1"/>
  <c r="F1010" i="15" s="1"/>
  <c r="F1011" i="15" s="1"/>
  <c r="F1012" i="15" s="1"/>
  <c r="F1013" i="15" s="1"/>
  <c r="F1014" i="15" s="1"/>
  <c r="F1015" i="15" s="1"/>
  <c r="F1016" i="15" s="1"/>
  <c r="F1017" i="15" s="1"/>
  <c r="F1018" i="15" s="1"/>
  <c r="F1019" i="15" s="1"/>
  <c r="F1020" i="15" s="1"/>
  <c r="F1021" i="15" s="1"/>
  <c r="F1022" i="15" s="1"/>
  <c r="F1023" i="15" s="1"/>
  <c r="F1024" i="15" s="1"/>
  <c r="F1025" i="15" s="1"/>
  <c r="F1026" i="15" s="1"/>
  <c r="F1027" i="15" s="1"/>
  <c r="F1028" i="15" s="1"/>
  <c r="F1029" i="15" s="1"/>
  <c r="F1030" i="15" s="1"/>
  <c r="F1031" i="15" s="1"/>
  <c r="F1032" i="15" s="1"/>
  <c r="F1033" i="15" s="1"/>
  <c r="F1034" i="15" s="1"/>
  <c r="F1035" i="15" s="1"/>
  <c r="F1036" i="15" s="1"/>
  <c r="F1037" i="15" s="1"/>
  <c r="F1038" i="15" s="1"/>
  <c r="F1039" i="15" s="1"/>
  <c r="F1040" i="15" s="1"/>
  <c r="F1041" i="15" s="1"/>
  <c r="F1042" i="15" s="1"/>
  <c r="F1043" i="15" s="1"/>
  <c r="F1044" i="15" s="1"/>
  <c r="F1045" i="15" s="1"/>
  <c r="F1046" i="15" s="1"/>
  <c r="F1047" i="15" s="1"/>
  <c r="F1048" i="15" s="1"/>
  <c r="F1049" i="15" s="1"/>
  <c r="F1050" i="15" s="1"/>
  <c r="F1051" i="15" s="1"/>
  <c r="F1052" i="15" s="1"/>
  <c r="F1053" i="15" s="1"/>
  <c r="F1054" i="15" s="1"/>
  <c r="F1055" i="15" s="1"/>
  <c r="F1056" i="15" s="1"/>
  <c r="F1057" i="15" s="1"/>
  <c r="F1058" i="15" s="1"/>
  <c r="F1059" i="15" s="1"/>
  <c r="F1060" i="15" s="1"/>
  <c r="F1061" i="15" s="1"/>
  <c r="F1062" i="15" s="1"/>
  <c r="F1063" i="15" s="1"/>
  <c r="F1064" i="15" s="1"/>
  <c r="F1065" i="15" s="1"/>
  <c r="F1066" i="15" s="1"/>
  <c r="F1067" i="15" s="1"/>
  <c r="F1068" i="15" s="1"/>
  <c r="F1069" i="15" s="1"/>
  <c r="F1070" i="15" s="1"/>
  <c r="F1071" i="15" s="1"/>
  <c r="F1072" i="15" s="1"/>
  <c r="F1073" i="15" s="1"/>
  <c r="F1074" i="15" s="1"/>
  <c r="F1075" i="15" s="1"/>
  <c r="F1076" i="15" s="1"/>
  <c r="F1077" i="15" s="1"/>
  <c r="F1078" i="15" s="1"/>
  <c r="F1079" i="15" s="1"/>
  <c r="F1080" i="15" s="1"/>
  <c r="F1081" i="15" s="1"/>
  <c r="F1082" i="15" s="1"/>
  <c r="F1083" i="15" s="1"/>
  <c r="F1084" i="15" s="1"/>
  <c r="F1085" i="15" s="1"/>
  <c r="F1086" i="15" s="1"/>
  <c r="F1087" i="15" s="1"/>
  <c r="F1088" i="15" s="1"/>
  <c r="F1089" i="15" s="1"/>
  <c r="F1090" i="15" s="1"/>
  <c r="F1091" i="15" s="1"/>
  <c r="F1092" i="15" s="1"/>
  <c r="F1093" i="15" s="1"/>
  <c r="F1094" i="15" s="1"/>
  <c r="F1095" i="15" s="1"/>
  <c r="F1096" i="15" s="1"/>
  <c r="F1097" i="15" s="1"/>
  <c r="F1098" i="15" s="1"/>
  <c r="F1099" i="15" s="1"/>
  <c r="F1100" i="15" s="1"/>
  <c r="F1101" i="15" s="1"/>
  <c r="F1102" i="15" s="1"/>
  <c r="F1103" i="15" s="1"/>
  <c r="F1104" i="15" s="1"/>
  <c r="F1105" i="15" s="1"/>
  <c r="F1106" i="15" s="1"/>
  <c r="F1107" i="15" s="1"/>
  <c r="F1108" i="15" s="1"/>
  <c r="F1109" i="15" s="1"/>
  <c r="F1110" i="15" s="1"/>
  <c r="F1111" i="15" s="1"/>
  <c r="F1112" i="15" s="1"/>
  <c r="F1113" i="15" s="1"/>
  <c r="F1114" i="15" s="1"/>
  <c r="F1115" i="15" s="1"/>
  <c r="F1116" i="15" s="1"/>
  <c r="F1117" i="15" s="1"/>
  <c r="F1118" i="15" s="1"/>
  <c r="F1119" i="15" s="1"/>
  <c r="F1120" i="15" s="1"/>
  <c r="F1121" i="15" s="1"/>
  <c r="F1122" i="15" s="1"/>
  <c r="F1123" i="15" s="1"/>
  <c r="F1124" i="15" s="1"/>
  <c r="F1125" i="15" s="1"/>
  <c r="F1126" i="15" s="1"/>
  <c r="F1127" i="15" s="1"/>
  <c r="F1128" i="15" s="1"/>
  <c r="F1129" i="15" s="1"/>
  <c r="F1130" i="15" s="1"/>
  <c r="F1131" i="15" s="1"/>
  <c r="F1132" i="15" s="1"/>
  <c r="F1133" i="15" s="1"/>
  <c r="F1134" i="15" s="1"/>
  <c r="F1135" i="15" s="1"/>
  <c r="F1136" i="15" s="1"/>
  <c r="F1137" i="15" s="1"/>
  <c r="F1138" i="15" s="1"/>
  <c r="F1139" i="15" s="1"/>
  <c r="F1140" i="15" s="1"/>
  <c r="F1141" i="15" s="1"/>
  <c r="F1142" i="15" s="1"/>
  <c r="F1143" i="15" s="1"/>
  <c r="F1144" i="15" s="1"/>
  <c r="F1145" i="15" s="1"/>
  <c r="F1146" i="15" s="1"/>
  <c r="F1147" i="15" s="1"/>
  <c r="F1148" i="15" s="1"/>
  <c r="F1149" i="15" s="1"/>
  <c r="F1150" i="15" s="1"/>
  <c r="F1151" i="15" s="1"/>
  <c r="F1152" i="15" s="1"/>
  <c r="F1153" i="15" s="1"/>
  <c r="F1154" i="15" s="1"/>
  <c r="F1155" i="15" s="1"/>
  <c r="F1156" i="15" s="1"/>
  <c r="F1157" i="15" s="1"/>
  <c r="F1158" i="15" s="1"/>
  <c r="F1159" i="15" s="1"/>
  <c r="F1160" i="15" s="1"/>
  <c r="F1161" i="15" s="1"/>
  <c r="F1162" i="15" s="1"/>
  <c r="F1163" i="15" s="1"/>
  <c r="F1164" i="15" s="1"/>
  <c r="F1165" i="15" s="1"/>
  <c r="F1166" i="15" s="1"/>
  <c r="F1167" i="15" s="1"/>
  <c r="F1168" i="15" s="1"/>
  <c r="F1169" i="15" s="1"/>
  <c r="F1170" i="15" s="1"/>
  <c r="F1171" i="15" s="1"/>
  <c r="F1172" i="15" s="1"/>
  <c r="F1173" i="15" s="1"/>
  <c r="F1174" i="15" s="1"/>
  <c r="F1175" i="15" s="1"/>
  <c r="F1176" i="15" s="1"/>
  <c r="F1177" i="15" s="1"/>
  <c r="F1178" i="15" s="1"/>
  <c r="F1179" i="15" s="1"/>
  <c r="F1180" i="15" s="1"/>
  <c r="F1181" i="15" s="1"/>
  <c r="F1182" i="15" s="1"/>
  <c r="F1183" i="15" s="1"/>
  <c r="F1184" i="15" s="1"/>
  <c r="F1185" i="15" s="1"/>
  <c r="F1186" i="15" s="1"/>
  <c r="F1187" i="15" s="1"/>
  <c r="F1188" i="15" s="1"/>
  <c r="F1189" i="15" s="1"/>
  <c r="F1190" i="15" s="1"/>
  <c r="F1191" i="15" s="1"/>
  <c r="F1192" i="15" s="1"/>
  <c r="F1193" i="15" s="1"/>
  <c r="F1194" i="15" s="1"/>
  <c r="F1195" i="15" s="1"/>
  <c r="F1196" i="15" s="1"/>
  <c r="F1197" i="15" s="1"/>
  <c r="F1198" i="15" s="1"/>
  <c r="F1199" i="15" s="1"/>
  <c r="F1200" i="15" s="1"/>
  <c r="F1201" i="15" s="1"/>
  <c r="F1202" i="15" s="1"/>
  <c r="F1203" i="15" s="1"/>
  <c r="F1204" i="15" s="1"/>
  <c r="F1205" i="15" s="1"/>
  <c r="F1206" i="15" s="1"/>
  <c r="F1207" i="15" s="1"/>
  <c r="F1208" i="15" s="1"/>
  <c r="F1209" i="15" s="1"/>
  <c r="F1210" i="15" s="1"/>
  <c r="F1211" i="15" s="1"/>
  <c r="F1212" i="15" s="1"/>
  <c r="F1213" i="15" s="1"/>
  <c r="F1214" i="15" s="1"/>
  <c r="F1215" i="15" s="1"/>
  <c r="F1216" i="15" s="1"/>
  <c r="F1217" i="15" s="1"/>
  <c r="F1218" i="15" s="1"/>
  <c r="F1219" i="15" s="1"/>
  <c r="F1220" i="15" s="1"/>
  <c r="F1221" i="15" s="1"/>
  <c r="F1222" i="15" s="1"/>
  <c r="F1223" i="15" s="1"/>
  <c r="F1224" i="15" s="1"/>
  <c r="F1225" i="15" s="1"/>
  <c r="F1226" i="15" s="1"/>
  <c r="F1227" i="15" s="1"/>
  <c r="F1228" i="15" s="1"/>
  <c r="F1229" i="15" s="1"/>
  <c r="F1230" i="15" s="1"/>
  <c r="F1231" i="15" s="1"/>
  <c r="F1232" i="15" s="1"/>
  <c r="F1233" i="15" s="1"/>
  <c r="F1234" i="15" s="1"/>
  <c r="F1235" i="15" s="1"/>
  <c r="F1236" i="15" s="1"/>
  <c r="F1237" i="15" s="1"/>
  <c r="F1238" i="15" s="1"/>
  <c r="F1239" i="15" s="1"/>
  <c r="F1240" i="15" s="1"/>
  <c r="F1241" i="15" s="1"/>
  <c r="F1242" i="15" s="1"/>
  <c r="F1243" i="15" s="1"/>
  <c r="F1244" i="15" s="1"/>
  <c r="D57" i="17" l="1"/>
  <c r="E1253" i="15"/>
  <c r="E1254" i="15"/>
  <c r="E1260" i="15"/>
  <c r="E1261" i="15"/>
  <c r="E1259" i="15"/>
  <c r="D1274" i="15" l="1"/>
  <c r="C1274" i="15"/>
  <c r="C1271" i="15"/>
  <c r="D1272" i="15"/>
  <c r="D1273" i="15"/>
  <c r="C1273" i="15"/>
  <c r="C1272" i="15"/>
  <c r="D1271" i="15"/>
  <c r="F57" i="17"/>
  <c r="E57" i="17"/>
</calcChain>
</file>

<file path=xl/sharedStrings.xml><?xml version="1.0" encoding="utf-8"?>
<sst xmlns="http://schemas.openxmlformats.org/spreadsheetml/2006/main" count="566" uniqueCount="338">
  <si>
    <t>PORTFOLIO MANAGEMENT GROUP PROJECT</t>
  </si>
  <si>
    <t>Portfolio Construction, Performance Analysis and Investor Recommendations</t>
  </si>
  <si>
    <t>Allocated Sector / Benchmark</t>
  </si>
  <si>
    <t>Power sector - benchmark identity to be confirmed (see Data Sources &amp; Assumptions)</t>
  </si>
  <si>
    <t>Analysis Period</t>
  </si>
  <si>
    <t>Full 5 years of daily trading data (20-Sep-2021 to 16-Sep-2026, 1,238 trading days). ALL calculations (portfolios, correlation, covariance, Markowitz, benchmark, performance ratios) use DAILY returns (1,237 usable observations), annualised on a 252-trading-day basis. Superseded monthly sheets are kept for audit history only.</t>
  </si>
  <si>
    <t>Companies Selected (10)</t>
  </si>
  <si>
    <t>Adani Energy Solutions, Adani Green, Adani Power, CESC, JSW Energy, NHPC, NTPC, Power Grid, Tata Power, Torrent Power</t>
  </si>
  <si>
    <t>Faculty</t>
  </si>
  <si>
    <t>Status</t>
  </si>
  <si>
    <t>COMPLETE: fundamental analysis now includes a 3-year (FY23-FY25) revenue/profit/margin trend per company (not just a snapshot); criteria-based weighting uses a fixed-threshold scoring rubric (ROE, ROCE, growth, valuation) instead of relative normalisation; Dashboard adds a Rs 10,00,000 common-investment growth comparison across all six portfolios. Workbook trimmed to 18 active sheets (the two disconnected monthly-basis sheets were removed). Two open items remain: (1) confirm the benchmark index identity (Nifty Power vs Nifty Energy), and (2) the two mutual funds' risk metrics are provider-reported, not computed on the same daily basis as Portfolios 1-4.</t>
  </si>
  <si>
    <t>Data Sources and Assumptions</t>
  </si>
  <si>
    <t>Item</t>
  </si>
  <si>
    <t>Status / Note</t>
  </si>
  <si>
    <t>Needs action?</t>
  </si>
  <si>
    <t>Price data source</t>
  </si>
  <si>
    <t>Not stated in the uploaded workbook - confirm and record here (e.g. NSE India, Yahoo Finance, Screener, Bloomberg) before submission</t>
  </si>
  <si>
    <t>ACTION NEEDED</t>
  </si>
  <si>
    <t>Analysis period (daily)</t>
  </si>
  <si>
    <t>20-Sep-2021 to 16-Sep-2026, 1,238 trading days, verified continuous with no missing prices or duplicate dates</t>
  </si>
  <si>
    <t>OK</t>
  </si>
  <si>
    <t>Analysis period (monthly)</t>
  </si>
  <si>
    <t>SUPERSEDED: the workbook now uses DAILY returns throughout, not monthly. The Monthly Prices/Monthly Returns sheets are kept for audit history only and are marked superseded - no live formula in the workbook reads from them anymore.</t>
  </si>
  <si>
    <t>RESOLVED</t>
  </si>
  <si>
    <t>Return frequency used</t>
  </si>
  <si>
    <t>DAILY (changed from monthly). Every portfolio, the benchmark, the correlation/covariance matrices, and Markowitz optimisation are computed on the full 1,237-day daily return series (21-Sep-2021 to 16-Sep-2026), per the group/faculty requirement to use daily data. Annualisation: (1 + average daily return)^252 - 1 for return; daily standard deviation x SQRT(252) for risk, using the standard 252-trading-day convention for the Indian market.</t>
  </si>
  <si>
    <t>Benchmark - FLAG</t>
  </si>
  <si>
    <t>Labelled 'Nifty Power (Energy)' in the raw data. Price level (~Rs 37,000) matches the Nifty Energy Index (broad energy incl. oil &amp; gas), not the Nifty Power Index (~Rs 9,000, pure power/utilities). The 10 selected companies match Nifty Power Index constituents far more closely. CONFIRM the actual allocated benchmark and, if needed, replace this series with verified Nifty Power Index data from niftyindices.com.</t>
  </si>
  <si>
    <t>Price adjustment status</t>
  </si>
  <si>
    <t>Not confirmed whether prices are adjusted for splits/bonuses/dividends. Needs verification against the source before final submission.</t>
  </si>
  <si>
    <t>Risk-free rate</t>
  </si>
  <si>
    <t>91-day Treasury Bill, cut-off yield ~5.28% at the 6-Aug-2026 RBI auction (rounded to 5.30% p.a. and held constant across the period as a disclosed simplification). Source: ICRA Analytics / Aditya Birla daily fixed-income tracker, 6-Aug-2026.</t>
  </si>
  <si>
    <t>Mutual fund data (Portfolios 5 and 6)</t>
  </si>
  <si>
    <t>Beta, Sharpe, Std. Dev. and Alpha for both funds are now shown on their sheets and in the Dashboard, sourced from advisorkhoj.com (retrieved Sep-2026), matched to the exact Growth plan cited elsewhere in this workbook. IMPORTANT CAVEAT: these are the provider's own risk figures (typically a 3-year, monthly-return basis with their own risk-free assumption) - NOT computed on the same 5-year, daily-return, 91-day-T-Bill basis as Portfolios 1-4. Treynor ratio for both funds is a mixed-source calculation: our own 5-year CAGR and risk-free rate combined with the provider's beta. A fully like-for-like comparison would require downloading each fund's actual daily or monthly NAV history from amfiindia.com.</t>
  </si>
  <si>
    <t>PARTIALLY RESOLVED</t>
  </si>
  <si>
    <t>Fundamental data (10 companies)</t>
  </si>
  <si>
    <t>Extended beyond a single snapshot: Fundamental Analysis now also carries a 3-year (FY23-FY25) Revenue, Net Profit and Operating Margin trend per company, sourced from company results announcements via Business Standard / Capital Market News (retrieved Sep-2026), with revenue and profit growth computed live via formula. Adani Green uses Operating Profit instead of Net Profit for the trend, disclosed on the sheet, since a consistent consolidated Net Profit series was not obtained this session.</t>
  </si>
  <si>
    <t>Rebalancing assumption</t>
  </si>
  <si>
    <t>Buy-and-hold: weights set once at the start of the 5-year period and held constant (no interim rebalancing). This is the standard simplifying assumption for this kind of static, in-sample comparison and is stated explicitly here per the assignment requirement.</t>
  </si>
  <si>
    <t>Criteria portfolio methodology</t>
  </si>
  <si>
    <t>Rebuilt as a fixed-threshold scoring rubric (ROE, ROCE, latest revenue growth, P/E valuation - each scored 1-5 against defined bands, not ranked only against these 10 peers), replacing the earlier min-max normalisation. Weights: Profitability 30%, Efficiency 25%, Growth 25%, Valuation 20% (editable on the Fundamental Scoring sheet). This makes the weighting logic independently defensible in a viva, since a score of 4 on ROE means the same thing regardless of which companies happen to be in the sample.</t>
  </si>
  <si>
    <t>Markowitz optimisation basis</t>
  </si>
  <si>
    <t>Re-solved on the full 1,237-day daily covariance matrix (previously solved on 58 monthly observations). The daily-basis solution concentrates differently: Adani Power 37.6%, NTPC 22.8%, Power Grid 12.9%, Torrent Power 14.5%, NHPC 12.3%, all others 0%. Solved with Python/SciPy SLSQP, mathematically equivalent to Excel Solver's GRG Nonlinear on the same objective (maximise Sharpe) and constraints (weights sum to 100%, no short-selling, no borrowing) - documented on the Markowitz Optimisation sheet for the group to verify in Excel Solver directly.</t>
  </si>
  <si>
    <t>Workbook cleanup</t>
  </si>
  <si>
    <t>The two superseded monthly-basis sheets (Monthly Prices, Monthly Returns) have been deleted - they were fully disconnected from every downstream formula once the workbook moved to daily-return calculations, and kept no unique data (all of it survives in the daily Historical Data / Daily Returns sheets). 18 active sheets remain, each referenced by at least one other sheet.</t>
  </si>
  <si>
    <t>DONE</t>
  </si>
  <si>
    <t>Data Audit - Historical Data Sheet</t>
  </si>
  <si>
    <t>Data item</t>
  </si>
  <si>
    <t>Available / Missing</t>
  </si>
  <si>
    <t>Accuracy concern</t>
  </si>
  <si>
    <t>Required correction</t>
  </si>
  <si>
    <t>Priority</t>
  </si>
  <si>
    <t>Daily prices, 10 companies + benchmark</t>
  </si>
  <si>
    <t>Available</t>
  </si>
  <si>
    <t>None found - no missing prices, no duplicate dates, chronologically sorted</t>
  </si>
  <si>
    <t>None</t>
  </si>
  <si>
    <t>Date coverage</t>
  </si>
  <si>
    <t>1,238 trading days, 20-Sep-2021 to 16-Sep-2026; one Saturday session (1-Feb-2025) is a genuine NSE special session, not an error</t>
  </si>
  <si>
    <t>Data frequency</t>
  </si>
  <si>
    <t>Available (daily)</t>
  </si>
  <si>
    <t>Faculty/group requirement is DAILY (updated from an earlier monthly approach)</t>
  </si>
  <si>
    <t>Used natively - see Daily Returns sheet (1,237 daily observations); no conversion needed since source data was already daily</t>
  </si>
  <si>
    <t>Done</t>
  </si>
  <si>
    <t>Benchmark identity</t>
  </si>
  <si>
    <t>Available but mismatched</t>
  </si>
  <si>
    <t>Labelled 'Nifty Power (Energy)' but price level matches Nifty Energy Index, not Nifty Power Index which the 10 companies actually track</t>
  </si>
  <si>
    <t>Confirm allocated benchmark; replace with verified index series if needed</t>
  </si>
  <si>
    <t>HIGH</t>
  </si>
  <si>
    <t>Price adjustment (splits/bonus/dividends)</t>
  </si>
  <si>
    <t>Unconfirmed</t>
  </si>
  <si>
    <t>Cannot verify adjustment status from the file alone</t>
  </si>
  <si>
    <t>Confirm with data source</t>
  </si>
  <si>
    <t>MEDIUM</t>
  </si>
  <si>
    <t>Missing</t>
  </si>
  <si>
    <t>Not present anywhere in the workbook</t>
  </si>
  <si>
    <t>Add T-Bill or G-Sec series matched to the analysis period</t>
  </si>
  <si>
    <t>Fundamental ratios (10 companies)</t>
  </si>
  <si>
    <t>No ROE, ROCE, margins, P/E, P/B, growth data</t>
  </si>
  <si>
    <t>Source from annual reports / NSE-BSE disclosures / screener.in</t>
  </si>
  <si>
    <t>Mutual fund NAV data (2 schemes)</t>
  </si>
  <si>
    <t>Not present</t>
  </si>
  <si>
    <t>Source from AMFI / fund house, 5-year growth-option NAV</t>
  </si>
  <si>
    <t>Source documentation</t>
  </si>
  <si>
    <t>No source names, URLs, or retrieval dates recorded</t>
  </si>
  <si>
    <t>Add to Data Sources &amp; Assumptions sheet</t>
  </si>
  <si>
    <t>Fundamental Analysis of the 10 Selected Companies</t>
  </si>
  <si>
    <t>Sector allocation: Power. Columns C-J are point-in-time snapshots (mid-September 2026). Columns K onward are a 3-year financial trend (FY23-FY25) sourced from company results announcements (Business Standard / Capital Market), added to satisfy the assignment requirement to show revenue and profit growth over the period, not just a single snapshot.</t>
  </si>
  <si>
    <t>Company</t>
  </si>
  <si>
    <t>Business Description</t>
  </si>
  <si>
    <t>Market Cap (Rs Cr)</t>
  </si>
  <si>
    <t>P/E (x)</t>
  </si>
  <si>
    <t>Book Value (Rs)</t>
  </si>
  <si>
    <t>ROE %</t>
  </si>
  <si>
    <t>ROCE %</t>
  </si>
  <si>
    <t>Source</t>
  </si>
  <si>
    <t>Revenue FY23 (Rs Cr)</t>
  </si>
  <si>
    <t>Revenue FY24 (Rs Cr)</t>
  </si>
  <si>
    <t>Revenue FY25 (Rs Cr)</t>
  </si>
  <si>
    <t>Revenue Growth FY24 %</t>
  </si>
  <si>
    <t>Revenue Growth FY25 %</t>
  </si>
  <si>
    <t>Profit FY23 (Rs Cr)</t>
  </si>
  <si>
    <t>Profit FY24 (Rs Cr)</t>
  </si>
  <si>
    <t>Profit FY25 (Rs Cr)</t>
  </si>
  <si>
    <t>Profit Growth FY24 %</t>
  </si>
  <si>
    <t>Profit Growth FY25 %</t>
  </si>
  <si>
    <t>OPM FY23 %</t>
  </si>
  <si>
    <t>OPM FY24 %</t>
  </si>
  <si>
    <t>OPM FY25 %</t>
  </si>
  <si>
    <t>Profit Metric / Note</t>
  </si>
  <si>
    <t>Adani Energy Solutions</t>
  </si>
  <si>
    <t>Power transmission, distribution and smart metering (GTD) business; India's largest private transmission company.</t>
  </si>
  <si>
    <t>ticker.finology.in, Sep-2026</t>
  </si>
  <si>
    <t>Net Profit</t>
  </si>
  <si>
    <t>Adani Green</t>
  </si>
  <si>
    <t>India's largest pure-play renewable energy IPP; solar, wind and hybrid generation.</t>
  </si>
  <si>
    <t>screener.in (consolidated), 04-Sep-2026</t>
  </si>
  <si>
    <t>Operating Profit (Net Profit series was inconsistent across sources this session)</t>
  </si>
  <si>
    <t>Adani Power</t>
  </si>
  <si>
    <t>Largest private thermal (coal-based) power producer in India; also has power trading operations.</t>
  </si>
  <si>
    <t>screener.in (consolidated), 18-Sep-2026</t>
  </si>
  <si>
    <t>CESC</t>
  </si>
  <si>
    <t>Integrated power utility generating and distributing electricity to Kolkata and licensed areas in Maharashtra, Rajasthan; part of RP-Sanjiv Goenka Group.</t>
  </si>
  <si>
    <t>screener.in (consolidated)</t>
  </si>
  <si>
    <t>JSW Energy</t>
  </si>
  <si>
    <t>Independent power producer (thermal, hydro, wind, solar) and part of the JSW Group; expanding into battery storage and pumped hydro.</t>
  </si>
  <si>
    <t>screener.in</t>
  </si>
  <si>
    <t>Net Profit (margin shown is Net Profit Margin; OPM not captured this session)</t>
  </si>
  <si>
    <t>NHPC</t>
  </si>
  <si>
    <t>Government of India Mini Ratna; India's largest hydropower generation company, also expanding into solar and wind.</t>
  </si>
  <si>
    <t>NTPC</t>
  </si>
  <si>
    <t>India's largest power generation company (Maharatna PSU); coal, gas and increasingly renewable generation plus consultancy.</t>
  </si>
  <si>
    <t>Power Grid</t>
  </si>
  <si>
    <t>Central Transmission Utility of India (Maharatna PSU); owns and operates the national interstate power transmission network.</t>
  </si>
  <si>
    <t>share.market (ROE) / tipranks.com (ROCE)</t>
  </si>
  <si>
    <t>Tata Power</t>
  </si>
  <si>
    <t>India's largest integrated private power company; generation, transmission, distribution, renewables, EV charging and solar rooftop.</t>
  </si>
  <si>
    <t>Torrent Power</t>
  </si>
  <si>
    <t>Integrated power utility (generation, transmission, distribution and renewables) across Gujarat, Maharashtra, UP and Karnataka; part of Torrent Group.</t>
  </si>
  <si>
    <t>Source: company quarterly/annual results announcements via Business Standard - Capital Market News, retrieved Sep-2026 (individual URLs available on request; all figures are as originally reported, consolidated basis).</t>
  </si>
  <si>
    <t>Fundamental Scoring - Criteria-Based Weighting Methodology (Rubric-Based)</t>
  </si>
  <si>
    <t>Each company is scored 1 (weakest) to 5 (strongest) on four pillars against FIXED thresholds (not scored relative to just these 10 companies), so the score is independently defensible in a viva. Composite Score = weighted average of the four pillar scores (weights below, editable). Final Weight = Composite Score / SUM(all Composite Scores), so weights always sum to 100%.</t>
  </si>
  <si>
    <t>Profitability (ROE)</t>
  </si>
  <si>
    <t>Efficiency (ROCE)</t>
  </si>
  <si>
    <t>Growth (Revenue Growth FY25)</t>
  </si>
  <si>
    <t>Valuation (P/E, lower=better)</t>
  </si>
  <si>
    <t>Pillar Weight -&gt;</t>
  </si>
  <si>
    <t>Scoring Rubric (fixed thresholds, not relative to this peer set)</t>
  </si>
  <si>
    <t>ROE: &gt;=18% -&gt; 5 | 14-18% -&gt; 4 | 10-14% -&gt; 3 | 6-10% -&gt; 2 | &lt;6% -&gt; 1</t>
  </si>
  <si>
    <t>ROCE: &gt;=15% -&gt; 5 | 12-15% -&gt; 4 | 9-12% -&gt; 3 | 6-9% -&gt; 2 | &lt;6% -&gt; 1</t>
  </si>
  <si>
    <t>Revenue Growth (FY25): &gt;=20% -&gt; 5 | 12-20% -&gt; 4 | 6-12% -&gt; 3 | 0-6% -&gt; 2 | &lt;0% -&gt; 1</t>
  </si>
  <si>
    <t>P/E (lower is better - cheaper): &lt;=15x -&gt; 5 | 15-20x -&gt; 4 | 20-30x -&gt; 3 | 30-50x -&gt; 2 | &gt;50x -&gt; 1</t>
  </si>
  <si>
    <t>Rev. Growth FY25 %</t>
  </si>
  <si>
    <t>ROE Score</t>
  </si>
  <si>
    <t>ROCE Score</t>
  </si>
  <si>
    <t>Growth Score</t>
  </si>
  <si>
    <t>Valuation Score</t>
  </si>
  <si>
    <t>Composite Score</t>
  </si>
  <si>
    <t>Weight %</t>
  </si>
  <si>
    <t>TOTAL</t>
  </si>
  <si>
    <t>Portfolio 1: Equally Weighted Portfolio</t>
  </si>
  <si>
    <t>10% weight to each of the 10 selected companies. Daily return = SUMPRODUCT(weights, company daily returns), linked live to the Daily Returns sheet (1,237 trading days).</t>
  </si>
  <si>
    <t>(helper row - weights mirrored horizontally for SUMPRODUCT)</t>
  </si>
  <si>
    <t>Weight</t>
  </si>
  <si>
    <t>Date</t>
  </si>
  <si>
    <t>Portfolio Daily Return</t>
  </si>
  <si>
    <t>Average Daily Return</t>
  </si>
  <si>
    <t>Annualised Return (compounded, 252 trading days)</t>
  </si>
  <si>
    <t>Daily Std. Dev.</t>
  </si>
  <si>
    <t>Annualised Std. Dev.</t>
  </si>
  <si>
    <t>Portfolio 2: Criteria-Based Portfolio (Composite Fundamental Score)</t>
  </si>
  <si>
    <t>Weights from the composite fundamental score (ROE, ROCE, inverse P/E) on the Fundamental Scoring sheet - unchanged by the return-frequency switch. Daily return = SUMPRODUCT(weights, company daily returns).</t>
  </si>
  <si>
    <t>Correlation Matrix - 10 Selected Companies (Monthly Returns)</t>
  </si>
  <si>
    <t>Computed with Excel CORREL across the 1,237 daily return observations (21-Sep-2021 to 16-Sep-2026) for each pair of companies, linked to the Daily Returns sheet.</t>
  </si>
  <si>
    <t>ADANIENSOL</t>
  </si>
  <si>
    <t>ADANIGREEN</t>
  </si>
  <si>
    <t>ADANIPOWER</t>
  </si>
  <si>
    <t>JSWENERGY</t>
  </si>
  <si>
    <t>POWERGRID</t>
  </si>
  <si>
    <t>TATAPOWER</t>
  </si>
  <si>
    <t>TORNTPOWER</t>
  </si>
  <si>
    <t>Covariance Matrix - 10 Selected Companies (Monthly Returns)</t>
  </si>
  <si>
    <t>Computed with Excel COVAR across the 1,237 daily return observations (21-Sep-2021 to 16-Sep-2026) for each pair of companies, linked to the Daily Returns sheet.</t>
  </si>
  <si>
    <t>Portfolio 3: Efficient Markowitz Portfolio</t>
  </si>
  <si>
    <t>Objective: maximise the Sharpe ratio, subject to weights summing to 100%, no short-selling (weights &gt;= 0) and no borrowing (weights &lt;= 1). Solved using Python/SciPy SLSQP on the 1,237-day covariance matrix and mean daily returns - mathematically equivalent to Excel Solver's GRG Nonlinear engine on the same objective and constraints. NOT run inside Excel Solver itself; open Data &gt; Solver with the objective/constraint cells below to verify or re-optimise for the viva.</t>
  </si>
  <si>
    <t>Solver Setup (replicate this in Excel Data &gt; Solver)</t>
  </si>
  <si>
    <t>Objective cell</t>
  </si>
  <si>
    <t>F1273 (Sharpe ratio) - Set to: Max</t>
  </si>
  <si>
    <t>By changing variable cells</t>
  </si>
  <si>
    <t>C16:C25 (portfolio weights)</t>
  </si>
  <si>
    <t>Constraint 1</t>
  </si>
  <si>
    <t>C26 = 1</t>
  </si>
  <si>
    <t>Constraint 2</t>
  </si>
  <si>
    <t>C16:C25 &gt;= 0  (no short-selling)</t>
  </si>
  <si>
    <t>Constraint 3</t>
  </si>
  <si>
    <t>C16:C25 &lt;= 1  (no borrowing / leverage)</t>
  </si>
  <si>
    <t>Solving method</t>
  </si>
  <si>
    <t>GRG Nonlinear</t>
  </si>
  <si>
    <t>Optimal Weight</t>
  </si>
  <si>
    <t>(helper row - weights mirrored horizontally)</t>
  </si>
  <si>
    <t>Efficient Frontier (illustrative, 6 points)</t>
  </si>
  <si>
    <t>Target Ann. Return</t>
  </si>
  <si>
    <t>Ann. Std Dev (Risk)</t>
  </si>
  <si>
    <t>Risk-Free Rate (annual, 91-day T-Bill)</t>
  </si>
  <si>
    <t>Annualised Return (compounded, 252 days)</t>
  </si>
  <si>
    <t>Sharpe Ratio (objective cell)</t>
  </si>
  <si>
    <t>Efficient Frontier (illustrative, 6 points, daily-basis)</t>
  </si>
  <si>
    <t>Portfolio 4: Benchmark Portfolio</t>
  </si>
  <si>
    <t>Uses the benchmark daily return series from the Daily Returns sheet, labelled 'Nifty Power (Energy)'. FLAGGED: this series' price level matches the Nifty Energy Index, not the Nifty Power Index that the 10 selected companies more closely track - confirm the allocated benchmark before final submission (see Data Sources &amp; Assumptions).</t>
  </si>
  <si>
    <t>Benchmark Daily Return</t>
  </si>
  <si>
    <t>Portfolio 5: Comparable Mutual Fund Scheme 1</t>
  </si>
  <si>
    <t>Selected because it is one of the longest-running (since 2004) power &amp; infrastructure sectoral funds in India, giving a genuine 5-year track record comparable to the analysis period, and its top holdings overlap materially with the 10 selected companies (NTPC, Tata Power).</t>
  </si>
  <si>
    <t>Scheme name</t>
  </si>
  <si>
    <t>Nippon India Power &amp; Infra Fund - Growth</t>
  </si>
  <si>
    <t>Fund house</t>
  </si>
  <si>
    <t>Nippon India Mutual Fund</t>
  </si>
  <si>
    <t>Investment objective</t>
  </si>
  <si>
    <t>Long-term capital appreciation by investing in power and allied infrastructure sector companies</t>
  </si>
  <si>
    <t>Launch date</t>
  </si>
  <si>
    <t>08-May-2004</t>
  </si>
  <si>
    <t>AUM (Rs Cr, approx.)</t>
  </si>
  <si>
    <t>share.market, Jul-2026</t>
  </si>
  <si>
    <t>Top holdings</t>
  </si>
  <si>
    <t>Reliance Industries, NTPC, Bharti Airtel, L&amp;T, Tata Power</t>
  </si>
  <si>
    <t>5-Year CAGR</t>
  </si>
  <si>
    <t>1-Year Return</t>
  </si>
  <si>
    <t>THIRD-PARTY RISK METRICS (not computed on the same daily/5-yr basis as Portfolios 1-4)</t>
  </si>
  <si>
    <t>Annualised Std. Dev. (3-yr, provider-computed)</t>
  </si>
  <si>
    <t>Beta (3-yr, vs provider benchmark)</t>
  </si>
  <si>
    <t>Sharpe Ratio (3-yr, provider-computed)</t>
  </si>
  <si>
    <t>Alpha (3-yr, provider-computed)</t>
  </si>
  <si>
    <t>Treynor Ratio (our 5-yr CAGR &amp; Rf, provider's beta - mixed-source)</t>
  </si>
  <si>
    <t>Source: advisorkhoj.com, Nippon India Power &amp; Infra Fund - Growth Plan, retrieved Sep-2026. These figures use the provider's own methodology (typically 3-year, monthly-return basis and their own risk-free assumption) - NOT the same 5-year daily-return, 91-day-T-Bill basis used for Portfolios 1-4. Shown to satisfy the Dashboard's completeness requirement, but not strictly like-for-like comparable to the other four portfolios. A fully consistent comparison would require downloading this fund's actual daily/monthly NAV history.</t>
  </si>
  <si>
    <t>Portfolio 6: Comparable Mutual Fund Scheme 2</t>
  </si>
  <si>
    <t>Selected as a second comparable scheme with meaningful power-sector exposure (Adani Power and Adani Energy Solutions are top-10 holdings), though its mandate is broader (Resources &amp; Energy, including cement, steel and metals) than a pure power play - a disclosed limitation, not full sector overlap with the benchmark.</t>
  </si>
  <si>
    <t>Tata Resources &amp; Energy Fund - Growth</t>
  </si>
  <si>
    <t>Tata Mutual Fund</t>
  </si>
  <si>
    <t>Long-term capital appreciation by investing at least 80% of net assets in equity/equity-related instruments of Resources &amp; Energy sector companies</t>
  </si>
  <si>
    <t>04-Dec-2015</t>
  </si>
  <si>
    <t>UltraTech Cement, Ambuja Cements, Tata Steel, Adani Power, Adani Energy Solutions</t>
  </si>
  <si>
    <t>Expense Ratio</t>
  </si>
  <si>
    <t>equiruswealth.com, Jan-2026</t>
  </si>
  <si>
    <t>Source: advisorkhoj.com, Tata Resources &amp; Energy Fund - Regular Plan Growth, retrieved Sep-2026. These figures use the provider's own methodology (typically 3-year, monthly-return basis and their own risk-free assumption) - NOT the same 5-year daily-return, 91-day-T-Bill basis used for Portfolios 1-4. Shown to satisfy the Dashboard's completeness requirement, but not strictly like-for-like comparable to the other four portfolios. A fully consistent comparison would require downloading this fund's actual daily/monthly NAV history.</t>
  </si>
  <si>
    <t>Comparative Performance - All Six Portfolios</t>
  </si>
  <si>
    <t>Beta = COVAR(portfolio returns, benchmark returns) / VAR(benchmark returns), computed on DAILY returns (1,237 observations). Sharpe = (Ann. Return - Rf) / Ann. Std Dev. Treynor = (Ann. Return - Rf) / Beta. Jensen Alpha = Actual Return - [Rf + Beta x (Benchmark Return - Rf)]. Risk-free rate = 5.30% p.a. (91-day T-Bill, Aug-2026). Annualisation: (1+avg daily return)^252 - 1 for return; daily SD x SQRT(252) for risk. Portfolios 5 and 6 (mutual funds) show only the reported 5-year CAGR - no daily NAV series was available for them.</t>
  </si>
  <si>
    <t>Portfolio</t>
  </si>
  <si>
    <t>Ann. Return (CAGR proxy)</t>
  </si>
  <si>
    <t>Beta</t>
  </si>
  <si>
    <t>Sharpe Ratio</t>
  </si>
  <si>
    <t>Treynor Ratio</t>
  </si>
  <si>
    <t>Jensen's Alpha</t>
  </si>
  <si>
    <t>1. Equal Weighted</t>
  </si>
  <si>
    <t>2. Criteria-Based (Composite Score)</t>
  </si>
  <si>
    <t>3. Markowitz (Max Sharpe)</t>
  </si>
  <si>
    <t>4. Benchmark (Nifty Power/Energy - flagged)</t>
  </si>
  <si>
    <t>5. Mutual Fund 1 - Nippon India Power &amp; Infra</t>
  </si>
  <si>
    <t>6. Mutual Fund 2 - Tata Resources &amp; Energy</t>
  </si>
  <si>
    <t>Return-wise Calculation (Daily Basis): Periodic Returns -&gt; Cumulative Return -&gt; CAGR -&gt; Risk-Adjusted Ratios</t>
  </si>
  <si>
    <t>Self-contained sheet: pulls each portfolio's DAILY return from its own sheet, builds a Rs 100 cumulative value index day by day (1,237 trading days, 21-Sep-2021 to 16-Sep-2026), then derives Cumulative Return, CAGR, Annualised Return, Annualised Risk, Beta, Sharpe, Treynor and Jensen's Alpha from that index and return series.</t>
  </si>
  <si>
    <t>A. Daily Returns and Cumulative Value Index (Rs 100 base)</t>
  </si>
  <si>
    <t>P1: Equal Weight - Return</t>
  </si>
  <si>
    <t>P1: Equal Weight - Value Index</t>
  </si>
  <si>
    <t>P2: Criteria-Based - Return</t>
  </si>
  <si>
    <t>P2: Criteria-Based - Value Index</t>
  </si>
  <si>
    <t>P3: Markowitz - Return</t>
  </si>
  <si>
    <t>P3: Markowitz - Value Index</t>
  </si>
  <si>
    <t>P4: Benchmark - Return</t>
  </si>
  <si>
    <t>P4: Benchmark - Value Index</t>
  </si>
  <si>
    <t>B. Risk-Free Rate and Benchmark Reference</t>
  </si>
  <si>
    <t>Risk-Free Rate (annual, 91-day T-Bill, Aug-2026)</t>
  </si>
  <si>
    <t>C. Return-Wise Ratio Derivation (Portfolios 1-4, Daily Basis)</t>
  </si>
  <si>
    <t>Step / Metric</t>
  </si>
  <si>
    <t>P1: Equal Weight</t>
  </si>
  <si>
    <t>P2: Criteria-Based</t>
  </si>
  <si>
    <t>P3: Markowitz</t>
  </si>
  <si>
    <t>P4: Benchmark</t>
  </si>
  <si>
    <t>Formula used</t>
  </si>
  <si>
    <t>1. Average Daily Return</t>
  </si>
  <si>
    <t>2. Cumulative Return (5-Yr)</t>
  </si>
  <si>
    <t>3. CAGR (compounded over period)</t>
  </si>
  <si>
    <t>4. Annualised Return (compounded, x252 days)</t>
  </si>
  <si>
    <t>5. Daily Std. Dev.</t>
  </si>
  <si>
    <t>6. Annualised Std. Dev. (Risk, x SQRT(252))</t>
  </si>
  <si>
    <t>7. Beta (vs Benchmark)</t>
  </si>
  <si>
    <t>8. Sharpe Ratio</t>
  </si>
  <si>
    <t>9. Treynor Ratio</t>
  </si>
  <si>
    <t>10. Jensen's Alpha</t>
  </si>
  <si>
    <t>D. Portfolios 5 &amp; 6 (Mutual Funds) - Reported CAGR Only</t>
  </si>
  <si>
    <t>5-Year CAGR (reported)</t>
  </si>
  <si>
    <t>Note</t>
  </si>
  <si>
    <t>P5: Nippon India Power &amp; Infra Fund</t>
  </si>
  <si>
    <t>No daily NAV series available - beta/Sharpe/Treynor/Jensen not computed</t>
  </si>
  <si>
    <t>P6: Tata Resources &amp; Energy Fund</t>
  </si>
  <si>
    <t>E. Quick Ranking (by Sharpe Ratio, Portfolios 1-4)</t>
  </si>
  <si>
    <t>Rank</t>
  </si>
  <si>
    <t>Recommendations by Investor Profile</t>
  </si>
  <si>
    <t>Based on the computed performance metrics on the Portfolio Performance sheet, now on a DAILY-return basis (1,237 trading days, annualised x252/SQRT(252)).</t>
  </si>
  <si>
    <t>Conservative Investor</t>
  </si>
  <si>
    <t>None of the six portfolios is genuinely low-volatility: even the benchmark carries ~19.7% annualised standard deviation on a daily basis, and every equity portfolio's beta sits at or above roughly 0.35-1.0. Strictly, no single portfolio here is a good fit for a conservative mandate as a full allocation. If one must be chosen, Mutual Fund 2 (Tata Resources &amp; Energy) has the lowest beta (0.84, provider-reported) among all six, though its Sharpe ratio (0.28) is also the weakest, reflecting a genuine return-for-risk trade-off rather than a free lunch. Among the four fully daily-computed portfolios, the Benchmark has the lowest risk (19.7%) and beta (0.99 by construction).</t>
  </si>
  <si>
    <t>Moderate Investor</t>
  </si>
  <si>
    <t>The Criteria-Based Portfolio, now weighted using a fixed-threshold fundamental rubric (ROE, ROCE, revenue growth, valuation each scored 1-5 against defined bands, not just ranked against these 10 peers), offers a solid balance: Sharpe ratio of 1.09 versus 0.94 for the Equal-Weighted portfolio, at similar risk (24.6% vs 25.0% annualised standard deviation). The rubric rewards profitable, efficiently-run, reasonably-valued companies like Adani Power and Torrent Power over richly-valued, lower-profitability names like Adani Green and Adani Energy Solutions. This remains a reasonable core holding for a moderate risk-return balance, and the fixed thresholds make the weighting logic defensible independent of which 10 companies happen to be in the sample.</t>
  </si>
  <si>
    <t>Aggressive Investor</t>
  </si>
  <si>
    <t>The Markowitz (Max Sharpe) Portfolio delivers the highest annualised return (47.9%) and the highest Sharpe (1.58) and Treynor (1.09) ratios of all six portfolios on the daily-return, 1,237-observation optimisation, concentrating in Adani Power (37.6%), NTPC (22.8%), Power Grid (12.9%), Torrent Power (14.5%) and NHPC (12.3%). This is appropriate only for an investor who accepts the look-ahead/in-sample risk (Section on Limitations) and can tolerate concentration in five names rather than a diversified basket of ten.</t>
  </si>
  <si>
    <t>Why rankings differ across measures</t>
  </si>
  <si>
    <t>Sharpe ratio penalises total volatility (including company-specific risk), so it favours the more diversified Criteria-Based portfolio relative to what Treynor alone would suggest. Treynor and Jensen's alpha use beta (systematic risk only), so a concentrated but high-beta portfolio like Markowitz can still rank well on those measures even though its total risk (Sharpe denominator) is higher. This is exactly the kind of divergence the assignment brief asks the group to interpret in the research report.</t>
  </si>
  <si>
    <t>Portfolio Management Project - Dashboard</t>
  </si>
  <si>
    <t>Power sector | Analysis period: 5 years | All figures link live to the underlying sheets</t>
  </si>
  <si>
    <t>Six-Portfolio Performance Summary</t>
  </si>
  <si>
    <t>Ann. Return</t>
  </si>
  <si>
    <t>Ann. Risk (SD)</t>
  </si>
  <si>
    <t>Sharpe</t>
  </si>
  <si>
    <t>Treynor</t>
  </si>
  <si>
    <t>Company Weights Across the 3 Constructed Portfolios</t>
  </si>
  <si>
    <t>Equal Weight</t>
  </si>
  <si>
    <t>Criteria-Based</t>
  </si>
  <si>
    <t>Markowitz (Max Sharpe)</t>
  </si>
  <si>
    <t>Fundamental Indicators - 10 Companies</t>
  </si>
  <si>
    <t>Key Findings</t>
  </si>
  <si>
    <t>Markowitz (Max Sharpe) delivered the best risk-adjusted return on the full daily-return dataset (Sharpe 1.58), concentrated in Adani Power, NTPC, Power Grid, Torrent Power and NHPC. The Criteria-Based portfolio, now weighted using a fixed-threshold fundamental rubric, achieved a solid Sharpe of 1.09 with a more diversified, fundamentals-driven approach and no look-ahead risk. The Equal-Weighted portfolio (Sharpe 0.94) and the flagged Benchmark (Sharpe 0.46) trailed both on a risk-adjusted basis. See Investor Recommendations for profile-specific guidance, and the Data Sources &amp; Assumptions sheet for the benchmark identity issue that should be resolved before this is submitted.</t>
  </si>
  <si>
    <t>4. Growth of Rs 10,00,000 Invested 5 Years Ago (Common Investment Comparison)</t>
  </si>
  <si>
    <t>Final value = Initial investment x (Cumulative Value Index / 100), from the Returns &amp; Ratios sheet. Portfolios 5-6 use their reported 5-year CAGR.</t>
  </si>
  <si>
    <t>Initial Investment (Rs)</t>
  </si>
  <si>
    <t>Final Value (Rs)</t>
  </si>
  <si>
    <t>Profit / (Loss) (Rs)</t>
  </si>
  <si>
    <t>Total Return %</t>
  </si>
  <si>
    <t>2. Criteria-Based</t>
  </si>
  <si>
    <t>4. Benchmark</t>
  </si>
  <si>
    <t>Daily Returns - All 10 Companies + Benchmark</t>
  </si>
  <si>
    <t>Chronological (oldest to newest), linked live to Historical Data. Daily Return = (Today's Price / Previous Trading Day's Price) - 1, as already computed in Historical Data. 1,237 daily observations, 21-Sep-2021 to 16-Sep-2026 (the first trading day, 20-Sep-2021, has no prior day in the file and so no return).</t>
  </si>
  <si>
    <t>Nifty Power (Energy)</t>
  </si>
  <si>
    <t>Return</t>
  </si>
  <si>
    <t>Average Return</t>
  </si>
  <si>
    <t>Annualized Return</t>
  </si>
  <si>
    <t>ST. dev</t>
  </si>
  <si>
    <t>Annualized ST dev</t>
  </si>
  <si>
    <t>TEAM NUMBER 10</t>
  </si>
  <si>
    <t>Prof Pankajj Goel</t>
  </si>
  <si>
    <t>Nme</t>
  </si>
  <si>
    <t xml:space="preserve">Prajjwal Singh (153)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</si>
</sst>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0.000000"/>
    <numFmt numFmtId="167" formatCode="m/d/yyyy"/>
  </numFmts>
  <fonts count="37" x14ac:knownFonts="1">
    <font>
      <sz val="11"/>
      <color theme="1"/>
      <name val="Calibri"/>
      <family val="2"/>
      <charset val="1"/>
    </font>
    <font>
      <b/>
      <sz val="16"/>
      <name val="Arial"/>
      <family val="2"/>
      <charset val="1"/>
    </font>
    <font>
      <i/>
      <sz val="10"/>
      <color rgb="FF555555"/>
      <name val="Arial"/>
      <family val="2"/>
      <charset val="1"/>
    </font>
    <font>
      <b/>
      <sz val="10"/>
      <name val="Arial"/>
      <family val="2"/>
      <charset val="1"/>
    </font>
    <font>
      <sz val="10"/>
      <name val="Arial"/>
      <family val="2"/>
      <charset val="1"/>
    </font>
    <font>
      <b/>
      <sz val="14"/>
      <name val="Arial"/>
      <family val="2"/>
      <charset val="1"/>
    </font>
    <font>
      <b/>
      <sz val="11"/>
      <color rgb="FFFFFFFF"/>
      <name val="Arial"/>
      <family val="2"/>
      <charset val="1"/>
    </font>
    <font>
      <b/>
      <sz val="10"/>
      <color rgb="FF9C5700"/>
      <name val="Arial"/>
      <family val="2"/>
      <charset val="1"/>
    </font>
    <font>
      <b/>
      <sz val="10"/>
      <color rgb="FF006100"/>
      <name val="Arial"/>
      <family val="2"/>
      <charset val="1"/>
    </font>
    <font>
      <sz val="10"/>
      <name val="Arial"/>
      <family val="2"/>
    </font>
    <font>
      <b/>
      <sz val="10"/>
      <color rgb="FF006100"/>
      <name val="Arial"/>
      <family val="2"/>
    </font>
    <font>
      <b/>
      <sz val="10"/>
      <name val="Arial"/>
      <family val="2"/>
    </font>
    <font>
      <b/>
      <sz val="10"/>
      <color rgb="FFFFFFFF"/>
      <name val="Arial"/>
      <family val="2"/>
    </font>
    <font>
      <i/>
      <sz val="8"/>
      <color rgb="FF666666"/>
      <name val="Arial"/>
      <family val="2"/>
      <charset val="1"/>
    </font>
    <font>
      <i/>
      <sz val="8"/>
      <color rgb="FF666666"/>
      <name val="Arial"/>
      <family val="2"/>
    </font>
    <font>
      <b/>
      <sz val="14"/>
      <name val="Arial"/>
      <family val="2"/>
    </font>
    <font>
      <i/>
      <sz val="10"/>
      <color rgb="FF555555"/>
      <name val="Arial"/>
      <family val="2"/>
    </font>
    <font>
      <b/>
      <sz val="9"/>
      <name val="Arial"/>
      <family val="2"/>
    </font>
    <font>
      <i/>
      <sz val="9"/>
      <color rgb="FF0000FF"/>
      <name val="Arial"/>
      <family val="2"/>
    </font>
    <font>
      <sz val="9"/>
      <color rgb="FF555555"/>
      <name val="Arial"/>
      <family val="2"/>
    </font>
    <font>
      <i/>
      <sz val="8"/>
      <name val="Arial"/>
      <family val="2"/>
      <charset val="1"/>
    </font>
    <font>
      <sz val="8"/>
      <color rgb="FF888888"/>
      <name val="Arial"/>
      <family val="2"/>
      <charset val="1"/>
    </font>
    <font>
      <sz val="9"/>
      <name val="Arial"/>
      <family val="2"/>
      <charset val="1"/>
    </font>
    <font>
      <b/>
      <sz val="10"/>
      <color rgb="FFFFFFFF"/>
      <name val="Arial"/>
      <family val="2"/>
      <charset val="1"/>
    </font>
    <font>
      <b/>
      <sz val="9"/>
      <name val="Arial"/>
      <family val="2"/>
      <charset val="1"/>
    </font>
    <font>
      <sz val="10"/>
      <color rgb="FF0000FF"/>
      <name val="Arial"/>
      <family val="2"/>
      <charset val="1"/>
    </font>
    <font>
      <i/>
      <sz val="9"/>
      <color rgb="FF888888"/>
      <name val="Arial"/>
      <family val="2"/>
      <charset val="1"/>
    </font>
    <font>
      <b/>
      <sz val="12"/>
      <color rgb="FF1F4E78"/>
      <name val="Arial"/>
      <family val="2"/>
      <charset val="1"/>
    </font>
    <font>
      <sz val="9"/>
      <color rgb="FF0000FF"/>
      <name val="Arial"/>
      <family val="2"/>
      <charset val="1"/>
    </font>
    <font>
      <i/>
      <sz val="8"/>
      <color rgb="FF888888"/>
      <name val="Arial"/>
      <family val="2"/>
      <charset val="1"/>
    </font>
    <font>
      <b/>
      <sz val="12"/>
      <name val="Arial"/>
      <family val="2"/>
      <charset val="1"/>
    </font>
    <font>
      <b/>
      <sz val="26"/>
      <color theme="0"/>
      <name val="Arial"/>
      <family val="2"/>
      <charset val="1"/>
    </font>
    <font>
      <b/>
      <sz val="12"/>
      <name val="Arial"/>
      <family val="2"/>
    </font>
    <font>
      <i/>
      <sz val="9"/>
      <color rgb="FF555555"/>
      <name val="Arial"/>
      <family val="2"/>
    </font>
    <font>
      <b/>
      <sz val="11"/>
      <color theme="1"/>
      <name val="Calibri"/>
      <family val="2"/>
      <charset val="1"/>
    </font>
    <font>
      <sz val="14"/>
      <color theme="1"/>
      <name val="Calibri"/>
      <family val="2"/>
      <charset val="1"/>
    </font>
    <font>
      <b/>
      <sz val="24"/>
      <color theme="1"/>
      <name val="Calibri"/>
      <family val="2"/>
    </font>
  </fonts>
  <fills count="8">
    <fill>
      <patternFill patternType="none"/>
    </fill>
    <fill>
      <patternFill patternType="gray125"/>
    </fill>
    <fill>
      <patternFill patternType="solid">
        <fgColor rgb="FF1F4E78"/>
        <bgColor rgb="FF264478"/>
      </patternFill>
    </fill>
    <fill>
      <patternFill patternType="solid">
        <fgColor rgb="FFFCE4D6"/>
        <bgColor rgb="FFFFF2CC"/>
      </patternFill>
    </fill>
    <fill>
      <patternFill patternType="solid">
        <fgColor rgb="FFE2EFDA"/>
        <bgColor rgb="FFFCE4D6"/>
      </patternFill>
    </fill>
    <fill>
      <patternFill patternType="solid">
        <fgColor theme="4" tint="0.59987182226020086"/>
        <bgColor rgb="FFCCCCCC"/>
      </patternFill>
    </fill>
    <fill>
      <patternFill patternType="solid">
        <fgColor rgb="FF002060"/>
        <bgColor rgb="FF000080"/>
      </patternFill>
    </fill>
    <fill>
      <patternFill patternType="solid">
        <fgColor theme="2" tint="-0.249977111117893"/>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108">
    <xf numFmtId="0" fontId="0" fillId="0" borderId="0" xfId="0"/>
    <xf numFmtId="0" fontId="4" fillId="0" borderId="0" xfId="0" applyFont="1" applyAlignment="1">
      <alignment vertical="top" wrapText="1"/>
    </xf>
    <xf numFmtId="0" fontId="1" fillId="0" borderId="0" xfId="0" applyFont="1"/>
    <xf numFmtId="0" fontId="2" fillId="0" borderId="0" xfId="0" applyFont="1"/>
    <xf numFmtId="0" fontId="3" fillId="0" borderId="0" xfId="0" applyFont="1"/>
    <xf numFmtId="0" fontId="5" fillId="0" borderId="0" xfId="0" applyFont="1"/>
    <xf numFmtId="0" fontId="6" fillId="2" borderId="1" xfId="0" applyFont="1" applyFill="1" applyBorder="1" applyAlignment="1">
      <alignment horizontal="center" vertical="center" wrapText="1"/>
    </xf>
    <xf numFmtId="0" fontId="3" fillId="3" borderId="1" xfId="0" applyFont="1" applyFill="1" applyBorder="1"/>
    <xf numFmtId="0" fontId="4" fillId="3" borderId="1" xfId="0" applyFont="1" applyFill="1" applyBorder="1" applyAlignment="1">
      <alignment vertical="top" wrapText="1"/>
    </xf>
    <xf numFmtId="0" fontId="7" fillId="3" borderId="1" xfId="0" applyFont="1" applyFill="1" applyBorder="1"/>
    <xf numFmtId="0" fontId="3" fillId="0" borderId="1" xfId="0" applyFont="1" applyBorder="1"/>
    <xf numFmtId="0" fontId="4" fillId="0" borderId="1" xfId="0" applyFont="1" applyBorder="1" applyAlignment="1">
      <alignment vertical="top" wrapText="1"/>
    </xf>
    <xf numFmtId="0" fontId="8" fillId="0" borderId="1" xfId="0" applyFont="1" applyBorder="1"/>
    <xf numFmtId="0" fontId="3" fillId="4" borderId="1" xfId="0" applyFont="1" applyFill="1" applyBorder="1"/>
    <xf numFmtId="0" fontId="4" fillId="4" borderId="1" xfId="0" applyFont="1" applyFill="1" applyBorder="1" applyAlignment="1">
      <alignment vertical="top" wrapText="1"/>
    </xf>
    <xf numFmtId="0" fontId="8" fillId="4" borderId="1" xfId="0" applyFont="1" applyFill="1" applyBorder="1"/>
    <xf numFmtId="0" fontId="9" fillId="4" borderId="1" xfId="0" applyFont="1" applyFill="1" applyBorder="1" applyAlignment="1">
      <alignment vertical="top" wrapText="1"/>
    </xf>
    <xf numFmtId="0" fontId="10" fillId="4" borderId="1" xfId="0" applyFont="1" applyFill="1" applyBorder="1"/>
    <xf numFmtId="0" fontId="3" fillId="4" borderId="0" xfId="0" applyFont="1" applyFill="1"/>
    <xf numFmtId="0" fontId="4" fillId="4" borderId="0" xfId="0" applyFont="1" applyFill="1" applyAlignment="1">
      <alignment vertical="top" wrapText="1"/>
    </xf>
    <xf numFmtId="0" fontId="8" fillId="4" borderId="0" xfId="0" applyFont="1" applyFill="1"/>
    <xf numFmtId="0" fontId="11" fillId="4" borderId="0" xfId="0" applyFont="1" applyFill="1"/>
    <xf numFmtId="0" fontId="9" fillId="4" borderId="0" xfId="0" applyFont="1" applyFill="1" applyAlignment="1">
      <alignment vertical="top" wrapText="1"/>
    </xf>
    <xf numFmtId="0" fontId="10" fillId="4" borderId="0" xfId="0" applyFont="1" applyFill="1"/>
    <xf numFmtId="0" fontId="3" fillId="4" borderId="1" xfId="0" applyFont="1" applyFill="1" applyBorder="1" applyAlignment="1">
      <alignment vertical="top" wrapText="1"/>
    </xf>
    <xf numFmtId="0" fontId="3" fillId="3" borderId="1" xfId="0" applyFont="1" applyFill="1" applyBorder="1" applyAlignment="1">
      <alignment vertical="top" wrapText="1"/>
    </xf>
    <xf numFmtId="0" fontId="12" fillId="2" borderId="1" xfId="0" applyFont="1" applyFill="1" applyBorder="1" applyAlignment="1">
      <alignment horizontal="center" vertical="center" wrapText="1"/>
    </xf>
    <xf numFmtId="0" fontId="3" fillId="0" borderId="1" xfId="0" applyFont="1" applyBorder="1" applyAlignment="1">
      <alignment vertical="top"/>
    </xf>
    <xf numFmtId="3" fontId="0" fillId="0" borderId="1" xfId="0" applyNumberFormat="1" applyBorder="1" applyAlignment="1">
      <alignment vertical="top"/>
    </xf>
    <xf numFmtId="164" fontId="0" fillId="0" borderId="1" xfId="0" applyNumberFormat="1" applyBorder="1" applyAlignment="1">
      <alignment vertical="top"/>
    </xf>
    <xf numFmtId="4" fontId="0" fillId="0" borderId="1" xfId="0" applyNumberFormat="1" applyBorder="1" applyAlignment="1">
      <alignment vertical="top"/>
    </xf>
    <xf numFmtId="0" fontId="0" fillId="0" borderId="1" xfId="0" applyBorder="1" applyAlignment="1">
      <alignment vertical="top"/>
    </xf>
    <xf numFmtId="10" fontId="0" fillId="0" borderId="1" xfId="0" applyNumberFormat="1" applyBorder="1" applyAlignment="1">
      <alignment vertical="top"/>
    </xf>
    <xf numFmtId="0" fontId="13" fillId="0" borderId="1" xfId="0" applyFont="1" applyBorder="1" applyAlignment="1">
      <alignment vertical="top" wrapText="1"/>
    </xf>
    <xf numFmtId="4" fontId="9" fillId="0" borderId="1" xfId="0" applyNumberFormat="1" applyFont="1" applyBorder="1"/>
    <xf numFmtId="10" fontId="9" fillId="0" borderId="1" xfId="0" applyNumberFormat="1" applyFont="1" applyBorder="1"/>
    <xf numFmtId="0" fontId="9" fillId="0" borderId="1" xfId="0" applyFont="1" applyBorder="1" applyAlignment="1">
      <alignment vertical="top" wrapText="1"/>
    </xf>
    <xf numFmtId="0" fontId="15" fillId="0" borderId="0" xfId="0" applyFont="1"/>
    <xf numFmtId="0" fontId="16" fillId="0" borderId="0" xfId="0" applyFont="1"/>
    <xf numFmtId="0" fontId="17" fillId="0" borderId="0" xfId="0" applyFont="1" applyAlignment="1">
      <alignment wrapText="1"/>
    </xf>
    <xf numFmtId="0" fontId="11" fillId="0" borderId="0" xfId="0" applyFont="1"/>
    <xf numFmtId="9" fontId="18" fillId="0" borderId="0" xfId="0" applyNumberFormat="1" applyFont="1"/>
    <xf numFmtId="0" fontId="19" fillId="0" borderId="0" xfId="0" applyFont="1"/>
    <xf numFmtId="0" fontId="9" fillId="0" borderId="1" xfId="0" applyFont="1" applyBorder="1"/>
    <xf numFmtId="164" fontId="9" fillId="0" borderId="1" xfId="0" applyNumberFormat="1" applyFont="1" applyBorder="1"/>
    <xf numFmtId="1" fontId="9" fillId="0" borderId="1" xfId="0" applyNumberFormat="1" applyFont="1" applyBorder="1"/>
    <xf numFmtId="2" fontId="9" fillId="0" borderId="1" xfId="0" applyNumberFormat="1" applyFont="1" applyBorder="1"/>
    <xf numFmtId="10" fontId="11" fillId="0" borderId="1" xfId="0" applyNumberFormat="1" applyFont="1" applyBorder="1"/>
    <xf numFmtId="10" fontId="11" fillId="0" borderId="0" xfId="0" applyNumberFormat="1" applyFont="1"/>
    <xf numFmtId="0" fontId="20" fillId="0" borderId="0" xfId="0" applyFont="1"/>
    <xf numFmtId="10" fontId="21" fillId="0" borderId="0" xfId="0" applyNumberFormat="1" applyFont="1"/>
    <xf numFmtId="0" fontId="4" fillId="0" borderId="1" xfId="0" applyFont="1" applyBorder="1"/>
    <xf numFmtId="10" fontId="0" fillId="0" borderId="1" xfId="0" applyNumberFormat="1" applyBorder="1"/>
    <xf numFmtId="165" fontId="22" fillId="0" borderId="1" xfId="0" applyNumberFormat="1" applyFont="1" applyBorder="1"/>
    <xf numFmtId="10" fontId="22" fillId="0" borderId="1" xfId="0" applyNumberFormat="1" applyFont="1" applyBorder="1"/>
    <xf numFmtId="10" fontId="3" fillId="0" borderId="0" xfId="0" applyNumberFormat="1" applyFont="1"/>
    <xf numFmtId="165" fontId="22" fillId="0" borderId="0" xfId="0" applyNumberFormat="1" applyFont="1"/>
    <xf numFmtId="10" fontId="22" fillId="0" borderId="0" xfId="0" applyNumberFormat="1" applyFont="1"/>
    <xf numFmtId="0" fontId="23" fillId="2" borderId="1" xfId="0" applyFont="1" applyFill="1" applyBorder="1" applyAlignment="1">
      <alignment horizontal="center" vertical="center"/>
    </xf>
    <xf numFmtId="0" fontId="24" fillId="0" borderId="1" xfId="0" applyFont="1" applyBorder="1"/>
    <xf numFmtId="2" fontId="22" fillId="0" borderId="1" xfId="0" applyNumberFormat="1" applyFont="1" applyBorder="1"/>
    <xf numFmtId="166" fontId="22" fillId="0" borderId="1" xfId="0" applyNumberFormat="1" applyFont="1" applyBorder="1"/>
    <xf numFmtId="0" fontId="4" fillId="0" borderId="0" xfId="0" applyFont="1"/>
    <xf numFmtId="10" fontId="25" fillId="0" borderId="1" xfId="0" applyNumberFormat="1" applyFont="1" applyBorder="1"/>
    <xf numFmtId="10" fontId="4" fillId="0" borderId="1" xfId="0" applyNumberFormat="1" applyFont="1" applyBorder="1"/>
    <xf numFmtId="10" fontId="25" fillId="0" borderId="0" xfId="0" applyNumberFormat="1" applyFont="1"/>
    <xf numFmtId="2" fontId="22" fillId="0" borderId="0" xfId="0" applyNumberFormat="1" applyFont="1"/>
    <xf numFmtId="0" fontId="24" fillId="2" borderId="1" xfId="0" applyFont="1" applyFill="1" applyBorder="1" applyAlignment="1">
      <alignment horizontal="center" vertical="center" wrapText="1"/>
    </xf>
    <xf numFmtId="0" fontId="25" fillId="0" borderId="1" xfId="0" applyFont="1" applyBorder="1"/>
    <xf numFmtId="0" fontId="13" fillId="0" borderId="1" xfId="0" applyFont="1" applyBorder="1"/>
    <xf numFmtId="2" fontId="25" fillId="0" borderId="1" xfId="0" applyNumberFormat="1" applyFont="1" applyBorder="1"/>
    <xf numFmtId="2" fontId="4" fillId="0" borderId="1" xfId="0" applyNumberFormat="1" applyFont="1" applyBorder="1"/>
    <xf numFmtId="10" fontId="26" fillId="0" borderId="1" xfId="0" applyNumberFormat="1" applyFont="1" applyBorder="1"/>
    <xf numFmtId="2" fontId="26" fillId="0" borderId="1" xfId="0" applyNumberFormat="1" applyFont="1" applyBorder="1"/>
    <xf numFmtId="0" fontId="27" fillId="0" borderId="0" xfId="0" applyFont="1"/>
    <xf numFmtId="0" fontId="23" fillId="2" borderId="1" xfId="0" applyFont="1" applyFill="1" applyBorder="1" applyAlignment="1">
      <alignment horizontal="center" vertical="center" wrapText="1"/>
    </xf>
    <xf numFmtId="0" fontId="24" fillId="0" borderId="0" xfId="0" applyFont="1"/>
    <xf numFmtId="10" fontId="28" fillId="0" borderId="0" xfId="0" applyNumberFormat="1" applyFont="1"/>
    <xf numFmtId="0" fontId="22" fillId="0" borderId="1" xfId="0" applyFont="1" applyBorder="1"/>
    <xf numFmtId="0" fontId="29" fillId="0" borderId="1" xfId="0" applyFont="1" applyBorder="1"/>
    <xf numFmtId="0" fontId="29" fillId="0" borderId="0" xfId="0" applyFont="1"/>
    <xf numFmtId="0" fontId="30" fillId="0" borderId="0" xfId="0" applyFont="1"/>
    <xf numFmtId="0" fontId="0" fillId="5" borderId="0" xfId="0" applyFill="1"/>
    <xf numFmtId="0" fontId="30" fillId="5" borderId="0" xfId="0" applyFont="1" applyFill="1"/>
    <xf numFmtId="0" fontId="6" fillId="6" borderId="2" xfId="0" applyFont="1" applyFill="1" applyBorder="1" applyAlignment="1">
      <alignment horizontal="center" vertical="center" wrapText="1"/>
    </xf>
    <xf numFmtId="0" fontId="4" fillId="5" borderId="2" xfId="0" applyFont="1" applyFill="1" applyBorder="1"/>
    <xf numFmtId="10" fontId="4" fillId="5" borderId="2" xfId="0" applyNumberFormat="1" applyFont="1" applyFill="1" applyBorder="1"/>
    <xf numFmtId="2" fontId="4" fillId="5" borderId="2" xfId="0" applyNumberFormat="1" applyFont="1" applyFill="1" applyBorder="1"/>
    <xf numFmtId="164" fontId="4" fillId="5" borderId="2" xfId="0" applyNumberFormat="1" applyFont="1" applyFill="1" applyBorder="1"/>
    <xf numFmtId="0" fontId="32" fillId="0" borderId="0" xfId="0" applyFont="1"/>
    <xf numFmtId="0" fontId="33" fillId="0" borderId="0" xfId="0" applyFont="1"/>
    <xf numFmtId="3" fontId="9" fillId="0" borderId="1" xfId="0" applyNumberFormat="1" applyFont="1" applyBorder="1"/>
    <xf numFmtId="10" fontId="0" fillId="0" borderId="0" xfId="0" applyNumberFormat="1"/>
    <xf numFmtId="0" fontId="34" fillId="0" borderId="0" xfId="0" applyFont="1" applyAlignment="1">
      <alignment horizontal="center" vertical="center"/>
    </xf>
    <xf numFmtId="10" fontId="34" fillId="0" borderId="0" xfId="0" applyNumberFormat="1" applyFont="1" applyAlignment="1">
      <alignment horizontal="center" vertical="center"/>
    </xf>
    <xf numFmtId="167" fontId="0" fillId="0" borderId="0" xfId="0" applyNumberFormat="1"/>
    <xf numFmtId="2" fontId="0" fillId="0" borderId="0" xfId="0" applyNumberFormat="1"/>
    <xf numFmtId="0" fontId="34" fillId="0" borderId="0" xfId="0" applyFont="1"/>
    <xf numFmtId="0" fontId="35" fillId="0" borderId="0" xfId="0" applyFont="1"/>
    <xf numFmtId="0" fontId="36" fillId="7" borderId="0" xfId="0" applyFont="1" applyFill="1"/>
    <xf numFmtId="0" fontId="11" fillId="0" borderId="0" xfId="0" applyFont="1" applyAlignment="1">
      <alignment vertical="top" wrapText="1"/>
    </xf>
    <xf numFmtId="0" fontId="14" fillId="0" borderId="0" xfId="0" applyFont="1"/>
    <xf numFmtId="0" fontId="7" fillId="0" borderId="0" xfId="0" applyFont="1"/>
    <xf numFmtId="0" fontId="13" fillId="0" borderId="0" xfId="0" applyFont="1" applyAlignment="1">
      <alignment vertical="top" wrapText="1"/>
    </xf>
    <xf numFmtId="0" fontId="4" fillId="0" borderId="0" xfId="0" applyFont="1" applyAlignment="1">
      <alignment vertical="top" wrapText="1"/>
    </xf>
    <xf numFmtId="0" fontId="31" fillId="6" borderId="0" xfId="0" applyFont="1" applyFill="1" applyAlignment="1">
      <alignment horizontal="center" vertical="center"/>
    </xf>
    <xf numFmtId="0" fontId="2" fillId="5" borderId="0" xfId="0" applyFont="1" applyFill="1" applyAlignment="1">
      <alignment horizontal="center"/>
    </xf>
    <xf numFmtId="0" fontId="4" fillId="5"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DFF"/>
      <rgbColor rgb="FF800000"/>
      <rgbColor rgb="FF006100"/>
      <rgbColor rgb="FF000080"/>
      <rgbColor rgb="FF548235"/>
      <rgbColor rgb="FF800080"/>
      <rgbColor rgb="FF008080"/>
      <rgbColor rgb="FFCCCCCC"/>
      <rgbColor rgb="FF888888"/>
      <rgbColor rgb="FF9999FF"/>
      <rgbColor rgb="FF7030A0"/>
      <rgbColor rgb="FFFFF2CC"/>
      <rgbColor rgb="FFD9D9D9"/>
      <rgbColor rgb="FF660066"/>
      <rgbColor rgb="FFFF8080"/>
      <rgbColor rgb="FF0066CC"/>
      <rgbColor rgb="FFB4C7E7"/>
      <rgbColor rgb="FF000080"/>
      <rgbColor rgb="FFFF00FF"/>
      <rgbColor rgb="FFFFFF00"/>
      <rgbColor rgb="FF00FFFF"/>
      <rgbColor rgb="FF800080"/>
      <rgbColor rgb="FF800000"/>
      <rgbColor rgb="FF008080"/>
      <rgbColor rgb="FF0000FF"/>
      <rgbColor rgb="FF00B0F0"/>
      <rgbColor rgb="FFC5E0B4"/>
      <rgbColor rgb="FFE2EFDA"/>
      <rgbColor rgb="FFFCE4D6"/>
      <rgbColor rgb="FFB3B3B3"/>
      <rgbColor rgb="FFFF99CC"/>
      <rgbColor rgb="FFCC99FF"/>
      <rgbColor rgb="FFF8CBAD"/>
      <rgbColor rgb="FF4472C4"/>
      <rgbColor rgb="FF33CCCC"/>
      <rgbColor rgb="FF99CC00"/>
      <rgbColor rgb="FFFFC000"/>
      <rgbColor rgb="FFBF9000"/>
      <rgbColor rgb="FFED7D31"/>
      <rgbColor rgb="FF666666"/>
      <rgbColor rgb="FFA5A5A5"/>
      <rgbColor rgb="FF002060"/>
      <rgbColor rgb="FF70AD47"/>
      <rgbColor rgb="FF003300"/>
      <rgbColor rgb="FF555555"/>
      <rgbColor rgb="FF9C5700"/>
      <rgbColor rgb="FF993366"/>
      <rgbColor rgb="FF264478"/>
      <rgbColor rgb="FF1F4E7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Risk-Return Comparison (Six Portfolios)</a:t>
            </a:r>
          </a:p>
        </c:rich>
      </c:tx>
      <c:overlay val="0"/>
      <c:spPr>
        <a:noFill/>
        <a:ln w="0">
          <a:noFill/>
        </a:ln>
      </c:spPr>
    </c:title>
    <c:autoTitleDeleted val="0"/>
    <c:plotArea>
      <c:layout/>
      <c:scatterChart>
        <c:scatterStyle val="lineMarker"/>
        <c:varyColors val="0"/>
        <c:ser>
          <c:idx val="0"/>
          <c:order val="0"/>
          <c:tx>
            <c:v>P1 Equal Wt</c:v>
          </c:tx>
          <c:spPr>
            <a:ln w="19080">
              <a:noFill/>
            </a:ln>
          </c:spPr>
          <c:marker>
            <c:symbol val="circle"/>
            <c:size val="10"/>
            <c:spPr>
              <a:solidFill>
                <a:srgbClr val="4472C4"/>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Dashboard!$D$9</c:f>
              <c:numCache>
                <c:formatCode>0.00%</c:formatCode>
                <c:ptCount val="1"/>
                <c:pt idx="0">
                  <c:v>0.25033413530071275</c:v>
                </c:pt>
              </c:numCache>
            </c:numRef>
          </c:xVal>
          <c:yVal>
            <c:numRef>
              <c:f>Dashboard!$C$9</c:f>
              <c:numCache>
                <c:formatCode>0.00%</c:formatCode>
                <c:ptCount val="1"/>
                <c:pt idx="0">
                  <c:v>0.28753819090276567</c:v>
                </c:pt>
              </c:numCache>
            </c:numRef>
          </c:yVal>
          <c:smooth val="1"/>
          <c:extLst>
            <c:ext xmlns:c16="http://schemas.microsoft.com/office/drawing/2014/chart" uri="{C3380CC4-5D6E-409C-BE32-E72D297353CC}">
              <c16:uniqueId val="{00000000-DB52-FC44-B7C2-F3319202FD25}"/>
            </c:ext>
          </c:extLst>
        </c:ser>
        <c:ser>
          <c:idx val="1"/>
          <c:order val="1"/>
          <c:tx>
            <c:v>P2 Criteria</c:v>
          </c:tx>
          <c:spPr>
            <a:ln w="19080">
              <a:noFill/>
            </a:ln>
          </c:spPr>
          <c:marker>
            <c:symbol val="circle"/>
            <c:size val="10"/>
            <c:spPr>
              <a:solidFill>
                <a:srgbClr val="ED7D31"/>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Dashboard!$D$10</c:f>
              <c:numCache>
                <c:formatCode>0.00%</c:formatCode>
                <c:ptCount val="1"/>
                <c:pt idx="0">
                  <c:v>0.24589919899388571</c:v>
                </c:pt>
              </c:numCache>
            </c:numRef>
          </c:xVal>
          <c:yVal>
            <c:numRef>
              <c:f>Dashboard!$C$10</c:f>
              <c:numCache>
                <c:formatCode>0.00%</c:formatCode>
                <c:ptCount val="1"/>
                <c:pt idx="0">
                  <c:v>0.32016420985385396</c:v>
                </c:pt>
              </c:numCache>
            </c:numRef>
          </c:yVal>
          <c:smooth val="1"/>
          <c:extLst>
            <c:ext xmlns:c16="http://schemas.microsoft.com/office/drawing/2014/chart" uri="{C3380CC4-5D6E-409C-BE32-E72D297353CC}">
              <c16:uniqueId val="{00000001-DB52-FC44-B7C2-F3319202FD25}"/>
            </c:ext>
          </c:extLst>
        </c:ser>
        <c:ser>
          <c:idx val="2"/>
          <c:order val="2"/>
          <c:tx>
            <c:v>P3 Markowitz</c:v>
          </c:tx>
          <c:spPr>
            <a:ln w="19080">
              <a:noFill/>
            </a:ln>
          </c:spPr>
          <c:marker>
            <c:symbol val="circle"/>
            <c:size val="10"/>
            <c:spPr>
              <a:solidFill>
                <a:srgbClr val="A5A5A5"/>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Dashboard!$D$11</c:f>
              <c:numCache>
                <c:formatCode>0.00%</c:formatCode>
                <c:ptCount val="1"/>
                <c:pt idx="0">
                  <c:v>0.26939007626172473</c:v>
                </c:pt>
              </c:numCache>
            </c:numRef>
          </c:xVal>
          <c:yVal>
            <c:numRef>
              <c:f>Dashboard!$C$11</c:f>
              <c:numCache>
                <c:formatCode>0.00%</c:formatCode>
                <c:ptCount val="1"/>
                <c:pt idx="0">
                  <c:v>0.47914949153809361</c:v>
                </c:pt>
              </c:numCache>
            </c:numRef>
          </c:yVal>
          <c:smooth val="1"/>
          <c:extLst>
            <c:ext xmlns:c16="http://schemas.microsoft.com/office/drawing/2014/chart" uri="{C3380CC4-5D6E-409C-BE32-E72D297353CC}">
              <c16:uniqueId val="{00000002-DB52-FC44-B7C2-F3319202FD25}"/>
            </c:ext>
          </c:extLst>
        </c:ser>
        <c:ser>
          <c:idx val="3"/>
          <c:order val="3"/>
          <c:tx>
            <c:v>P4 Benchmark</c:v>
          </c:tx>
          <c:spPr>
            <a:ln w="19080">
              <a:noFill/>
            </a:ln>
          </c:spPr>
          <c:marker>
            <c:symbol val="circle"/>
            <c:size val="10"/>
            <c:spPr>
              <a:solidFill>
                <a:srgbClr val="FFC000"/>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Dashboard!$D$12</c:f>
              <c:numCache>
                <c:formatCode>0.00%</c:formatCode>
                <c:ptCount val="1"/>
                <c:pt idx="0">
                  <c:v>0.19668709950748553</c:v>
                </c:pt>
              </c:numCache>
            </c:numRef>
          </c:xVal>
          <c:yVal>
            <c:numRef>
              <c:f>Dashboard!$C$12</c:f>
              <c:numCache>
                <c:formatCode>0.00%</c:formatCode>
                <c:ptCount val="1"/>
                <c:pt idx="0">
                  <c:v>0.14318463994913588</c:v>
                </c:pt>
              </c:numCache>
            </c:numRef>
          </c:yVal>
          <c:smooth val="1"/>
          <c:extLst>
            <c:ext xmlns:c16="http://schemas.microsoft.com/office/drawing/2014/chart" uri="{C3380CC4-5D6E-409C-BE32-E72D297353CC}">
              <c16:uniqueId val="{00000003-DB52-FC44-B7C2-F3319202FD25}"/>
            </c:ext>
          </c:extLst>
        </c:ser>
        <c:ser>
          <c:idx val="4"/>
          <c:order val="4"/>
          <c:tx>
            <c:v>P5 MF1 Nippon</c:v>
          </c:tx>
          <c:spPr>
            <a:ln w="19080">
              <a:noFill/>
            </a:ln>
          </c:spPr>
          <c:marker>
            <c:symbol val="circle"/>
            <c:size val="10"/>
            <c:spPr>
              <a:solidFill>
                <a:srgbClr val="70AD47"/>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Dashboard!$D$13</c:f>
              <c:numCache>
                <c:formatCode>0.00%</c:formatCode>
                <c:ptCount val="1"/>
                <c:pt idx="0">
                  <c:v>0.1787</c:v>
                </c:pt>
              </c:numCache>
            </c:numRef>
          </c:xVal>
          <c:yVal>
            <c:numRef>
              <c:f>Dashboard!$C$13</c:f>
              <c:numCache>
                <c:formatCode>0.00%</c:formatCode>
                <c:ptCount val="1"/>
                <c:pt idx="0">
                  <c:v>0.2263</c:v>
                </c:pt>
              </c:numCache>
            </c:numRef>
          </c:yVal>
          <c:smooth val="1"/>
          <c:extLst>
            <c:ext xmlns:c16="http://schemas.microsoft.com/office/drawing/2014/chart" uri="{C3380CC4-5D6E-409C-BE32-E72D297353CC}">
              <c16:uniqueId val="{00000004-DB52-FC44-B7C2-F3319202FD25}"/>
            </c:ext>
          </c:extLst>
        </c:ser>
        <c:ser>
          <c:idx val="5"/>
          <c:order val="5"/>
          <c:tx>
            <c:v>P6 MF2 Tata</c:v>
          </c:tx>
          <c:spPr>
            <a:ln w="19080">
              <a:noFill/>
            </a:ln>
          </c:spPr>
          <c:marker>
            <c:symbol val="circle"/>
            <c:size val="10"/>
            <c:spPr>
              <a:solidFill>
                <a:srgbClr val="264478"/>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Dashboard!$D$14</c:f>
              <c:numCache>
                <c:formatCode>0.00%</c:formatCode>
                <c:ptCount val="1"/>
                <c:pt idx="0">
                  <c:v>0.1721</c:v>
                </c:pt>
              </c:numCache>
            </c:numRef>
          </c:xVal>
          <c:yVal>
            <c:numRef>
              <c:f>Dashboard!$C$14</c:f>
              <c:numCache>
                <c:formatCode>0.00%</c:formatCode>
                <c:ptCount val="1"/>
                <c:pt idx="0">
                  <c:v>0.13</c:v>
                </c:pt>
              </c:numCache>
            </c:numRef>
          </c:yVal>
          <c:smooth val="1"/>
          <c:extLst>
            <c:ext xmlns:c16="http://schemas.microsoft.com/office/drawing/2014/chart" uri="{C3380CC4-5D6E-409C-BE32-E72D297353CC}">
              <c16:uniqueId val="{00000005-DB52-FC44-B7C2-F3319202FD25}"/>
            </c:ext>
          </c:extLst>
        </c:ser>
        <c:dLbls>
          <c:showLegendKey val="0"/>
          <c:showVal val="0"/>
          <c:showCatName val="0"/>
          <c:showSerName val="0"/>
          <c:showPercent val="0"/>
          <c:showBubbleSize val="0"/>
        </c:dLbls>
        <c:axId val="36269862"/>
        <c:axId val="14758290"/>
      </c:scatterChart>
      <c:valAx>
        <c:axId val="36269862"/>
        <c:scaling>
          <c:orientation val="minMax"/>
        </c:scaling>
        <c:delete val="0"/>
        <c:axPos val="b"/>
        <c:majorGridlines>
          <c:spPr>
            <a:ln w="0">
              <a:solidFill>
                <a:srgbClr val="B3B3B3"/>
              </a:solidFill>
            </a:ln>
          </c:spPr>
        </c:majorGridlines>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Annualised Risk (Std Dev)</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4758290"/>
        <c:crosses val="autoZero"/>
        <c:crossBetween val="midCat"/>
      </c:valAx>
      <c:valAx>
        <c:axId val="14758290"/>
        <c:scaling>
          <c:orientation val="minMax"/>
        </c:scaling>
        <c:delete val="0"/>
        <c:axPos val="l"/>
        <c:majorGridlines>
          <c:spPr>
            <a:ln w="0">
              <a:solidFill>
                <a:srgbClr val="B3B3B3"/>
              </a:solidFill>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Annualised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269862"/>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Criteria-Based Portfolio Weights</a:t>
            </a:r>
          </a:p>
        </c:rich>
      </c:tx>
      <c:overlay val="0"/>
      <c:spPr>
        <a:noFill/>
        <a:ln w="0">
          <a:noFill/>
        </a:ln>
      </c:spPr>
    </c:title>
    <c:autoTitleDeleted val="0"/>
    <c:plotArea>
      <c:layout/>
      <c:barChart>
        <c:barDir val="col"/>
        <c:grouping val="clustered"/>
        <c:varyColors val="0"/>
        <c:ser>
          <c:idx val="0"/>
          <c:order val="0"/>
          <c:tx>
            <c:strRef>
              <c:f>Dashboard!$D$18</c:f>
              <c:strCache>
                <c:ptCount val="1"/>
                <c:pt idx="0">
                  <c:v>Criteria-Based</c:v>
                </c:pt>
              </c:strCache>
            </c:strRef>
          </c:tx>
          <c:spPr>
            <a:solidFill>
              <a:srgbClr val="4472C4"/>
            </a:solidFill>
            <a:ln w="0">
              <a:noFill/>
            </a:ln>
          </c:spPr>
          <c:invertIfNegative val="0"/>
          <c:dPt>
            <c:idx val="0"/>
            <c:invertIfNegative val="0"/>
            <c:bubble3D val="0"/>
            <c:spPr>
              <a:solidFill>
                <a:srgbClr val="FF0000"/>
              </a:solidFill>
              <a:ln w="0">
                <a:noFill/>
              </a:ln>
            </c:spPr>
            <c:extLst>
              <c:ext xmlns:c16="http://schemas.microsoft.com/office/drawing/2014/chart" uri="{C3380CC4-5D6E-409C-BE32-E72D297353CC}">
                <c16:uniqueId val="{00000001-7129-A940-AC6C-3A192544B8B4}"/>
              </c:ext>
            </c:extLst>
          </c:dPt>
          <c:dPt>
            <c:idx val="1"/>
            <c:invertIfNegative val="0"/>
            <c:bubble3D val="0"/>
            <c:spPr>
              <a:solidFill>
                <a:srgbClr val="C5E0B4"/>
              </a:solidFill>
              <a:ln w="0">
                <a:noFill/>
              </a:ln>
            </c:spPr>
            <c:extLst>
              <c:ext xmlns:c16="http://schemas.microsoft.com/office/drawing/2014/chart" uri="{C3380CC4-5D6E-409C-BE32-E72D297353CC}">
                <c16:uniqueId val="{00000003-7129-A940-AC6C-3A192544B8B4}"/>
              </c:ext>
            </c:extLst>
          </c:dPt>
          <c:dPt>
            <c:idx val="2"/>
            <c:invertIfNegative val="0"/>
            <c:bubble3D val="0"/>
            <c:spPr>
              <a:solidFill>
                <a:srgbClr val="FFC000"/>
              </a:solidFill>
              <a:ln w="0">
                <a:noFill/>
              </a:ln>
            </c:spPr>
            <c:extLst>
              <c:ext xmlns:c16="http://schemas.microsoft.com/office/drawing/2014/chart" uri="{C3380CC4-5D6E-409C-BE32-E72D297353CC}">
                <c16:uniqueId val="{00000005-7129-A940-AC6C-3A192544B8B4}"/>
              </c:ext>
            </c:extLst>
          </c:dPt>
          <c:dPt>
            <c:idx val="3"/>
            <c:invertIfNegative val="0"/>
            <c:bubble3D val="0"/>
            <c:spPr>
              <a:solidFill>
                <a:srgbClr val="7030A0"/>
              </a:solidFill>
              <a:ln w="0">
                <a:noFill/>
              </a:ln>
            </c:spPr>
            <c:extLst>
              <c:ext xmlns:c16="http://schemas.microsoft.com/office/drawing/2014/chart" uri="{C3380CC4-5D6E-409C-BE32-E72D297353CC}">
                <c16:uniqueId val="{00000007-7129-A940-AC6C-3A192544B8B4}"/>
              </c:ext>
            </c:extLst>
          </c:dPt>
          <c:dPt>
            <c:idx val="4"/>
            <c:invertIfNegative val="0"/>
            <c:bubble3D val="0"/>
            <c:spPr>
              <a:solidFill>
                <a:srgbClr val="BF9000"/>
              </a:solidFill>
              <a:ln w="0">
                <a:noFill/>
              </a:ln>
            </c:spPr>
            <c:extLst>
              <c:ext xmlns:c16="http://schemas.microsoft.com/office/drawing/2014/chart" uri="{C3380CC4-5D6E-409C-BE32-E72D297353CC}">
                <c16:uniqueId val="{00000009-7129-A940-AC6C-3A192544B8B4}"/>
              </c:ext>
            </c:extLst>
          </c:dPt>
          <c:dPt>
            <c:idx val="5"/>
            <c:invertIfNegative val="0"/>
            <c:bubble3D val="0"/>
            <c:spPr>
              <a:solidFill>
                <a:srgbClr val="00B0F0"/>
              </a:solidFill>
              <a:ln w="0">
                <a:noFill/>
              </a:ln>
            </c:spPr>
            <c:extLst>
              <c:ext xmlns:c16="http://schemas.microsoft.com/office/drawing/2014/chart" uri="{C3380CC4-5D6E-409C-BE32-E72D297353CC}">
                <c16:uniqueId val="{0000000B-7129-A940-AC6C-3A192544B8B4}"/>
              </c:ext>
            </c:extLst>
          </c:dPt>
          <c:dPt>
            <c:idx val="6"/>
            <c:invertIfNegative val="0"/>
            <c:bubble3D val="0"/>
            <c:spPr>
              <a:solidFill>
                <a:srgbClr val="F8CBAD"/>
              </a:solidFill>
              <a:ln w="0">
                <a:noFill/>
              </a:ln>
            </c:spPr>
            <c:extLst>
              <c:ext xmlns:c16="http://schemas.microsoft.com/office/drawing/2014/chart" uri="{C3380CC4-5D6E-409C-BE32-E72D297353CC}">
                <c16:uniqueId val="{0000000D-7129-A940-AC6C-3A192544B8B4}"/>
              </c:ext>
            </c:extLst>
          </c:dPt>
          <c:dPt>
            <c:idx val="7"/>
            <c:invertIfNegative val="0"/>
            <c:bubble3D val="0"/>
            <c:spPr>
              <a:solidFill>
                <a:srgbClr val="548235"/>
              </a:solidFill>
              <a:ln w="0">
                <a:noFill/>
              </a:ln>
            </c:spPr>
            <c:extLst>
              <c:ext xmlns:c16="http://schemas.microsoft.com/office/drawing/2014/chart" uri="{C3380CC4-5D6E-409C-BE32-E72D297353CC}">
                <c16:uniqueId val="{0000000F-7129-A940-AC6C-3A192544B8B4}"/>
              </c:ext>
            </c:extLst>
          </c:dPt>
          <c:dPt>
            <c:idx val="8"/>
            <c:invertIfNegative val="0"/>
            <c:bubble3D val="0"/>
            <c:spPr>
              <a:solidFill>
                <a:srgbClr val="FFF2CC"/>
              </a:solidFill>
              <a:ln w="0">
                <a:noFill/>
              </a:ln>
            </c:spPr>
            <c:extLst>
              <c:ext xmlns:c16="http://schemas.microsoft.com/office/drawing/2014/chart" uri="{C3380CC4-5D6E-409C-BE32-E72D297353CC}">
                <c16:uniqueId val="{00000011-7129-A940-AC6C-3A192544B8B4}"/>
              </c:ext>
            </c:extLst>
          </c:dPt>
          <c:dPt>
            <c:idx val="9"/>
            <c:invertIfNegative val="0"/>
            <c:bubble3D val="0"/>
            <c:spPr>
              <a:solidFill>
                <a:srgbClr val="00FDFF"/>
              </a:solidFill>
              <a:ln w="0">
                <a:noFill/>
              </a:ln>
            </c:spPr>
            <c:extLst>
              <c:ext xmlns:c16="http://schemas.microsoft.com/office/drawing/2014/chart" uri="{C3380CC4-5D6E-409C-BE32-E72D297353CC}">
                <c16:uniqueId val="{00000013-7129-A940-AC6C-3A192544B8B4}"/>
              </c:ext>
            </c:extLst>
          </c:dPt>
          <c:dLbls>
            <c:dLbl>
              <c:idx val="0"/>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129-A940-AC6C-3A192544B8B4}"/>
                </c:ext>
              </c:extLst>
            </c:dLbl>
            <c:dLbl>
              <c:idx val="1"/>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129-A940-AC6C-3A192544B8B4}"/>
                </c:ext>
              </c:extLst>
            </c:dLbl>
            <c:dLbl>
              <c:idx val="2"/>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7129-A940-AC6C-3A192544B8B4}"/>
                </c:ext>
              </c:extLst>
            </c:dLbl>
            <c:dLbl>
              <c:idx val="3"/>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7129-A940-AC6C-3A192544B8B4}"/>
                </c:ext>
              </c:extLst>
            </c:dLbl>
            <c:dLbl>
              <c:idx val="4"/>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7129-A940-AC6C-3A192544B8B4}"/>
                </c:ext>
              </c:extLst>
            </c:dLbl>
            <c:dLbl>
              <c:idx val="5"/>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7129-A940-AC6C-3A192544B8B4}"/>
                </c:ext>
              </c:extLst>
            </c:dLbl>
            <c:dLbl>
              <c:idx val="6"/>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7129-A940-AC6C-3A192544B8B4}"/>
                </c:ext>
              </c:extLst>
            </c:dLbl>
            <c:dLbl>
              <c:idx val="7"/>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7129-A940-AC6C-3A192544B8B4}"/>
                </c:ext>
              </c:extLst>
            </c:dLbl>
            <c:dLbl>
              <c:idx val="8"/>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7129-A940-AC6C-3A192544B8B4}"/>
                </c:ext>
              </c:extLst>
            </c:dLbl>
            <c:dLbl>
              <c:idx val="9"/>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7129-A940-AC6C-3A192544B8B4}"/>
                </c:ext>
              </c:extLst>
            </c:dLbl>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Dashboard!$B$19:$B$28</c:f>
              <c:strCache>
                <c:ptCount val="10"/>
                <c:pt idx="0">
                  <c:v>Adani Energy Solutions</c:v>
                </c:pt>
                <c:pt idx="1">
                  <c:v>Adani Green</c:v>
                </c:pt>
                <c:pt idx="2">
                  <c:v>Adani Power</c:v>
                </c:pt>
                <c:pt idx="3">
                  <c:v>CESC</c:v>
                </c:pt>
                <c:pt idx="4">
                  <c:v>JSW Energy</c:v>
                </c:pt>
                <c:pt idx="5">
                  <c:v>NHPC</c:v>
                </c:pt>
                <c:pt idx="6">
                  <c:v>NTPC</c:v>
                </c:pt>
                <c:pt idx="7">
                  <c:v>Power Grid</c:v>
                </c:pt>
                <c:pt idx="8">
                  <c:v>Tata Power</c:v>
                </c:pt>
                <c:pt idx="9">
                  <c:v>Torrent Power</c:v>
                </c:pt>
              </c:strCache>
            </c:strRef>
          </c:cat>
          <c:val>
            <c:numRef>
              <c:f>Dashboard!$D$19:$D$28</c:f>
              <c:numCache>
                <c:formatCode>0.00%</c:formatCode>
                <c:ptCount val="10"/>
                <c:pt idx="0">
                  <c:v>7.0175438596491224E-2</c:v>
                </c:pt>
                <c:pt idx="1">
                  <c:v>8.0701754385964927E-2</c:v>
                </c:pt>
                <c:pt idx="2">
                  <c:v>0.14385964912280699</c:v>
                </c:pt>
                <c:pt idx="3">
                  <c:v>0.11228070175438597</c:v>
                </c:pt>
                <c:pt idx="4">
                  <c:v>5.4385964912280704E-2</c:v>
                </c:pt>
                <c:pt idx="5">
                  <c:v>8.5964912280701758E-2</c:v>
                </c:pt>
                <c:pt idx="6">
                  <c:v>0.10350877192982456</c:v>
                </c:pt>
                <c:pt idx="7">
                  <c:v>0.11403508771929824</c:v>
                </c:pt>
                <c:pt idx="8">
                  <c:v>9.8245614035087719E-2</c:v>
                </c:pt>
                <c:pt idx="9">
                  <c:v>0.1368421052631579</c:v>
                </c:pt>
              </c:numCache>
            </c:numRef>
          </c:val>
          <c:extLst>
            <c:ext xmlns:c16="http://schemas.microsoft.com/office/drawing/2014/chart" uri="{C3380CC4-5D6E-409C-BE32-E72D297353CC}">
              <c16:uniqueId val="{00000014-7129-A940-AC6C-3A192544B8B4}"/>
            </c:ext>
          </c:extLst>
        </c:ser>
        <c:dLbls>
          <c:showLegendKey val="0"/>
          <c:showVal val="0"/>
          <c:showCatName val="0"/>
          <c:showSerName val="0"/>
          <c:showPercent val="0"/>
          <c:showBubbleSize val="0"/>
        </c:dLbls>
        <c:gapWidth val="150"/>
        <c:axId val="57506559"/>
        <c:axId val="21196097"/>
      </c:barChart>
      <c:catAx>
        <c:axId val="5750655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1196097"/>
        <c:crosses val="autoZero"/>
        <c:auto val="1"/>
        <c:lblAlgn val="ctr"/>
        <c:lblOffset val="100"/>
        <c:noMultiLvlLbl val="0"/>
      </c:catAx>
      <c:valAx>
        <c:axId val="21196097"/>
        <c:scaling>
          <c:orientation val="minMax"/>
        </c:scaling>
        <c:delete val="0"/>
        <c:axPos val="l"/>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750655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Growth of Rs 10,00,000 Over 5 Years (All Six Portfolios)</a:t>
            </a:r>
          </a:p>
        </c:rich>
      </c:tx>
      <c:overlay val="0"/>
      <c:spPr>
        <a:noFill/>
        <a:ln w="0">
          <a:noFill/>
        </a:ln>
      </c:spPr>
    </c:title>
    <c:autoTitleDeleted val="0"/>
    <c:plotArea>
      <c:layout/>
      <c:barChart>
        <c:barDir val="col"/>
        <c:grouping val="clustered"/>
        <c:varyColors val="0"/>
        <c:ser>
          <c:idx val="0"/>
          <c:order val="0"/>
          <c:tx>
            <c:strRef>
              <c:f>Dashboard!$D$55</c:f>
              <c:strCache>
                <c:ptCount val="1"/>
                <c:pt idx="0">
                  <c:v>Final Value (Rs)</c:v>
                </c:pt>
              </c:strCache>
            </c:strRef>
          </c:tx>
          <c:spPr>
            <a:solidFill>
              <a:srgbClr val="4472C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Dashboard!$B$56:$B$61</c:f>
              <c:strCache>
                <c:ptCount val="6"/>
                <c:pt idx="0">
                  <c:v>1. Equal Weighted</c:v>
                </c:pt>
                <c:pt idx="1">
                  <c:v>2. Criteria-Based</c:v>
                </c:pt>
                <c:pt idx="2">
                  <c:v>3. Markowitz (Max Sharpe)</c:v>
                </c:pt>
                <c:pt idx="3">
                  <c:v>4. Benchmark</c:v>
                </c:pt>
                <c:pt idx="4">
                  <c:v>5. Mutual Fund 1 - Nippon India Power &amp; Infra</c:v>
                </c:pt>
                <c:pt idx="5">
                  <c:v>6. Mutual Fund 2 - Tata Resources &amp; Energy</c:v>
                </c:pt>
              </c:strCache>
            </c:strRef>
          </c:cat>
          <c:val>
            <c:numRef>
              <c:f>Dashboard!$D$56:$D$61</c:f>
              <c:numCache>
                <c:formatCode>#,##0</c:formatCode>
                <c:ptCount val="6"/>
                <c:pt idx="0">
                  <c:v>2962401.9944537813</c:v>
                </c:pt>
                <c:pt idx="1">
                  <c:v>3368501.1383661237</c:v>
                </c:pt>
                <c:pt idx="2">
                  <c:v>5720780.9093865771</c:v>
                </c:pt>
                <c:pt idx="3">
                  <c:v>1752821.9125130484</c:v>
                </c:pt>
                <c:pt idx="4">
                  <c:v>2773215.6432299777</c:v>
                </c:pt>
                <c:pt idx="5">
                  <c:v>1842435.1792999988</c:v>
                </c:pt>
              </c:numCache>
            </c:numRef>
          </c:val>
          <c:extLst>
            <c:ext xmlns:c16="http://schemas.microsoft.com/office/drawing/2014/chart" uri="{C3380CC4-5D6E-409C-BE32-E72D297353CC}">
              <c16:uniqueId val="{00000000-8E57-384C-817D-E06D344002D3}"/>
            </c:ext>
          </c:extLst>
        </c:ser>
        <c:dLbls>
          <c:showLegendKey val="0"/>
          <c:showVal val="0"/>
          <c:showCatName val="0"/>
          <c:showSerName val="0"/>
          <c:showPercent val="0"/>
          <c:showBubbleSize val="0"/>
        </c:dLbls>
        <c:gapWidth val="150"/>
        <c:axId val="94032667"/>
        <c:axId val="50145528"/>
      </c:barChart>
      <c:catAx>
        <c:axId val="9403266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0145528"/>
        <c:crosses val="autoZero"/>
        <c:auto val="1"/>
        <c:lblAlgn val="ctr"/>
        <c:lblOffset val="100"/>
        <c:noMultiLvlLbl val="0"/>
      </c:catAx>
      <c:valAx>
        <c:axId val="5014552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Final Value (Rs)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403266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372600</xdr:colOff>
      <xdr:row>7</xdr:row>
      <xdr:rowOff>0</xdr:rowOff>
    </xdr:from>
    <xdr:to>
      <xdr:col>16</xdr:col>
      <xdr:colOff>457920</xdr:colOff>
      <xdr:row>25</xdr:row>
      <xdr:rowOff>25920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26</xdr:row>
      <xdr:rowOff>135360</xdr:rowOff>
    </xdr:from>
    <xdr:to>
      <xdr:col>16</xdr:col>
      <xdr:colOff>468000</xdr:colOff>
      <xdr:row>43</xdr:row>
      <xdr:rowOff>134280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44</xdr:row>
      <xdr:rowOff>0</xdr:rowOff>
    </xdr:from>
    <xdr:to>
      <xdr:col>16</xdr:col>
      <xdr:colOff>182160</xdr:colOff>
      <xdr:row>56</xdr:row>
      <xdr:rowOff>190440</xdr:rowOff>
    </xdr:to>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2"/>
  <sheetViews>
    <sheetView showGridLines="0" topLeftCell="A10" zoomScaleNormal="100" workbookViewId="0">
      <selection activeCell="D12" sqref="D12"/>
    </sheetView>
  </sheetViews>
  <sheetFormatPr defaultColWidth="8.6328125" defaultRowHeight="14.5" x14ac:dyDescent="0.35"/>
  <cols>
    <col min="2" max="2" width="26" customWidth="1"/>
    <col min="3" max="3" width="93.6328125" customWidth="1"/>
  </cols>
  <sheetData>
    <row r="2" spans="2:3" ht="19.5" customHeight="1" x14ac:dyDescent="0.4">
      <c r="B2" s="2" t="s">
        <v>0</v>
      </c>
    </row>
    <row r="3" spans="2:3" ht="15" customHeight="1" x14ac:dyDescent="0.35">
      <c r="B3" s="3" t="s">
        <v>1</v>
      </c>
    </row>
    <row r="4" spans="2:3" ht="31" x14ac:dyDescent="0.7">
      <c r="C4" s="99" t="s">
        <v>334</v>
      </c>
    </row>
    <row r="6" spans="2:3" ht="30" customHeight="1" x14ac:dyDescent="0.35">
      <c r="B6" s="4" t="s">
        <v>2</v>
      </c>
      <c r="C6" s="1" t="s">
        <v>3</v>
      </c>
    </row>
    <row r="8" spans="2:3" ht="30" customHeight="1" x14ac:dyDescent="0.35">
      <c r="B8" s="4" t="s">
        <v>4</v>
      </c>
      <c r="C8" s="1" t="s">
        <v>5</v>
      </c>
    </row>
    <row r="10" spans="2:3" ht="30" customHeight="1" x14ac:dyDescent="0.35">
      <c r="B10" s="4" t="s">
        <v>6</v>
      </c>
      <c r="C10" s="1" t="s">
        <v>7</v>
      </c>
    </row>
    <row r="12" spans="2:3" ht="26" x14ac:dyDescent="0.35">
      <c r="B12" s="4" t="s">
        <v>336</v>
      </c>
      <c r="C12" s="100" t="s">
        <v>337</v>
      </c>
    </row>
    <row r="13" spans="2:3" x14ac:dyDescent="0.35">
      <c r="C13" s="40"/>
    </row>
    <row r="14" spans="2:3" ht="30" customHeight="1" x14ac:dyDescent="0.35">
      <c r="B14" s="4" t="s">
        <v>8</v>
      </c>
      <c r="C14" s="100" t="s">
        <v>335</v>
      </c>
    </row>
    <row r="16" spans="2:3" ht="30" customHeight="1" x14ac:dyDescent="0.35">
      <c r="B16" s="4" t="s">
        <v>9</v>
      </c>
      <c r="C16" s="1" t="s">
        <v>10</v>
      </c>
    </row>
    <row r="18" spans="2:2" ht="18.5" x14ac:dyDescent="0.45">
      <c r="B18" s="98"/>
    </row>
    <row r="19" spans="2:2" ht="18.5" x14ac:dyDescent="0.45">
      <c r="B19" s="98"/>
    </row>
    <row r="20" spans="2:2" ht="18.5" x14ac:dyDescent="0.45">
      <c r="B20" s="98"/>
    </row>
    <row r="21" spans="2:2" ht="18.5" x14ac:dyDescent="0.45">
      <c r="B21" s="98"/>
    </row>
    <row r="22" spans="2:2" ht="18.5" x14ac:dyDescent="0.45">
      <c r="B22" s="98"/>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7"/>
  <sheetViews>
    <sheetView showGridLines="0" zoomScaleNormal="100" workbookViewId="0"/>
  </sheetViews>
  <sheetFormatPr defaultColWidth="8.6328125" defaultRowHeight="14.5" x14ac:dyDescent="0.35"/>
  <cols>
    <col min="2" max="2" width="30" customWidth="1"/>
    <col min="3" max="3" width="90" customWidth="1"/>
    <col min="4" max="4" width="16" customWidth="1"/>
  </cols>
  <sheetData>
    <row r="2" spans="2:4" ht="17.25" customHeight="1" x14ac:dyDescent="0.4">
      <c r="B2" s="5" t="s">
        <v>11</v>
      </c>
    </row>
    <row r="4" spans="2:4" ht="15" customHeight="1" x14ac:dyDescent="0.35">
      <c r="B4" s="6" t="s">
        <v>12</v>
      </c>
      <c r="C4" s="6" t="s">
        <v>13</v>
      </c>
      <c r="D4" s="6" t="s">
        <v>14</v>
      </c>
    </row>
    <row r="5" spans="2:4" ht="45" customHeight="1" x14ac:dyDescent="0.35">
      <c r="B5" s="7" t="s">
        <v>15</v>
      </c>
      <c r="C5" s="8" t="s">
        <v>16</v>
      </c>
      <c r="D5" s="9" t="s">
        <v>17</v>
      </c>
    </row>
    <row r="6" spans="2:4" ht="45" customHeight="1" x14ac:dyDescent="0.35">
      <c r="B6" s="10" t="s">
        <v>18</v>
      </c>
      <c r="C6" s="11" t="s">
        <v>19</v>
      </c>
      <c r="D6" s="12" t="s">
        <v>20</v>
      </c>
    </row>
    <row r="7" spans="2:4" ht="60" customHeight="1" x14ac:dyDescent="0.35">
      <c r="B7" s="13" t="s">
        <v>21</v>
      </c>
      <c r="C7" s="14" t="s">
        <v>22</v>
      </c>
      <c r="D7" s="15" t="s">
        <v>23</v>
      </c>
    </row>
    <row r="8" spans="2:4" ht="60" customHeight="1" x14ac:dyDescent="0.35">
      <c r="B8" s="13" t="s">
        <v>24</v>
      </c>
      <c r="C8" s="14" t="s">
        <v>25</v>
      </c>
      <c r="D8" s="15" t="s">
        <v>23</v>
      </c>
    </row>
    <row r="9" spans="2:4" ht="45" customHeight="1" x14ac:dyDescent="0.35">
      <c r="B9" s="7" t="s">
        <v>26</v>
      </c>
      <c r="C9" s="8" t="s">
        <v>27</v>
      </c>
      <c r="D9" s="9" t="s">
        <v>17</v>
      </c>
    </row>
    <row r="10" spans="2:4" ht="45" customHeight="1" x14ac:dyDescent="0.35">
      <c r="B10" s="7" t="s">
        <v>28</v>
      </c>
      <c r="C10" s="8" t="s">
        <v>29</v>
      </c>
      <c r="D10" s="9" t="s">
        <v>17</v>
      </c>
    </row>
    <row r="11" spans="2:4" ht="60" customHeight="1" x14ac:dyDescent="0.35">
      <c r="B11" s="13" t="s">
        <v>30</v>
      </c>
      <c r="C11" s="14" t="s">
        <v>31</v>
      </c>
      <c r="D11" s="15" t="s">
        <v>23</v>
      </c>
    </row>
    <row r="12" spans="2:4" ht="84.75" customHeight="1" x14ac:dyDescent="0.35">
      <c r="B12" s="7" t="s">
        <v>32</v>
      </c>
      <c r="C12" s="8" t="s">
        <v>33</v>
      </c>
      <c r="D12" s="9" t="s">
        <v>34</v>
      </c>
    </row>
    <row r="13" spans="2:4" ht="75" customHeight="1" x14ac:dyDescent="0.35">
      <c r="B13" s="13" t="s">
        <v>35</v>
      </c>
      <c r="C13" s="16" t="s">
        <v>36</v>
      </c>
      <c r="D13" s="17" t="s">
        <v>23</v>
      </c>
    </row>
    <row r="14" spans="2:4" ht="60" customHeight="1" x14ac:dyDescent="0.35">
      <c r="B14" s="13" t="s">
        <v>37</v>
      </c>
      <c r="C14" s="14" t="s">
        <v>38</v>
      </c>
      <c r="D14" s="15" t="s">
        <v>23</v>
      </c>
    </row>
    <row r="15" spans="2:4" ht="69.75" customHeight="1" x14ac:dyDescent="0.35">
      <c r="B15" s="13" t="s">
        <v>39</v>
      </c>
      <c r="C15" s="16" t="s">
        <v>40</v>
      </c>
      <c r="D15" s="17" t="s">
        <v>23</v>
      </c>
    </row>
    <row r="16" spans="2:4" ht="69.75" customHeight="1" x14ac:dyDescent="0.35">
      <c r="B16" s="18" t="s">
        <v>41</v>
      </c>
      <c r="C16" s="19" t="s">
        <v>42</v>
      </c>
      <c r="D16" s="20" t="s">
        <v>23</v>
      </c>
    </row>
    <row r="17" spans="2:4" ht="60" customHeight="1" x14ac:dyDescent="0.35">
      <c r="B17" s="21" t="s">
        <v>43</v>
      </c>
      <c r="C17" s="22" t="s">
        <v>44</v>
      </c>
      <c r="D17" s="23" t="s">
        <v>45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13"/>
  <sheetViews>
    <sheetView showGridLines="0" tabSelected="1" zoomScaleNormal="100" workbookViewId="0"/>
  </sheetViews>
  <sheetFormatPr defaultColWidth="8.6328125" defaultRowHeight="14.5" x14ac:dyDescent="0.35"/>
  <cols>
    <col min="2" max="2" width="26" customWidth="1"/>
    <col min="3" max="3" width="16" customWidth="1"/>
    <col min="4" max="4" width="46" customWidth="1"/>
    <col min="5" max="5" width="34" customWidth="1"/>
    <col min="6" max="6" width="12" customWidth="1"/>
  </cols>
  <sheetData>
    <row r="2" spans="2:6" ht="17.25" customHeight="1" x14ac:dyDescent="0.4">
      <c r="B2" s="5" t="s">
        <v>46</v>
      </c>
    </row>
    <row r="4" spans="2:6" ht="26.25" customHeight="1" x14ac:dyDescent="0.35">
      <c r="B4" s="6" t="s">
        <v>47</v>
      </c>
      <c r="C4" s="6" t="s">
        <v>48</v>
      </c>
      <c r="D4" s="6" t="s">
        <v>49</v>
      </c>
      <c r="E4" s="6" t="s">
        <v>50</v>
      </c>
      <c r="F4" s="6" t="s">
        <v>51</v>
      </c>
    </row>
    <row r="5" spans="2:6" ht="39.75" customHeight="1" x14ac:dyDescent="0.35">
      <c r="B5" s="11" t="s">
        <v>52</v>
      </c>
      <c r="C5" s="11" t="s">
        <v>53</v>
      </c>
      <c r="D5" s="11" t="s">
        <v>54</v>
      </c>
      <c r="E5" s="11" t="s">
        <v>55</v>
      </c>
      <c r="F5" s="24" t="s">
        <v>20</v>
      </c>
    </row>
    <row r="6" spans="2:6" ht="39.75" customHeight="1" x14ac:dyDescent="0.35">
      <c r="B6" s="11" t="s">
        <v>56</v>
      </c>
      <c r="C6" s="11" t="s">
        <v>53</v>
      </c>
      <c r="D6" s="11" t="s">
        <v>57</v>
      </c>
      <c r="E6" s="11" t="s">
        <v>55</v>
      </c>
      <c r="F6" s="24" t="s">
        <v>20</v>
      </c>
    </row>
    <row r="7" spans="2:6" ht="39.75" customHeight="1" x14ac:dyDescent="0.35">
      <c r="B7" s="11" t="s">
        <v>58</v>
      </c>
      <c r="C7" s="11" t="s">
        <v>59</v>
      </c>
      <c r="D7" s="14" t="s">
        <v>60</v>
      </c>
      <c r="E7" s="14" t="s">
        <v>61</v>
      </c>
      <c r="F7" s="14" t="s">
        <v>62</v>
      </c>
    </row>
    <row r="8" spans="2:6" ht="39.75" customHeight="1" x14ac:dyDescent="0.35">
      <c r="B8" s="11" t="s">
        <v>63</v>
      </c>
      <c r="C8" s="11" t="s">
        <v>64</v>
      </c>
      <c r="D8" s="11" t="s">
        <v>65</v>
      </c>
      <c r="E8" s="11" t="s">
        <v>66</v>
      </c>
      <c r="F8" s="25" t="s">
        <v>67</v>
      </c>
    </row>
    <row r="9" spans="2:6" ht="39.75" customHeight="1" x14ac:dyDescent="0.35">
      <c r="B9" s="11" t="s">
        <v>68</v>
      </c>
      <c r="C9" s="11" t="s">
        <v>69</v>
      </c>
      <c r="D9" s="11" t="s">
        <v>70</v>
      </c>
      <c r="E9" s="11" t="s">
        <v>71</v>
      </c>
      <c r="F9" s="25" t="s">
        <v>72</v>
      </c>
    </row>
    <row r="10" spans="2:6" ht="39.75" customHeight="1" x14ac:dyDescent="0.35">
      <c r="B10" s="11" t="s">
        <v>30</v>
      </c>
      <c r="C10" s="11" t="s">
        <v>73</v>
      </c>
      <c r="D10" s="11" t="s">
        <v>74</v>
      </c>
      <c r="E10" s="11" t="s">
        <v>75</v>
      </c>
      <c r="F10" s="25" t="s">
        <v>67</v>
      </c>
    </row>
    <row r="11" spans="2:6" ht="39.75" customHeight="1" x14ac:dyDescent="0.35">
      <c r="B11" s="11" t="s">
        <v>76</v>
      </c>
      <c r="C11" s="11" t="s">
        <v>73</v>
      </c>
      <c r="D11" s="11" t="s">
        <v>77</v>
      </c>
      <c r="E11" s="11" t="s">
        <v>78</v>
      </c>
      <c r="F11" s="25" t="s">
        <v>67</v>
      </c>
    </row>
    <row r="12" spans="2:6" ht="39.75" customHeight="1" x14ac:dyDescent="0.35">
      <c r="B12" s="11" t="s">
        <v>79</v>
      </c>
      <c r="C12" s="11" t="s">
        <v>73</v>
      </c>
      <c r="D12" s="11" t="s">
        <v>80</v>
      </c>
      <c r="E12" s="11" t="s">
        <v>81</v>
      </c>
      <c r="F12" s="25" t="s">
        <v>67</v>
      </c>
    </row>
    <row r="13" spans="2:6" ht="39.75" customHeight="1" x14ac:dyDescent="0.35">
      <c r="B13" s="11" t="s">
        <v>82</v>
      </c>
      <c r="C13" s="11" t="s">
        <v>73</v>
      </c>
      <c r="D13" s="11" t="s">
        <v>83</v>
      </c>
      <c r="E13" s="11" t="s">
        <v>84</v>
      </c>
      <c r="F13" s="25" t="s">
        <v>67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X17"/>
  <sheetViews>
    <sheetView showGridLines="0" topLeftCell="C6" zoomScale="75" zoomScaleNormal="100" workbookViewId="0"/>
  </sheetViews>
  <sheetFormatPr defaultColWidth="8.6328125" defaultRowHeight="14.5" x14ac:dyDescent="0.35"/>
  <cols>
    <col min="2" max="2" width="20" customWidth="1"/>
    <col min="3" max="3" width="46" customWidth="1"/>
    <col min="4" max="9" width="13" customWidth="1"/>
    <col min="10" max="10" width="34" customWidth="1"/>
    <col min="11" max="20" width="15" customWidth="1"/>
    <col min="24" max="24" width="30" customWidth="1"/>
  </cols>
  <sheetData>
    <row r="2" spans="2:24" ht="17.25" customHeight="1" x14ac:dyDescent="0.4">
      <c r="B2" s="5" t="s">
        <v>85</v>
      </c>
    </row>
    <row r="3" spans="2:24" ht="30" customHeight="1" x14ac:dyDescent="0.35">
      <c r="B3" s="3" t="s">
        <v>86</v>
      </c>
    </row>
    <row r="5" spans="2:24" ht="26.25" customHeight="1" x14ac:dyDescent="0.35">
      <c r="B5" s="6" t="s">
        <v>87</v>
      </c>
      <c r="C5" s="6" t="s">
        <v>88</v>
      </c>
      <c r="D5" s="6" t="s">
        <v>89</v>
      </c>
      <c r="E5" s="6" t="s">
        <v>90</v>
      </c>
      <c r="F5" s="6" t="s">
        <v>91</v>
      </c>
      <c r="G5" s="6"/>
      <c r="H5" s="6" t="s">
        <v>92</v>
      </c>
      <c r="I5" s="6" t="s">
        <v>93</v>
      </c>
      <c r="J5" s="6" t="s">
        <v>94</v>
      </c>
      <c r="K5" s="26" t="s">
        <v>95</v>
      </c>
      <c r="L5" s="26" t="s">
        <v>96</v>
      </c>
      <c r="M5" s="26" t="s">
        <v>97</v>
      </c>
      <c r="N5" s="26" t="s">
        <v>98</v>
      </c>
      <c r="O5" s="26" t="s">
        <v>99</v>
      </c>
      <c r="P5" s="26" t="s">
        <v>100</v>
      </c>
      <c r="Q5" s="26" t="s">
        <v>101</v>
      </c>
      <c r="R5" s="26" t="s">
        <v>102</v>
      </c>
      <c r="S5" s="26" t="s">
        <v>103</v>
      </c>
      <c r="T5" s="26" t="s">
        <v>104</v>
      </c>
      <c r="U5" s="26" t="s">
        <v>105</v>
      </c>
      <c r="V5" s="26" t="s">
        <v>106</v>
      </c>
      <c r="W5" s="26" t="s">
        <v>107</v>
      </c>
      <c r="X5" s="26" t="s">
        <v>108</v>
      </c>
    </row>
    <row r="6" spans="2:24" ht="45.75" customHeight="1" x14ac:dyDescent="0.35">
      <c r="B6" s="27" t="s">
        <v>109</v>
      </c>
      <c r="C6" s="11" t="s">
        <v>110</v>
      </c>
      <c r="D6" s="28">
        <v>112014</v>
      </c>
      <c r="E6" s="29">
        <v>180.9</v>
      </c>
      <c r="F6" s="30">
        <v>166.9</v>
      </c>
      <c r="G6" s="31"/>
      <c r="H6" s="32">
        <v>4.0300000000000002E-2</v>
      </c>
      <c r="I6" s="32">
        <v>5.2900000000000003E-2</v>
      </c>
      <c r="J6" s="33" t="s">
        <v>111</v>
      </c>
      <c r="K6" s="34">
        <v>13292.72</v>
      </c>
      <c r="L6" s="34">
        <v>16607.36</v>
      </c>
      <c r="M6" s="34">
        <v>23767.09</v>
      </c>
      <c r="N6" s="35">
        <f t="shared" ref="N6:N15" si="0">L6/K6-1</f>
        <v>0.24935754307621028</v>
      </c>
      <c r="O6" s="35">
        <f t="shared" ref="O6:O15" si="1">M6/L6-1</f>
        <v>0.43111788989941813</v>
      </c>
      <c r="P6" s="34">
        <v>1256.33</v>
      </c>
      <c r="Q6" s="34">
        <v>1137.28</v>
      </c>
      <c r="R6" s="34">
        <v>1059.97</v>
      </c>
      <c r="S6" s="35">
        <f t="shared" ref="S6:S15" si="2">Q6/P6-1</f>
        <v>-9.4760134677990604E-2</v>
      </c>
      <c r="T6" s="35">
        <f t="shared" ref="T6:T15" si="3">R6/Q6-1</f>
        <v>-6.7977982554867755E-2</v>
      </c>
      <c r="U6" s="35">
        <v>0.33989999999999998</v>
      </c>
      <c r="V6" s="35">
        <v>0.34389999999999998</v>
      </c>
      <c r="W6" s="35">
        <v>0.29730000000000001</v>
      </c>
      <c r="X6" s="36" t="s">
        <v>112</v>
      </c>
    </row>
    <row r="7" spans="2:24" ht="45.75" customHeight="1" x14ac:dyDescent="0.35">
      <c r="B7" s="27" t="s">
        <v>113</v>
      </c>
      <c r="C7" s="11" t="s">
        <v>114</v>
      </c>
      <c r="D7" s="28">
        <v>214347</v>
      </c>
      <c r="E7" s="29">
        <v>313</v>
      </c>
      <c r="F7" s="30">
        <v>90.4</v>
      </c>
      <c r="G7" s="31"/>
      <c r="H7" s="32">
        <v>7.0999999999999994E-2</v>
      </c>
      <c r="I7" s="32">
        <v>5.9799999999999999E-2</v>
      </c>
      <c r="J7" s="33" t="s">
        <v>115</v>
      </c>
      <c r="K7" s="34">
        <v>7792</v>
      </c>
      <c r="L7" s="34">
        <v>9220</v>
      </c>
      <c r="M7" s="34">
        <v>11212</v>
      </c>
      <c r="N7" s="35">
        <f t="shared" si="0"/>
        <v>0.18326488706365507</v>
      </c>
      <c r="O7" s="35">
        <f t="shared" si="1"/>
        <v>0.21605206073752714</v>
      </c>
      <c r="P7" s="34">
        <v>4970</v>
      </c>
      <c r="Q7" s="34">
        <v>7339</v>
      </c>
      <c r="R7" s="34">
        <v>8889</v>
      </c>
      <c r="S7" s="35">
        <f t="shared" si="2"/>
        <v>0.47665995975855124</v>
      </c>
      <c r="T7" s="35">
        <f t="shared" si="3"/>
        <v>0.21120043602670657</v>
      </c>
      <c r="U7" s="35">
        <v>0.64</v>
      </c>
      <c r="V7" s="35">
        <v>0.8</v>
      </c>
      <c r="W7" s="35">
        <v>0.79</v>
      </c>
      <c r="X7" s="36" t="s">
        <v>116</v>
      </c>
    </row>
    <row r="8" spans="2:24" ht="45.75" customHeight="1" x14ac:dyDescent="0.35">
      <c r="B8" s="27" t="s">
        <v>117</v>
      </c>
      <c r="C8" s="11" t="s">
        <v>118</v>
      </c>
      <c r="D8" s="28">
        <v>401700</v>
      </c>
      <c r="E8" s="29">
        <v>28.2</v>
      </c>
      <c r="F8" s="30">
        <v>33.700000000000003</v>
      </c>
      <c r="G8" s="31"/>
      <c r="H8" s="32">
        <v>0.21099999999999999</v>
      </c>
      <c r="I8" s="32">
        <v>0.17199999999999999</v>
      </c>
      <c r="J8" s="33" t="s">
        <v>119</v>
      </c>
      <c r="K8" s="34">
        <v>38773.300000000003</v>
      </c>
      <c r="L8" s="34">
        <v>50351.25</v>
      </c>
      <c r="M8" s="34">
        <v>56203.09</v>
      </c>
      <c r="N8" s="35">
        <f t="shared" si="0"/>
        <v>0.29860625739877689</v>
      </c>
      <c r="O8" s="35">
        <f t="shared" si="1"/>
        <v>0.1162203520270102</v>
      </c>
      <c r="P8" s="34">
        <v>10726.64</v>
      </c>
      <c r="Q8" s="34">
        <v>20828.79</v>
      </c>
      <c r="R8" s="34">
        <v>12938.77</v>
      </c>
      <c r="S8" s="35">
        <f t="shared" si="2"/>
        <v>0.94178139659763005</v>
      </c>
      <c r="T8" s="35">
        <f t="shared" si="3"/>
        <v>-0.37880356948243277</v>
      </c>
      <c r="U8" s="35">
        <v>0.2591</v>
      </c>
      <c r="V8" s="35">
        <v>0.36109999999999998</v>
      </c>
      <c r="W8" s="35">
        <v>0.37909999999999999</v>
      </c>
      <c r="X8" s="36" t="s">
        <v>112</v>
      </c>
    </row>
    <row r="9" spans="2:24" ht="45.75" customHeight="1" x14ac:dyDescent="0.35">
      <c r="B9" s="27" t="s">
        <v>120</v>
      </c>
      <c r="C9" s="11" t="s">
        <v>121</v>
      </c>
      <c r="D9" s="28">
        <v>22707</v>
      </c>
      <c r="E9" s="29">
        <v>16.600000000000001</v>
      </c>
      <c r="F9" s="30">
        <v>90.6</v>
      </c>
      <c r="G9" s="31"/>
      <c r="H9" s="32">
        <v>0.11700000000000001</v>
      </c>
      <c r="I9" s="32">
        <v>0.109</v>
      </c>
      <c r="J9" s="33" t="s">
        <v>122</v>
      </c>
      <c r="K9" s="34">
        <v>14246</v>
      </c>
      <c r="L9" s="34">
        <v>15293</v>
      </c>
      <c r="M9" s="34">
        <v>17001</v>
      </c>
      <c r="N9" s="35">
        <f t="shared" si="0"/>
        <v>7.3494314193457866E-2</v>
      </c>
      <c r="O9" s="35">
        <f t="shared" si="1"/>
        <v>0.11168508467926497</v>
      </c>
      <c r="P9" s="34">
        <v>1343</v>
      </c>
      <c r="Q9" s="34">
        <v>1376</v>
      </c>
      <c r="R9" s="34">
        <v>1369</v>
      </c>
      <c r="S9" s="35">
        <f t="shared" si="2"/>
        <v>2.4571854058078824E-2</v>
      </c>
      <c r="T9" s="35">
        <f t="shared" si="3"/>
        <v>-5.0872093023255349E-3</v>
      </c>
      <c r="U9" s="35">
        <v>0.15079999999999999</v>
      </c>
      <c r="V9" s="35">
        <v>0.13900000000000001</v>
      </c>
      <c r="W9" s="35">
        <v>0.15820000000000001</v>
      </c>
      <c r="X9" s="36" t="s">
        <v>112</v>
      </c>
    </row>
    <row r="10" spans="2:24" ht="45.75" customHeight="1" x14ac:dyDescent="0.35">
      <c r="B10" s="27" t="s">
        <v>123</v>
      </c>
      <c r="C10" s="11" t="s">
        <v>124</v>
      </c>
      <c r="D10" s="28">
        <v>89314</v>
      </c>
      <c r="E10" s="29">
        <v>99.3</v>
      </c>
      <c r="F10" s="30">
        <v>130</v>
      </c>
      <c r="G10" s="31"/>
      <c r="H10" s="32">
        <v>6.2399999999999997E-2</v>
      </c>
      <c r="I10" s="32">
        <v>5.8200000000000002E-2</v>
      </c>
      <c r="J10" s="33" t="s">
        <v>125</v>
      </c>
      <c r="K10" s="34">
        <v>10331.81</v>
      </c>
      <c r="L10" s="34">
        <v>11485.91</v>
      </c>
      <c r="M10" s="34">
        <v>11745.39</v>
      </c>
      <c r="N10" s="35">
        <f t="shared" si="0"/>
        <v>0.11170356404153781</v>
      </c>
      <c r="O10" s="35">
        <f t="shared" si="1"/>
        <v>2.2591157339731938E-2</v>
      </c>
      <c r="P10" s="34">
        <v>1477.76</v>
      </c>
      <c r="Q10" s="34">
        <v>1722.71</v>
      </c>
      <c r="R10" s="34">
        <v>1950.89</v>
      </c>
      <c r="S10" s="35">
        <f t="shared" si="2"/>
        <v>0.16575763317453451</v>
      </c>
      <c r="T10" s="35">
        <f t="shared" si="3"/>
        <v>0.13245409848436474</v>
      </c>
      <c r="U10" s="35">
        <v>0.14299999999999999</v>
      </c>
      <c r="V10" s="35">
        <v>0.15</v>
      </c>
      <c r="W10" s="35">
        <v>0.1661</v>
      </c>
      <c r="X10" s="36" t="s">
        <v>126</v>
      </c>
    </row>
    <row r="11" spans="2:24" ht="45.75" customHeight="1" x14ac:dyDescent="0.35">
      <c r="B11" s="27" t="s">
        <v>127</v>
      </c>
      <c r="C11" s="11" t="s">
        <v>128</v>
      </c>
      <c r="D11" s="28">
        <v>80250</v>
      </c>
      <c r="E11" s="29">
        <v>29.6</v>
      </c>
      <c r="F11" s="30">
        <v>40</v>
      </c>
      <c r="G11" s="31"/>
      <c r="H11" s="32">
        <v>9.6100000000000005E-2</v>
      </c>
      <c r="I11" s="32">
        <v>7.6700000000000004E-2</v>
      </c>
      <c r="J11" s="33" t="s">
        <v>122</v>
      </c>
      <c r="K11" s="34">
        <v>10607.4</v>
      </c>
      <c r="L11" s="34">
        <v>9630.9599999999991</v>
      </c>
      <c r="M11" s="34">
        <v>10379.86</v>
      </c>
      <c r="N11" s="35">
        <f t="shared" si="0"/>
        <v>-9.2052717913909232E-2</v>
      </c>
      <c r="O11" s="35">
        <f t="shared" si="1"/>
        <v>7.7759641821791625E-2</v>
      </c>
      <c r="P11" s="34">
        <v>3903.31</v>
      </c>
      <c r="Q11" s="34">
        <v>3595.95</v>
      </c>
      <c r="R11" s="34">
        <v>3006.67</v>
      </c>
      <c r="S11" s="35">
        <f t="shared" si="2"/>
        <v>-7.8743425451732074E-2</v>
      </c>
      <c r="T11" s="35">
        <f t="shared" si="3"/>
        <v>-0.16387324629096611</v>
      </c>
      <c r="U11" s="35">
        <v>0.58909999999999996</v>
      </c>
      <c r="V11" s="35">
        <v>0.53800000000000003</v>
      </c>
      <c r="W11" s="35">
        <v>0.53180000000000005</v>
      </c>
      <c r="X11" s="36" t="s">
        <v>112</v>
      </c>
    </row>
    <row r="12" spans="2:24" ht="45.75" customHeight="1" x14ac:dyDescent="0.35">
      <c r="B12" s="27" t="s">
        <v>129</v>
      </c>
      <c r="C12" s="11" t="s">
        <v>130</v>
      </c>
      <c r="D12" s="28">
        <v>335797</v>
      </c>
      <c r="E12" s="29">
        <v>15.3</v>
      </c>
      <c r="F12" s="30">
        <v>174</v>
      </c>
      <c r="G12" s="31"/>
      <c r="H12" s="32">
        <v>0.13600000000000001</v>
      </c>
      <c r="I12" s="32">
        <v>0.105</v>
      </c>
      <c r="J12" s="33" t="s">
        <v>122</v>
      </c>
      <c r="K12" s="34">
        <v>176206.93</v>
      </c>
      <c r="L12" s="34">
        <v>178524.79999999999</v>
      </c>
      <c r="M12" s="34">
        <v>188138.06</v>
      </c>
      <c r="N12" s="35">
        <f t="shared" si="0"/>
        <v>1.3154249949193231E-2</v>
      </c>
      <c r="O12" s="35">
        <f t="shared" si="1"/>
        <v>5.3848316872501911E-2</v>
      </c>
      <c r="P12" s="34">
        <v>16912.55</v>
      </c>
      <c r="Q12" s="34">
        <v>20811.89</v>
      </c>
      <c r="R12" s="34">
        <v>23422.46</v>
      </c>
      <c r="S12" s="35">
        <f t="shared" si="2"/>
        <v>0.23055896360986372</v>
      </c>
      <c r="T12" s="35">
        <f t="shared" si="3"/>
        <v>0.12543646924906859</v>
      </c>
      <c r="U12" s="35">
        <v>0.26850000000000002</v>
      </c>
      <c r="V12" s="35">
        <v>0.2863</v>
      </c>
      <c r="W12" s="35">
        <v>0.28770000000000001</v>
      </c>
      <c r="X12" s="36" t="s">
        <v>112</v>
      </c>
    </row>
    <row r="13" spans="2:24" ht="45.75" customHeight="1" x14ac:dyDescent="0.35">
      <c r="B13" s="27" t="s">
        <v>131</v>
      </c>
      <c r="C13" s="11" t="s">
        <v>132</v>
      </c>
      <c r="D13" s="28">
        <v>263951</v>
      </c>
      <c r="E13" s="29">
        <v>16.86</v>
      </c>
      <c r="F13" s="30">
        <v>108.05</v>
      </c>
      <c r="G13" s="31"/>
      <c r="H13" s="32">
        <v>0.16370000000000001</v>
      </c>
      <c r="I13" s="32">
        <v>0.12</v>
      </c>
      <c r="J13" s="33" t="s">
        <v>133</v>
      </c>
      <c r="K13" s="34">
        <v>45581.279999999999</v>
      </c>
      <c r="L13" s="34">
        <v>45843.1</v>
      </c>
      <c r="M13" s="34">
        <v>45792.32</v>
      </c>
      <c r="N13" s="35">
        <f t="shared" si="0"/>
        <v>5.7440247399809241E-3</v>
      </c>
      <c r="O13" s="35">
        <f t="shared" si="1"/>
        <v>-1.1076912337952827E-3</v>
      </c>
      <c r="P13" s="34">
        <v>15419.74</v>
      </c>
      <c r="Q13" s="34">
        <v>15573.16</v>
      </c>
      <c r="R13" s="34">
        <v>15521.44</v>
      </c>
      <c r="S13" s="35">
        <f t="shared" si="2"/>
        <v>9.9495841045309508E-3</v>
      </c>
      <c r="T13" s="35">
        <f t="shared" si="3"/>
        <v>-3.3210986081180227E-3</v>
      </c>
      <c r="U13" s="35">
        <v>0.86429999999999996</v>
      </c>
      <c r="V13" s="35">
        <v>0.85750000000000004</v>
      </c>
      <c r="W13" s="35">
        <v>0.85070000000000001</v>
      </c>
      <c r="X13" s="36" t="s">
        <v>112</v>
      </c>
    </row>
    <row r="14" spans="2:24" ht="45.75" customHeight="1" x14ac:dyDescent="0.35">
      <c r="B14" s="27" t="s">
        <v>134</v>
      </c>
      <c r="C14" s="11" t="s">
        <v>135</v>
      </c>
      <c r="D14" s="28">
        <v>116023</v>
      </c>
      <c r="E14" s="29">
        <v>30.6</v>
      </c>
      <c r="F14" s="30">
        <v>105</v>
      </c>
      <c r="G14" s="31"/>
      <c r="H14" s="32">
        <v>0.113</v>
      </c>
      <c r="I14" s="32">
        <v>0.111</v>
      </c>
      <c r="J14" s="33" t="s">
        <v>122</v>
      </c>
      <c r="K14" s="34">
        <v>55109.08</v>
      </c>
      <c r="L14" s="34">
        <v>61448.9</v>
      </c>
      <c r="M14" s="34">
        <v>65478.239999999998</v>
      </c>
      <c r="N14" s="35">
        <f t="shared" si="0"/>
        <v>0.11504129628003223</v>
      </c>
      <c r="O14" s="35">
        <f t="shared" si="1"/>
        <v>6.5572207150982331E-2</v>
      </c>
      <c r="P14" s="34">
        <v>3336.44</v>
      </c>
      <c r="Q14" s="34">
        <v>3696.25</v>
      </c>
      <c r="R14" s="34">
        <v>3971</v>
      </c>
      <c r="S14" s="35">
        <f t="shared" si="2"/>
        <v>0.10784249079857577</v>
      </c>
      <c r="T14" s="35">
        <f t="shared" si="3"/>
        <v>7.4332093337842409E-2</v>
      </c>
      <c r="U14" s="35">
        <v>0.13980000000000001</v>
      </c>
      <c r="V14" s="35">
        <v>0.17549999999999999</v>
      </c>
      <c r="W14" s="35">
        <v>0.1978</v>
      </c>
      <c r="X14" s="36" t="s">
        <v>112</v>
      </c>
    </row>
    <row r="15" spans="2:24" ht="45.75" customHeight="1" x14ac:dyDescent="0.35">
      <c r="B15" s="27" t="s">
        <v>136</v>
      </c>
      <c r="C15" s="11" t="s">
        <v>137</v>
      </c>
      <c r="D15" s="28">
        <v>71738</v>
      </c>
      <c r="E15" s="29">
        <v>38.700000000000003</v>
      </c>
      <c r="F15" s="30">
        <v>247</v>
      </c>
      <c r="G15" s="31"/>
      <c r="H15" s="32">
        <v>0.19600000000000001</v>
      </c>
      <c r="I15" s="32">
        <v>0.183</v>
      </c>
      <c r="J15" s="33" t="s">
        <v>122</v>
      </c>
      <c r="K15" s="34">
        <v>25694.12</v>
      </c>
      <c r="L15" s="34">
        <v>27183.21</v>
      </c>
      <c r="M15" s="34">
        <v>29165.26</v>
      </c>
      <c r="N15" s="35">
        <f t="shared" si="0"/>
        <v>5.7954504766071002E-2</v>
      </c>
      <c r="O15" s="35">
        <f t="shared" si="1"/>
        <v>7.2914493910027467E-2</v>
      </c>
      <c r="P15" s="34">
        <v>2117.4299999999998</v>
      </c>
      <c r="Q15" s="34">
        <v>1833.23</v>
      </c>
      <c r="R15" s="34">
        <v>2988.5</v>
      </c>
      <c r="S15" s="35">
        <f t="shared" si="2"/>
        <v>-0.13421931303514156</v>
      </c>
      <c r="T15" s="35">
        <f t="shared" si="3"/>
        <v>0.63018279212101036</v>
      </c>
      <c r="U15" s="35">
        <v>0.1852</v>
      </c>
      <c r="V15" s="35">
        <v>0.16769999999999999</v>
      </c>
      <c r="W15" s="35">
        <v>0.182</v>
      </c>
      <c r="X15" s="36" t="s">
        <v>112</v>
      </c>
    </row>
    <row r="17" spans="11:20" ht="15" customHeight="1" x14ac:dyDescent="0.35">
      <c r="K17" s="101" t="s">
        <v>138</v>
      </c>
      <c r="L17" s="101"/>
      <c r="M17" s="101"/>
      <c r="N17" s="101"/>
      <c r="O17" s="101"/>
      <c r="P17" s="101"/>
      <c r="Q17" s="101"/>
      <c r="R17" s="101"/>
      <c r="S17" s="101"/>
      <c r="T17" s="101"/>
    </row>
  </sheetData>
  <mergeCells count="1">
    <mergeCell ref="K17:T1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24"/>
  <sheetViews>
    <sheetView showGridLines="0" zoomScale="90" zoomScaleNormal="100" workbookViewId="0">
      <selection activeCell="G9" sqref="G9"/>
    </sheetView>
  </sheetViews>
  <sheetFormatPr defaultColWidth="8.6328125" defaultRowHeight="14.5" x14ac:dyDescent="0.35"/>
  <cols>
    <col min="2" max="2" width="22" customWidth="1"/>
    <col min="3" max="12" width="13" customWidth="1"/>
  </cols>
  <sheetData>
    <row r="2" spans="2:12" ht="17.25" customHeight="1" x14ac:dyDescent="0.4">
      <c r="B2" s="37" t="s">
        <v>139</v>
      </c>
    </row>
    <row r="3" spans="2:12" ht="39.75" customHeight="1" x14ac:dyDescent="0.35">
      <c r="B3" s="38" t="s">
        <v>140</v>
      </c>
    </row>
    <row r="4" spans="2:12" ht="32.25" customHeight="1" x14ac:dyDescent="0.35">
      <c r="D4" s="39" t="s">
        <v>141</v>
      </c>
      <c r="E4" s="39" t="s">
        <v>142</v>
      </c>
      <c r="F4" s="39" t="s">
        <v>143</v>
      </c>
      <c r="G4" s="39" t="s">
        <v>144</v>
      </c>
    </row>
    <row r="5" spans="2:12" ht="15" customHeight="1" x14ac:dyDescent="0.35">
      <c r="B5" s="40" t="s">
        <v>145</v>
      </c>
      <c r="D5" s="41">
        <v>0.3</v>
      </c>
      <c r="E5" s="41">
        <v>0.25</v>
      </c>
      <c r="F5" s="41">
        <v>0.25</v>
      </c>
      <c r="G5" s="41">
        <v>0.2</v>
      </c>
    </row>
    <row r="7" spans="2:12" ht="15" customHeight="1" x14ac:dyDescent="0.35">
      <c r="B7" s="40" t="s">
        <v>146</v>
      </c>
    </row>
    <row r="8" spans="2:12" ht="15" customHeight="1" x14ac:dyDescent="0.35">
      <c r="B8" s="42" t="s">
        <v>147</v>
      </c>
    </row>
    <row r="9" spans="2:12" ht="15" customHeight="1" x14ac:dyDescent="0.35">
      <c r="B9" s="42" t="s">
        <v>148</v>
      </c>
    </row>
    <row r="10" spans="2:12" ht="15" customHeight="1" x14ac:dyDescent="0.35">
      <c r="B10" s="42" t="s">
        <v>149</v>
      </c>
    </row>
    <row r="11" spans="2:12" ht="15" customHeight="1" x14ac:dyDescent="0.35">
      <c r="B11" s="42" t="s">
        <v>150</v>
      </c>
    </row>
    <row r="13" spans="2:12" ht="23.25" customHeight="1" x14ac:dyDescent="0.35">
      <c r="B13" s="26" t="s">
        <v>87</v>
      </c>
      <c r="C13" s="26" t="s">
        <v>92</v>
      </c>
      <c r="D13" s="26" t="s">
        <v>93</v>
      </c>
      <c r="E13" s="26" t="s">
        <v>151</v>
      </c>
      <c r="F13" s="26" t="s">
        <v>90</v>
      </c>
      <c r="G13" s="26" t="s">
        <v>152</v>
      </c>
      <c r="H13" s="26" t="s">
        <v>153</v>
      </c>
      <c r="I13" s="26" t="s">
        <v>154</v>
      </c>
      <c r="J13" s="26" t="s">
        <v>155</v>
      </c>
      <c r="K13" s="26" t="s">
        <v>156</v>
      </c>
      <c r="L13" s="26" t="s">
        <v>157</v>
      </c>
    </row>
    <row r="14" spans="2:12" ht="15" customHeight="1" x14ac:dyDescent="0.35">
      <c r="B14" s="43" t="s">
        <v>109</v>
      </c>
      <c r="C14" s="35">
        <f>'Fundamental Analysis'!H6</f>
        <v>4.0300000000000002E-2</v>
      </c>
      <c r="D14" s="35">
        <f>'Fundamental Analysis'!I6</f>
        <v>5.2900000000000003E-2</v>
      </c>
      <c r="E14" s="35">
        <f>'Fundamental Analysis'!O6</f>
        <v>0.43111788989941813</v>
      </c>
      <c r="F14" s="44">
        <f>'Fundamental Analysis'!E6</f>
        <v>180.9</v>
      </c>
      <c r="G14" s="45">
        <f t="shared" ref="G14:G23" si="0">IF(C14&gt;=0.18,5,IF(C14&gt;=0.14,4,IF(C14&gt;=0.1,3,IF(C14&gt;=0.06,2,1))))</f>
        <v>1</v>
      </c>
      <c r="H14" s="45">
        <f t="shared" ref="H14:H23" si="1">IF(D14&gt;=0.15,5,IF(D14&gt;=0.12,4,IF(D14&gt;=0.09,3,IF(D14&gt;=0.06,2,1))))</f>
        <v>1</v>
      </c>
      <c r="I14" s="45">
        <f t="shared" ref="I14:I23" si="2">IF(E14&gt;=0.2,5,IF(E14&gt;=0.12,4,IF(E14&gt;=0.06,3,IF(E14&gt;=0,2,1))))</f>
        <v>5</v>
      </c>
      <c r="J14" s="45">
        <f t="shared" ref="J14:J23" si="3">IF(F14&lt;=15,5,IF(F14&lt;=20,4,IF(F14&lt;=30,3,IF(F14&lt;=50,2,1))))</f>
        <v>1</v>
      </c>
      <c r="K14" s="46">
        <f t="shared" ref="K14:K23" si="4">G14*$D$5+H14*$E$5+I14*$F$5+J14*$G$5</f>
        <v>2</v>
      </c>
      <c r="L14" s="47">
        <f t="shared" ref="L14:L23" si="5">K14/SUM($K$14:$K$23)</f>
        <v>7.0175438596491224E-2</v>
      </c>
    </row>
    <row r="15" spans="2:12" ht="15" customHeight="1" x14ac:dyDescent="0.35">
      <c r="B15" s="43" t="s">
        <v>113</v>
      </c>
      <c r="C15" s="35">
        <f>'Fundamental Analysis'!H7</f>
        <v>7.0999999999999994E-2</v>
      </c>
      <c r="D15" s="35">
        <f>'Fundamental Analysis'!I7</f>
        <v>5.9799999999999999E-2</v>
      </c>
      <c r="E15" s="35">
        <f>'Fundamental Analysis'!O7</f>
        <v>0.21605206073752714</v>
      </c>
      <c r="F15" s="44">
        <f>'Fundamental Analysis'!E7</f>
        <v>313</v>
      </c>
      <c r="G15" s="45">
        <f t="shared" si="0"/>
        <v>2</v>
      </c>
      <c r="H15" s="45">
        <f t="shared" si="1"/>
        <v>1</v>
      </c>
      <c r="I15" s="45">
        <f t="shared" si="2"/>
        <v>5</v>
      </c>
      <c r="J15" s="45">
        <f t="shared" si="3"/>
        <v>1</v>
      </c>
      <c r="K15" s="46">
        <f t="shared" si="4"/>
        <v>2.3000000000000003</v>
      </c>
      <c r="L15" s="47">
        <f t="shared" si="5"/>
        <v>8.0701754385964927E-2</v>
      </c>
    </row>
    <row r="16" spans="2:12" ht="15" customHeight="1" x14ac:dyDescent="0.35">
      <c r="B16" s="43" t="s">
        <v>117</v>
      </c>
      <c r="C16" s="35">
        <f>'Fundamental Analysis'!H8</f>
        <v>0.21099999999999999</v>
      </c>
      <c r="D16" s="35">
        <f>'Fundamental Analysis'!I8</f>
        <v>0.17199999999999999</v>
      </c>
      <c r="E16" s="35">
        <f>'Fundamental Analysis'!O8</f>
        <v>0.1162203520270102</v>
      </c>
      <c r="F16" s="44">
        <f>'Fundamental Analysis'!E8</f>
        <v>28.2</v>
      </c>
      <c r="G16" s="45">
        <f t="shared" si="0"/>
        <v>5</v>
      </c>
      <c r="H16" s="45">
        <f t="shared" si="1"/>
        <v>5</v>
      </c>
      <c r="I16" s="45">
        <f t="shared" si="2"/>
        <v>3</v>
      </c>
      <c r="J16" s="45">
        <f t="shared" si="3"/>
        <v>3</v>
      </c>
      <c r="K16" s="46">
        <f t="shared" si="4"/>
        <v>4.0999999999999996</v>
      </c>
      <c r="L16" s="47">
        <f t="shared" si="5"/>
        <v>0.14385964912280699</v>
      </c>
    </row>
    <row r="17" spans="2:12" ht="15" customHeight="1" x14ac:dyDescent="0.35">
      <c r="B17" s="43" t="s">
        <v>120</v>
      </c>
      <c r="C17" s="35">
        <f>'Fundamental Analysis'!H9</f>
        <v>0.11700000000000001</v>
      </c>
      <c r="D17" s="35">
        <f>'Fundamental Analysis'!I9</f>
        <v>0.109</v>
      </c>
      <c r="E17" s="35">
        <f>'Fundamental Analysis'!O9</f>
        <v>0.11168508467926497</v>
      </c>
      <c r="F17" s="44">
        <f>'Fundamental Analysis'!E9</f>
        <v>16.600000000000001</v>
      </c>
      <c r="G17" s="45">
        <f t="shared" si="0"/>
        <v>3</v>
      </c>
      <c r="H17" s="45">
        <f t="shared" si="1"/>
        <v>3</v>
      </c>
      <c r="I17" s="45">
        <f t="shared" si="2"/>
        <v>3</v>
      </c>
      <c r="J17" s="45">
        <f t="shared" si="3"/>
        <v>4</v>
      </c>
      <c r="K17" s="46">
        <f t="shared" si="4"/>
        <v>3.2</v>
      </c>
      <c r="L17" s="47">
        <f t="shared" si="5"/>
        <v>0.11228070175438597</v>
      </c>
    </row>
    <row r="18" spans="2:12" ht="15" customHeight="1" x14ac:dyDescent="0.35">
      <c r="B18" s="43" t="s">
        <v>123</v>
      </c>
      <c r="C18" s="35">
        <f>'Fundamental Analysis'!H10</f>
        <v>6.2399999999999997E-2</v>
      </c>
      <c r="D18" s="35">
        <f>'Fundamental Analysis'!I10</f>
        <v>5.8200000000000002E-2</v>
      </c>
      <c r="E18" s="35">
        <f>'Fundamental Analysis'!O10</f>
        <v>2.2591157339731938E-2</v>
      </c>
      <c r="F18" s="44">
        <f>'Fundamental Analysis'!E10</f>
        <v>99.3</v>
      </c>
      <c r="G18" s="45">
        <f t="shared" si="0"/>
        <v>2</v>
      </c>
      <c r="H18" s="45">
        <f t="shared" si="1"/>
        <v>1</v>
      </c>
      <c r="I18" s="45">
        <f t="shared" si="2"/>
        <v>2</v>
      </c>
      <c r="J18" s="45">
        <f t="shared" si="3"/>
        <v>1</v>
      </c>
      <c r="K18" s="46">
        <f t="shared" si="4"/>
        <v>1.55</v>
      </c>
      <c r="L18" s="47">
        <f t="shared" si="5"/>
        <v>5.4385964912280704E-2</v>
      </c>
    </row>
    <row r="19" spans="2:12" ht="15" customHeight="1" x14ac:dyDescent="0.35">
      <c r="B19" s="43" t="s">
        <v>127</v>
      </c>
      <c r="C19" s="35">
        <f>'Fundamental Analysis'!H11</f>
        <v>9.6100000000000005E-2</v>
      </c>
      <c r="D19" s="35">
        <f>'Fundamental Analysis'!I11</f>
        <v>7.6700000000000004E-2</v>
      </c>
      <c r="E19" s="35">
        <f>'Fundamental Analysis'!O11</f>
        <v>7.7759641821791625E-2</v>
      </c>
      <c r="F19" s="44">
        <f>'Fundamental Analysis'!E11</f>
        <v>29.6</v>
      </c>
      <c r="G19" s="45">
        <f t="shared" si="0"/>
        <v>2</v>
      </c>
      <c r="H19" s="45">
        <f t="shared" si="1"/>
        <v>2</v>
      </c>
      <c r="I19" s="45">
        <f t="shared" si="2"/>
        <v>3</v>
      </c>
      <c r="J19" s="45">
        <f t="shared" si="3"/>
        <v>3</v>
      </c>
      <c r="K19" s="46">
        <f t="shared" si="4"/>
        <v>2.4500000000000002</v>
      </c>
      <c r="L19" s="47">
        <f t="shared" si="5"/>
        <v>8.5964912280701758E-2</v>
      </c>
    </row>
    <row r="20" spans="2:12" ht="15" customHeight="1" x14ac:dyDescent="0.35">
      <c r="B20" s="43" t="s">
        <v>129</v>
      </c>
      <c r="C20" s="35">
        <f>'Fundamental Analysis'!H12</f>
        <v>0.13600000000000001</v>
      </c>
      <c r="D20" s="35">
        <f>'Fundamental Analysis'!I12</f>
        <v>0.105</v>
      </c>
      <c r="E20" s="35">
        <f>'Fundamental Analysis'!O12</f>
        <v>5.3848316872501911E-2</v>
      </c>
      <c r="F20" s="44">
        <f>'Fundamental Analysis'!E12</f>
        <v>15.3</v>
      </c>
      <c r="G20" s="45">
        <f t="shared" si="0"/>
        <v>3</v>
      </c>
      <c r="H20" s="45">
        <f t="shared" si="1"/>
        <v>3</v>
      </c>
      <c r="I20" s="45">
        <f t="shared" si="2"/>
        <v>2</v>
      </c>
      <c r="J20" s="45">
        <f t="shared" si="3"/>
        <v>4</v>
      </c>
      <c r="K20" s="46">
        <f t="shared" si="4"/>
        <v>2.95</v>
      </c>
      <c r="L20" s="47">
        <f t="shared" si="5"/>
        <v>0.10350877192982456</v>
      </c>
    </row>
    <row r="21" spans="2:12" ht="15" customHeight="1" x14ac:dyDescent="0.35">
      <c r="B21" s="43" t="s">
        <v>131</v>
      </c>
      <c r="C21" s="35">
        <f>'Fundamental Analysis'!H13</f>
        <v>0.16370000000000001</v>
      </c>
      <c r="D21" s="35">
        <f>'Fundamental Analysis'!I13</f>
        <v>0.12</v>
      </c>
      <c r="E21" s="35">
        <f>'Fundamental Analysis'!O13</f>
        <v>-1.1076912337952827E-3</v>
      </c>
      <c r="F21" s="44">
        <f>'Fundamental Analysis'!E13</f>
        <v>16.86</v>
      </c>
      <c r="G21" s="45">
        <f t="shared" si="0"/>
        <v>4</v>
      </c>
      <c r="H21" s="45">
        <f t="shared" si="1"/>
        <v>4</v>
      </c>
      <c r="I21" s="45">
        <f t="shared" si="2"/>
        <v>1</v>
      </c>
      <c r="J21" s="45">
        <f t="shared" si="3"/>
        <v>4</v>
      </c>
      <c r="K21" s="46">
        <f t="shared" si="4"/>
        <v>3.25</v>
      </c>
      <c r="L21" s="47">
        <f t="shared" si="5"/>
        <v>0.11403508771929824</v>
      </c>
    </row>
    <row r="22" spans="2:12" ht="15" customHeight="1" x14ac:dyDescent="0.35">
      <c r="B22" s="43" t="s">
        <v>134</v>
      </c>
      <c r="C22" s="35">
        <f>'Fundamental Analysis'!H14</f>
        <v>0.113</v>
      </c>
      <c r="D22" s="35">
        <f>'Fundamental Analysis'!I14</f>
        <v>0.111</v>
      </c>
      <c r="E22" s="35">
        <f>'Fundamental Analysis'!O14</f>
        <v>6.5572207150982331E-2</v>
      </c>
      <c r="F22" s="44">
        <f>'Fundamental Analysis'!E14</f>
        <v>30.6</v>
      </c>
      <c r="G22" s="45">
        <f t="shared" si="0"/>
        <v>3</v>
      </c>
      <c r="H22" s="45">
        <f t="shared" si="1"/>
        <v>3</v>
      </c>
      <c r="I22" s="45">
        <f t="shared" si="2"/>
        <v>3</v>
      </c>
      <c r="J22" s="45">
        <f t="shared" si="3"/>
        <v>2</v>
      </c>
      <c r="K22" s="46">
        <f t="shared" si="4"/>
        <v>2.8</v>
      </c>
      <c r="L22" s="47">
        <f t="shared" si="5"/>
        <v>9.8245614035087719E-2</v>
      </c>
    </row>
    <row r="23" spans="2:12" ht="15" customHeight="1" x14ac:dyDescent="0.35">
      <c r="B23" s="43" t="s">
        <v>136</v>
      </c>
      <c r="C23" s="35">
        <f>'Fundamental Analysis'!H15</f>
        <v>0.19600000000000001</v>
      </c>
      <c r="D23" s="35">
        <f>'Fundamental Analysis'!I15</f>
        <v>0.183</v>
      </c>
      <c r="E23" s="35">
        <f>'Fundamental Analysis'!O15</f>
        <v>7.2914493910027467E-2</v>
      </c>
      <c r="F23" s="44">
        <f>'Fundamental Analysis'!E15</f>
        <v>38.700000000000003</v>
      </c>
      <c r="G23" s="45">
        <f t="shared" si="0"/>
        <v>5</v>
      </c>
      <c r="H23" s="45">
        <f t="shared" si="1"/>
        <v>5</v>
      </c>
      <c r="I23" s="45">
        <f t="shared" si="2"/>
        <v>3</v>
      </c>
      <c r="J23" s="45">
        <f t="shared" si="3"/>
        <v>2</v>
      </c>
      <c r="K23" s="46">
        <f t="shared" si="4"/>
        <v>3.9</v>
      </c>
      <c r="L23" s="47">
        <f t="shared" si="5"/>
        <v>0.1368421052631579</v>
      </c>
    </row>
    <row r="24" spans="2:12" ht="15" customHeight="1" x14ac:dyDescent="0.35">
      <c r="B24" s="40" t="s">
        <v>158</v>
      </c>
      <c r="L24" s="48">
        <f>SUM(L14:L23)</f>
        <v>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M1247"/>
  <sheetViews>
    <sheetView showGridLines="0" topLeftCell="A796" zoomScaleNormal="100" workbookViewId="0">
      <selection activeCell="M852" sqref="M852"/>
    </sheetView>
  </sheetViews>
  <sheetFormatPr defaultColWidth="8.6328125" defaultRowHeight="14.5" x14ac:dyDescent="0.35"/>
  <cols>
    <col min="2" max="2" width="22" customWidth="1"/>
    <col min="3" max="3" width="12" customWidth="1"/>
    <col min="4" max="4" width="3" customWidth="1"/>
    <col min="5" max="5" width="20" customWidth="1"/>
    <col min="6" max="6" width="22" customWidth="1"/>
  </cols>
  <sheetData>
    <row r="2" spans="2:13" ht="17.25" customHeight="1" x14ac:dyDescent="0.4">
      <c r="B2" s="5" t="s">
        <v>159</v>
      </c>
    </row>
    <row r="3" spans="2:13" ht="27.75" customHeight="1" x14ac:dyDescent="0.35">
      <c r="B3" s="3" t="s">
        <v>160</v>
      </c>
    </row>
    <row r="4" spans="2:13" ht="15" customHeight="1" x14ac:dyDescent="0.35">
      <c r="B4" s="49" t="s">
        <v>161</v>
      </c>
      <c r="D4" s="50">
        <f>C6</f>
        <v>0.1</v>
      </c>
      <c r="E4" s="50">
        <f>C7</f>
        <v>0.1</v>
      </c>
      <c r="F4" s="50">
        <f>C8</f>
        <v>0.1</v>
      </c>
      <c r="G4" s="50">
        <f>C9</f>
        <v>0.1</v>
      </c>
      <c r="H4" s="50">
        <f>C10</f>
        <v>0.1</v>
      </c>
      <c r="I4" s="50">
        <f>C11</f>
        <v>0.1</v>
      </c>
      <c r="J4" s="50">
        <f>C12</f>
        <v>0.1</v>
      </c>
      <c r="K4" s="50">
        <f>C13</f>
        <v>0.1</v>
      </c>
      <c r="L4" s="50">
        <f>C14</f>
        <v>0.1</v>
      </c>
      <c r="M4" s="50">
        <f>C15</f>
        <v>0.1</v>
      </c>
    </row>
    <row r="5" spans="2:13" ht="26.25" customHeight="1" x14ac:dyDescent="0.35">
      <c r="B5" s="6" t="s">
        <v>87</v>
      </c>
      <c r="C5" s="6" t="s">
        <v>162</v>
      </c>
      <c r="E5" s="6" t="s">
        <v>163</v>
      </c>
      <c r="F5" s="6" t="s">
        <v>164</v>
      </c>
    </row>
    <row r="6" spans="2:13" ht="15" customHeight="1" x14ac:dyDescent="0.35">
      <c r="B6" s="51" t="s">
        <v>109</v>
      </c>
      <c r="C6" s="52">
        <v>0.1</v>
      </c>
      <c r="E6" s="53">
        <f>'Daily Returns'!B6</f>
        <v>44460</v>
      </c>
      <c r="F6" s="54">
        <f>SUMPRODUCT($D$4:$M$4,'Daily Returns'!D6:M6)</f>
        <v>-7.8737931120489661E-3</v>
      </c>
    </row>
    <row r="7" spans="2:13" ht="15" customHeight="1" x14ac:dyDescent="0.35">
      <c r="B7" s="51" t="s">
        <v>113</v>
      </c>
      <c r="C7" s="52">
        <v>0.1</v>
      </c>
      <c r="E7" s="53">
        <f>'Daily Returns'!B7</f>
        <v>44461</v>
      </c>
      <c r="F7" s="54">
        <f>SUMPRODUCT($D$4:$M$4,'Daily Returns'!D7:M7)</f>
        <v>-2.4220607960150796E-3</v>
      </c>
    </row>
    <row r="8" spans="2:13" ht="15" customHeight="1" x14ac:dyDescent="0.35">
      <c r="B8" s="51" t="s">
        <v>117</v>
      </c>
      <c r="C8" s="52">
        <v>0.1</v>
      </c>
      <c r="E8" s="53">
        <f>'Daily Returns'!B8</f>
        <v>44462</v>
      </c>
      <c r="F8" s="54">
        <f>SUMPRODUCT($D$4:$M$4,'Daily Returns'!D8:M8)</f>
        <v>1.3150958130841562E-2</v>
      </c>
    </row>
    <row r="9" spans="2:13" ht="15" customHeight="1" x14ac:dyDescent="0.35">
      <c r="B9" s="51" t="s">
        <v>120</v>
      </c>
      <c r="C9" s="52">
        <v>0.1</v>
      </c>
      <c r="E9" s="53">
        <f>'Daily Returns'!B9</f>
        <v>44463</v>
      </c>
      <c r="F9" s="54">
        <f>SUMPRODUCT($D$4:$M$4,'Daily Returns'!D9:M9)</f>
        <v>-8.4675046993344938E-3</v>
      </c>
    </row>
    <row r="10" spans="2:13" ht="15" customHeight="1" x14ac:dyDescent="0.35">
      <c r="B10" s="51" t="s">
        <v>123</v>
      </c>
      <c r="C10" s="52">
        <v>0.1</v>
      </c>
      <c r="E10" s="53">
        <f>'Daily Returns'!B10</f>
        <v>44466</v>
      </c>
      <c r="F10" s="54">
        <f>SUMPRODUCT($D$4:$M$4,'Daily Returns'!D10:M10)</f>
        <v>2.0397799868899003E-3</v>
      </c>
    </row>
    <row r="11" spans="2:13" ht="15" customHeight="1" x14ac:dyDescent="0.35">
      <c r="B11" s="51" t="s">
        <v>127</v>
      </c>
      <c r="C11" s="52">
        <v>0.1</v>
      </c>
      <c r="E11" s="53">
        <f>'Daily Returns'!B11</f>
        <v>44467</v>
      </c>
      <c r="F11" s="54">
        <f>SUMPRODUCT($D$4:$M$4,'Daily Returns'!D11:M11)</f>
        <v>1.4134331496597197E-2</v>
      </c>
    </row>
    <row r="12" spans="2:13" ht="15" customHeight="1" x14ac:dyDescent="0.35">
      <c r="B12" s="51" t="s">
        <v>129</v>
      </c>
      <c r="C12" s="52">
        <v>0.1</v>
      </c>
      <c r="E12" s="53">
        <f>'Daily Returns'!B12</f>
        <v>44468</v>
      </c>
      <c r="F12" s="54">
        <f>SUMPRODUCT($D$4:$M$4,'Daily Returns'!D12:M12)</f>
        <v>3.7921793487273737E-2</v>
      </c>
    </row>
    <row r="13" spans="2:13" ht="15" customHeight="1" x14ac:dyDescent="0.35">
      <c r="B13" s="51" t="s">
        <v>131</v>
      </c>
      <c r="C13" s="52">
        <v>0.1</v>
      </c>
      <c r="E13" s="53">
        <f>'Daily Returns'!B13</f>
        <v>44469</v>
      </c>
      <c r="F13" s="54">
        <f>SUMPRODUCT($D$4:$M$4,'Daily Returns'!D13:M13)</f>
        <v>1.0823111960587864E-2</v>
      </c>
    </row>
    <row r="14" spans="2:13" ht="15" customHeight="1" x14ac:dyDescent="0.35">
      <c r="B14" s="51" t="s">
        <v>134</v>
      </c>
      <c r="C14" s="52">
        <v>0.1</v>
      </c>
      <c r="E14" s="53">
        <f>'Daily Returns'!B14</f>
        <v>44470</v>
      </c>
      <c r="F14" s="54">
        <f>SUMPRODUCT($D$4:$M$4,'Daily Returns'!D14:M14)</f>
        <v>-3.275499018981832E-4</v>
      </c>
    </row>
    <row r="15" spans="2:13" ht="15" customHeight="1" x14ac:dyDescent="0.35">
      <c r="B15" s="51" t="s">
        <v>136</v>
      </c>
      <c r="C15" s="52">
        <v>0.1</v>
      </c>
      <c r="E15" s="53">
        <f>'Daily Returns'!B15</f>
        <v>44473</v>
      </c>
      <c r="F15" s="54">
        <f>SUMPRODUCT($D$4:$M$4,'Daily Returns'!D15:M15)</f>
        <v>1.9260003897028366E-2</v>
      </c>
    </row>
    <row r="16" spans="2:13" ht="15" customHeight="1" x14ac:dyDescent="0.35">
      <c r="B16" s="4" t="s">
        <v>158</v>
      </c>
      <c r="C16" s="55">
        <f>SUM(C6:C15)</f>
        <v>0.99999999999999989</v>
      </c>
      <c r="E16" s="53">
        <f>'Daily Returns'!B16</f>
        <v>44474</v>
      </c>
      <c r="F16" s="54">
        <f>SUMPRODUCT($D$4:$M$4,'Daily Returns'!D16:M16)</f>
        <v>2.6301846512323947E-2</v>
      </c>
    </row>
    <row r="17" spans="5:6" ht="15" customHeight="1" x14ac:dyDescent="0.35">
      <c r="E17" s="53">
        <f>'Daily Returns'!B17</f>
        <v>44475</v>
      </c>
      <c r="F17" s="54">
        <f>SUMPRODUCT($D$4:$M$4,'Daily Returns'!D17:M17)</f>
        <v>-1.2295777087427063E-2</v>
      </c>
    </row>
    <row r="18" spans="5:6" ht="15" customHeight="1" x14ac:dyDescent="0.35">
      <c r="E18" s="53">
        <f>'Daily Returns'!B18</f>
        <v>44476</v>
      </c>
      <c r="F18" s="54">
        <f>SUMPRODUCT($D$4:$M$4,'Daily Returns'!D18:M18)</f>
        <v>-2.014941647313312E-4</v>
      </c>
    </row>
    <row r="19" spans="5:6" ht="15" customHeight="1" x14ac:dyDescent="0.35">
      <c r="E19" s="53">
        <f>'Daily Returns'!B19</f>
        <v>44477</v>
      </c>
      <c r="F19" s="54">
        <f>SUMPRODUCT($D$4:$M$4,'Daily Returns'!D19:M19)</f>
        <v>-1.0577192668881318E-2</v>
      </c>
    </row>
    <row r="20" spans="5:6" ht="15" customHeight="1" x14ac:dyDescent="0.35">
      <c r="E20" s="53">
        <f>'Daily Returns'!B20</f>
        <v>44480</v>
      </c>
      <c r="F20" s="54">
        <f>SUMPRODUCT($D$4:$M$4,'Daily Returns'!D20:M20)</f>
        <v>2.4334458222351696E-2</v>
      </c>
    </row>
    <row r="21" spans="5:6" ht="15" customHeight="1" x14ac:dyDescent="0.35">
      <c r="E21" s="53">
        <f>'Daily Returns'!B21</f>
        <v>44481</v>
      </c>
      <c r="F21" s="54">
        <f>SUMPRODUCT($D$4:$M$4,'Daily Returns'!D21:M21)</f>
        <v>-1.6884724257510207E-3</v>
      </c>
    </row>
    <row r="22" spans="5:6" ht="15" customHeight="1" x14ac:dyDescent="0.35">
      <c r="E22" s="53">
        <f>'Daily Returns'!B22</f>
        <v>44482</v>
      </c>
      <c r="F22" s="54">
        <f>SUMPRODUCT($D$4:$M$4,'Daily Returns'!D22:M22)</f>
        <v>2.6732478236196924E-2</v>
      </c>
    </row>
    <row r="23" spans="5:6" ht="15" customHeight="1" x14ac:dyDescent="0.35">
      <c r="E23" s="53">
        <f>'Daily Returns'!B23</f>
        <v>44483</v>
      </c>
      <c r="F23" s="54">
        <f>SUMPRODUCT($D$4:$M$4,'Daily Returns'!D23:M23)</f>
        <v>1.5243384228507861E-2</v>
      </c>
    </row>
    <row r="24" spans="5:6" ht="15" customHeight="1" x14ac:dyDescent="0.35">
      <c r="E24" s="53">
        <f>'Daily Returns'!B24</f>
        <v>44487</v>
      </c>
      <c r="F24" s="54">
        <f>SUMPRODUCT($D$4:$M$4,'Daily Returns'!D24:M24)</f>
        <v>4.9034973693197849E-2</v>
      </c>
    </row>
    <row r="25" spans="5:6" ht="15" customHeight="1" x14ac:dyDescent="0.35">
      <c r="E25" s="53">
        <f>'Daily Returns'!B25</f>
        <v>44488</v>
      </c>
      <c r="F25" s="54">
        <f>SUMPRODUCT($D$4:$M$4,'Daily Returns'!D25:M25)</f>
        <v>-2.5469090872366359E-2</v>
      </c>
    </row>
    <row r="26" spans="5:6" ht="15" customHeight="1" x14ac:dyDescent="0.35">
      <c r="E26" s="53">
        <f>'Daily Returns'!B26</f>
        <v>44489</v>
      </c>
      <c r="F26" s="54">
        <f>SUMPRODUCT($D$4:$M$4,'Daily Returns'!D26:M26)</f>
        <v>-2.0768581589445691E-2</v>
      </c>
    </row>
    <row r="27" spans="5:6" ht="15" customHeight="1" x14ac:dyDescent="0.35">
      <c r="E27" s="53">
        <f>'Daily Returns'!B27</f>
        <v>44490</v>
      </c>
      <c r="F27" s="54">
        <f>SUMPRODUCT($D$4:$M$4,'Daily Returns'!D27:M27)</f>
        <v>3.1616307760394379E-3</v>
      </c>
    </row>
    <row r="28" spans="5:6" ht="15" customHeight="1" x14ac:dyDescent="0.35">
      <c r="E28" s="53">
        <f>'Daily Returns'!B28</f>
        <v>44491</v>
      </c>
      <c r="F28" s="54">
        <f>SUMPRODUCT($D$4:$M$4,'Daily Returns'!D28:M28)</f>
        <v>-1.939167161528821E-3</v>
      </c>
    </row>
    <row r="29" spans="5:6" ht="15" customHeight="1" x14ac:dyDescent="0.35">
      <c r="E29" s="53">
        <f>'Daily Returns'!B29</f>
        <v>44494</v>
      </c>
      <c r="F29" s="54">
        <f>SUMPRODUCT($D$4:$M$4,'Daily Returns'!D29:M29)</f>
        <v>-1.17096534817966E-2</v>
      </c>
    </row>
    <row r="30" spans="5:6" ht="15" customHeight="1" x14ac:dyDescent="0.35">
      <c r="E30" s="53">
        <f>'Daily Returns'!B30</f>
        <v>44495</v>
      </c>
      <c r="F30" s="54">
        <f>SUMPRODUCT($D$4:$M$4,'Daily Returns'!D30:M30)</f>
        <v>3.5313415553694829E-4</v>
      </c>
    </row>
    <row r="31" spans="5:6" ht="15" customHeight="1" x14ac:dyDescent="0.35">
      <c r="E31" s="53">
        <f>'Daily Returns'!B31</f>
        <v>44496</v>
      </c>
      <c r="F31" s="54">
        <f>SUMPRODUCT($D$4:$M$4,'Daily Returns'!D31:M31)</f>
        <v>-4.0797651782119139E-3</v>
      </c>
    </row>
    <row r="32" spans="5:6" ht="15" customHeight="1" x14ac:dyDescent="0.35">
      <c r="E32" s="53">
        <f>'Daily Returns'!B32</f>
        <v>44497</v>
      </c>
      <c r="F32" s="54">
        <f>SUMPRODUCT($D$4:$M$4,'Daily Returns'!D32:M32)</f>
        <v>-3.1719680588608835E-2</v>
      </c>
    </row>
    <row r="33" spans="5:6" ht="15" customHeight="1" x14ac:dyDescent="0.35">
      <c r="E33" s="53">
        <f>'Daily Returns'!B33</f>
        <v>44498</v>
      </c>
      <c r="F33" s="54">
        <f>SUMPRODUCT($D$4:$M$4,'Daily Returns'!D33:M33)</f>
        <v>-1.0546105301838761E-2</v>
      </c>
    </row>
    <row r="34" spans="5:6" ht="15" customHeight="1" x14ac:dyDescent="0.35">
      <c r="E34" s="53">
        <f>'Daily Returns'!B34</f>
        <v>44501</v>
      </c>
      <c r="F34" s="54">
        <f>SUMPRODUCT($D$4:$M$4,'Daily Returns'!D34:M34)</f>
        <v>1.45344347061263E-2</v>
      </c>
    </row>
    <row r="35" spans="5:6" ht="15" customHeight="1" x14ac:dyDescent="0.35">
      <c r="E35" s="53">
        <f>'Daily Returns'!B35</f>
        <v>44502</v>
      </c>
      <c r="F35" s="54">
        <f>SUMPRODUCT($D$4:$M$4,'Daily Returns'!D35:M35)</f>
        <v>6.2728571289422117E-3</v>
      </c>
    </row>
    <row r="36" spans="5:6" ht="15" customHeight="1" x14ac:dyDescent="0.35">
      <c r="E36" s="53">
        <f>'Daily Returns'!B36</f>
        <v>44503</v>
      </c>
      <c r="F36" s="54">
        <f>SUMPRODUCT($D$4:$M$4,'Daily Returns'!D36:M36)</f>
        <v>-1.8579575693541733E-3</v>
      </c>
    </row>
    <row r="37" spans="5:6" ht="15" customHeight="1" x14ac:dyDescent="0.35">
      <c r="E37" s="53">
        <f>'Daily Returns'!B37</f>
        <v>44504</v>
      </c>
      <c r="F37" s="54">
        <f>SUMPRODUCT($D$4:$M$4,'Daily Returns'!D37:M37)</f>
        <v>8.4706897111003644E-3</v>
      </c>
    </row>
    <row r="38" spans="5:6" ht="15" customHeight="1" x14ac:dyDescent="0.35">
      <c r="E38" s="53">
        <f>'Daily Returns'!B38</f>
        <v>44508</v>
      </c>
      <c r="F38" s="54">
        <f>SUMPRODUCT($D$4:$M$4,'Daily Returns'!D38:M38)</f>
        <v>1.0381876910925392E-2</v>
      </c>
    </row>
    <row r="39" spans="5:6" ht="15" customHeight="1" x14ac:dyDescent="0.35">
      <c r="E39" s="53">
        <f>'Daily Returns'!B39</f>
        <v>44509</v>
      </c>
      <c r="F39" s="54">
        <f>SUMPRODUCT($D$4:$M$4,'Daily Returns'!D39:M39)</f>
        <v>8.350970100701351E-3</v>
      </c>
    </row>
    <row r="40" spans="5:6" ht="15" customHeight="1" x14ac:dyDescent="0.35">
      <c r="E40" s="53">
        <f>'Daily Returns'!B40</f>
        <v>44510</v>
      </c>
      <c r="F40" s="54">
        <f>SUMPRODUCT($D$4:$M$4,'Daily Returns'!D40:M40)</f>
        <v>-1.9021458457303298E-3</v>
      </c>
    </row>
    <row r="41" spans="5:6" ht="15" customHeight="1" x14ac:dyDescent="0.35">
      <c r="E41" s="53">
        <f>'Daily Returns'!B41</f>
        <v>44511</v>
      </c>
      <c r="F41" s="54">
        <f>SUMPRODUCT($D$4:$M$4,'Daily Returns'!D41:M41)</f>
        <v>2.028208387878538E-3</v>
      </c>
    </row>
    <row r="42" spans="5:6" ht="15" customHeight="1" x14ac:dyDescent="0.35">
      <c r="E42" s="53">
        <f>'Daily Returns'!B42</f>
        <v>44512</v>
      </c>
      <c r="F42" s="54">
        <f>SUMPRODUCT($D$4:$M$4,'Daily Returns'!D42:M42)</f>
        <v>7.4466205260590558E-3</v>
      </c>
    </row>
    <row r="43" spans="5:6" ht="15" customHeight="1" x14ac:dyDescent="0.35">
      <c r="E43" s="53">
        <f>'Daily Returns'!B43</f>
        <v>44515</v>
      </c>
      <c r="F43" s="54">
        <f>SUMPRODUCT($D$4:$M$4,'Daily Returns'!D43:M43)</f>
        <v>1.3718907571943387E-3</v>
      </c>
    </row>
    <row r="44" spans="5:6" ht="15" customHeight="1" x14ac:dyDescent="0.35">
      <c r="E44" s="53">
        <f>'Daily Returns'!B44</f>
        <v>44516</v>
      </c>
      <c r="F44" s="54">
        <f>SUMPRODUCT($D$4:$M$4,'Daily Returns'!D44:M44)</f>
        <v>1.5069419788314108E-3</v>
      </c>
    </row>
    <row r="45" spans="5:6" ht="15" customHeight="1" x14ac:dyDescent="0.35">
      <c r="E45" s="53">
        <f>'Daily Returns'!B45</f>
        <v>44517</v>
      </c>
      <c r="F45" s="54">
        <f>SUMPRODUCT($D$4:$M$4,'Daily Returns'!D45:M45)</f>
        <v>-4.9582334683112668E-3</v>
      </c>
    </row>
    <row r="46" spans="5:6" ht="15" customHeight="1" x14ac:dyDescent="0.35">
      <c r="E46" s="53">
        <f>'Daily Returns'!B46</f>
        <v>44518</v>
      </c>
      <c r="F46" s="54">
        <f>SUMPRODUCT($D$4:$M$4,'Daily Returns'!D46:M46)</f>
        <v>-1.1512533430975981E-2</v>
      </c>
    </row>
    <row r="47" spans="5:6" ht="15" customHeight="1" x14ac:dyDescent="0.35">
      <c r="E47" s="53">
        <f>'Daily Returns'!B47</f>
        <v>44522</v>
      </c>
      <c r="F47" s="54">
        <f>SUMPRODUCT($D$4:$M$4,'Daily Returns'!D47:M47)</f>
        <v>-2.1247103479337944E-2</v>
      </c>
    </row>
    <row r="48" spans="5:6" ht="15" customHeight="1" x14ac:dyDescent="0.35">
      <c r="E48" s="53">
        <f>'Daily Returns'!B48</f>
        <v>44523</v>
      </c>
      <c r="F48" s="54">
        <f>SUMPRODUCT($D$4:$M$4,'Daily Returns'!D48:M48)</f>
        <v>4.0444456361219447E-2</v>
      </c>
    </row>
    <row r="49" spans="5:6" ht="15" customHeight="1" x14ac:dyDescent="0.35">
      <c r="E49" s="53">
        <f>'Daily Returns'!B49</f>
        <v>44524</v>
      </c>
      <c r="F49" s="54">
        <f>SUMPRODUCT($D$4:$M$4,'Daily Returns'!D49:M49)</f>
        <v>3.5713799074862723E-3</v>
      </c>
    </row>
    <row r="50" spans="5:6" ht="15" customHeight="1" x14ac:dyDescent="0.35">
      <c r="E50" s="53">
        <f>'Daily Returns'!B50</f>
        <v>44525</v>
      </c>
      <c r="F50" s="54">
        <f>SUMPRODUCT($D$4:$M$4,'Daily Returns'!D50:M50)</f>
        <v>1.0256429538740251E-2</v>
      </c>
    </row>
    <row r="51" spans="5:6" ht="15" customHeight="1" x14ac:dyDescent="0.35">
      <c r="E51" s="53">
        <f>'Daily Returns'!B51</f>
        <v>44526</v>
      </c>
      <c r="F51" s="54">
        <f>SUMPRODUCT($D$4:$M$4,'Daily Returns'!D51:M51)</f>
        <v>-3.157986130541926E-2</v>
      </c>
    </row>
    <row r="52" spans="5:6" ht="15" customHeight="1" x14ac:dyDescent="0.35">
      <c r="E52" s="53">
        <f>'Daily Returns'!B52</f>
        <v>44529</v>
      </c>
      <c r="F52" s="54">
        <f>SUMPRODUCT($D$4:$M$4,'Daily Returns'!D52:M52)</f>
        <v>-2.4653181989613741E-2</v>
      </c>
    </row>
    <row r="53" spans="5:6" ht="15" customHeight="1" x14ac:dyDescent="0.35">
      <c r="E53" s="53">
        <f>'Daily Returns'!B53</f>
        <v>44530</v>
      </c>
      <c r="F53" s="54">
        <f>SUMPRODUCT($D$4:$M$4,'Daily Returns'!D53:M53)</f>
        <v>1.3856135911512147E-3</v>
      </c>
    </row>
    <row r="54" spans="5:6" ht="15" customHeight="1" x14ac:dyDescent="0.35">
      <c r="E54" s="53">
        <f>'Daily Returns'!B54</f>
        <v>44531</v>
      </c>
      <c r="F54" s="54">
        <f>SUMPRODUCT($D$4:$M$4,'Daily Returns'!D54:M54)</f>
        <v>1.4344253584791434E-2</v>
      </c>
    </row>
    <row r="55" spans="5:6" ht="15" customHeight="1" x14ac:dyDescent="0.35">
      <c r="E55" s="53">
        <f>'Daily Returns'!B55</f>
        <v>44532</v>
      </c>
      <c r="F55" s="54">
        <f>SUMPRODUCT($D$4:$M$4,'Daily Returns'!D55:M55)</f>
        <v>2.1958126259081601E-2</v>
      </c>
    </row>
    <row r="56" spans="5:6" ht="15" customHeight="1" x14ac:dyDescent="0.35">
      <c r="E56" s="53">
        <f>'Daily Returns'!B56</f>
        <v>44533</v>
      </c>
      <c r="F56" s="54">
        <f>SUMPRODUCT($D$4:$M$4,'Daily Returns'!D56:M56)</f>
        <v>8.9839649599069403E-4</v>
      </c>
    </row>
    <row r="57" spans="5:6" ht="15" customHeight="1" x14ac:dyDescent="0.35">
      <c r="E57" s="53">
        <f>'Daily Returns'!B57</f>
        <v>44536</v>
      </c>
      <c r="F57" s="54">
        <f>SUMPRODUCT($D$4:$M$4,'Daily Returns'!D57:M57)</f>
        <v>-1.1215817179253386E-2</v>
      </c>
    </row>
    <row r="58" spans="5:6" ht="15" customHeight="1" x14ac:dyDescent="0.35">
      <c r="E58" s="53">
        <f>'Daily Returns'!B58</f>
        <v>44537</v>
      </c>
      <c r="F58" s="54">
        <f>SUMPRODUCT($D$4:$M$4,'Daily Returns'!D58:M58)</f>
        <v>1.0485334619010047E-2</v>
      </c>
    </row>
    <row r="59" spans="5:6" ht="15" customHeight="1" x14ac:dyDescent="0.35">
      <c r="E59" s="53">
        <f>'Daily Returns'!B59</f>
        <v>44538</v>
      </c>
      <c r="F59" s="54">
        <f>SUMPRODUCT($D$4:$M$4,'Daily Returns'!D59:M59)</f>
        <v>6.8306777536808368E-3</v>
      </c>
    </row>
    <row r="60" spans="5:6" ht="15" customHeight="1" x14ac:dyDescent="0.35">
      <c r="E60" s="53">
        <f>'Daily Returns'!B60</f>
        <v>44539</v>
      </c>
      <c r="F60" s="54">
        <f>SUMPRODUCT($D$4:$M$4,'Daily Returns'!D60:M60)</f>
        <v>-9.6825449658580216E-3</v>
      </c>
    </row>
    <row r="61" spans="5:6" ht="15" customHeight="1" x14ac:dyDescent="0.35">
      <c r="E61" s="53">
        <f>'Daily Returns'!B61</f>
        <v>44540</v>
      </c>
      <c r="F61" s="54">
        <f>SUMPRODUCT($D$4:$M$4,'Daily Returns'!D61:M61)</f>
        <v>-1.6567282595672638E-3</v>
      </c>
    </row>
    <row r="62" spans="5:6" ht="15" customHeight="1" x14ac:dyDescent="0.35">
      <c r="E62" s="53">
        <f>'Daily Returns'!B62</f>
        <v>44543</v>
      </c>
      <c r="F62" s="54">
        <f>SUMPRODUCT($D$4:$M$4,'Daily Returns'!D62:M62)</f>
        <v>-2.0394879348833777E-3</v>
      </c>
    </row>
    <row r="63" spans="5:6" ht="15" customHeight="1" x14ac:dyDescent="0.35">
      <c r="E63" s="53">
        <f>'Daily Returns'!B63</f>
        <v>44544</v>
      </c>
      <c r="F63" s="54">
        <f>SUMPRODUCT($D$4:$M$4,'Daily Returns'!D63:M63)</f>
        <v>1.092525477589925E-2</v>
      </c>
    </row>
    <row r="64" spans="5:6" ht="15" customHeight="1" x14ac:dyDescent="0.35">
      <c r="E64" s="56">
        <f>'Daily Returns'!B64</f>
        <v>44545</v>
      </c>
      <c r="F64" s="57">
        <f>SUMPRODUCT($D$4:$M$4,'Daily Returns'!D64:M64)</f>
        <v>-5.6561234453045848E-3</v>
      </c>
    </row>
    <row r="65" spans="5:6" ht="15" customHeight="1" x14ac:dyDescent="0.35">
      <c r="E65" s="56">
        <f>'Daily Returns'!B65</f>
        <v>44546</v>
      </c>
      <c r="F65" s="57">
        <f>SUMPRODUCT($D$4:$M$4,'Daily Returns'!D65:M65)</f>
        <v>-1.3196701068303108E-2</v>
      </c>
    </row>
    <row r="66" spans="5:6" ht="15" customHeight="1" x14ac:dyDescent="0.35">
      <c r="E66" s="56">
        <f>'Daily Returns'!B66</f>
        <v>44547</v>
      </c>
      <c r="F66" s="57">
        <f>SUMPRODUCT($D$4:$M$4,'Daily Returns'!D66:M66)</f>
        <v>-1.5433833687036248E-2</v>
      </c>
    </row>
    <row r="67" spans="5:6" ht="15" customHeight="1" x14ac:dyDescent="0.35">
      <c r="E67" s="56">
        <f>'Daily Returns'!B67</f>
        <v>44550</v>
      </c>
      <c r="F67" s="57">
        <f>SUMPRODUCT($D$4:$M$4,'Daily Returns'!D67:M67)</f>
        <v>-2.9540913497877044E-2</v>
      </c>
    </row>
    <row r="68" spans="5:6" ht="15" customHeight="1" x14ac:dyDescent="0.35">
      <c r="E68" s="56">
        <f>'Daily Returns'!B68</f>
        <v>44551</v>
      </c>
      <c r="F68" s="57">
        <f>SUMPRODUCT($D$4:$M$4,'Daily Returns'!D68:M68)</f>
        <v>1.9781664255619957E-2</v>
      </c>
    </row>
    <row r="69" spans="5:6" ht="15" customHeight="1" x14ac:dyDescent="0.35">
      <c r="E69" s="56">
        <f>'Daily Returns'!B69</f>
        <v>44552</v>
      </c>
      <c r="F69" s="57">
        <f>SUMPRODUCT($D$4:$M$4,'Daily Returns'!D69:M69)</f>
        <v>1.0813028105767265E-2</v>
      </c>
    </row>
    <row r="70" spans="5:6" ht="15" customHeight="1" x14ac:dyDescent="0.35">
      <c r="E70" s="56">
        <f>'Daily Returns'!B70</f>
        <v>44553</v>
      </c>
      <c r="F70" s="57">
        <f>SUMPRODUCT($D$4:$M$4,'Daily Returns'!D70:M70)</f>
        <v>9.7343079836306971E-3</v>
      </c>
    </row>
    <row r="71" spans="5:6" ht="15" customHeight="1" x14ac:dyDescent="0.35">
      <c r="E71" s="56">
        <f>'Daily Returns'!B71</f>
        <v>44554</v>
      </c>
      <c r="F71" s="57">
        <f>SUMPRODUCT($D$4:$M$4,'Daily Returns'!D71:M71)</f>
        <v>-1.4331570962870147E-2</v>
      </c>
    </row>
    <row r="72" spans="5:6" ht="15" customHeight="1" x14ac:dyDescent="0.35">
      <c r="E72" s="56">
        <f>'Daily Returns'!B72</f>
        <v>44557</v>
      </c>
      <c r="F72" s="57">
        <f>SUMPRODUCT($D$4:$M$4,'Daily Returns'!D72:M72)</f>
        <v>3.6218574005511765E-3</v>
      </c>
    </row>
    <row r="73" spans="5:6" ht="15" customHeight="1" x14ac:dyDescent="0.35">
      <c r="E73" s="56">
        <f>'Daily Returns'!B73</f>
        <v>44558</v>
      </c>
      <c r="F73" s="57">
        <f>SUMPRODUCT($D$4:$M$4,'Daily Returns'!D73:M73)</f>
        <v>1.1192341264723927E-2</v>
      </c>
    </row>
    <row r="74" spans="5:6" ht="15" customHeight="1" x14ac:dyDescent="0.35">
      <c r="E74" s="56">
        <f>'Daily Returns'!B74</f>
        <v>44559</v>
      </c>
      <c r="F74" s="57">
        <f>SUMPRODUCT($D$4:$M$4,'Daily Returns'!D74:M74)</f>
        <v>-6.1985205054422288E-3</v>
      </c>
    </row>
    <row r="75" spans="5:6" ht="15" customHeight="1" x14ac:dyDescent="0.35">
      <c r="E75" s="56">
        <f>'Daily Returns'!B75</f>
        <v>44560</v>
      </c>
      <c r="F75" s="57">
        <f>SUMPRODUCT($D$4:$M$4,'Daily Returns'!D75:M75)</f>
        <v>-6.6930654934063243E-3</v>
      </c>
    </row>
    <row r="76" spans="5:6" ht="15" customHeight="1" x14ac:dyDescent="0.35">
      <c r="E76" s="56">
        <f>'Daily Returns'!B76</f>
        <v>44561</v>
      </c>
      <c r="F76" s="57">
        <f>SUMPRODUCT($D$4:$M$4,'Daily Returns'!D76:M76)</f>
        <v>5.8154621824435867E-3</v>
      </c>
    </row>
    <row r="77" spans="5:6" ht="15" customHeight="1" x14ac:dyDescent="0.35">
      <c r="E77" s="56">
        <f>'Daily Returns'!B77</f>
        <v>44564</v>
      </c>
      <c r="F77" s="57">
        <f>SUMPRODUCT($D$4:$M$4,'Daily Returns'!D77:M77)</f>
        <v>6.602123014585304E-3</v>
      </c>
    </row>
    <row r="78" spans="5:6" ht="15" customHeight="1" x14ac:dyDescent="0.35">
      <c r="E78" s="56">
        <f>'Daily Returns'!B78</f>
        <v>44565</v>
      </c>
      <c r="F78" s="57">
        <f>SUMPRODUCT($D$4:$M$4,'Daily Returns'!D78:M78)</f>
        <v>1.753550869042985E-2</v>
      </c>
    </row>
    <row r="79" spans="5:6" ht="15" customHeight="1" x14ac:dyDescent="0.35">
      <c r="E79" s="56">
        <f>'Daily Returns'!B79</f>
        <v>44566</v>
      </c>
      <c r="F79" s="57">
        <f>SUMPRODUCT($D$4:$M$4,'Daily Returns'!D79:M79)</f>
        <v>-3.3666796540010703E-3</v>
      </c>
    </row>
    <row r="80" spans="5:6" ht="15" customHeight="1" x14ac:dyDescent="0.35">
      <c r="E80" s="56">
        <f>'Daily Returns'!B80</f>
        <v>44567</v>
      </c>
      <c r="F80" s="57">
        <f>SUMPRODUCT($D$4:$M$4,'Daily Returns'!D80:M80)</f>
        <v>5.3075836585564588E-3</v>
      </c>
    </row>
    <row r="81" spans="5:6" ht="15" customHeight="1" x14ac:dyDescent="0.35">
      <c r="E81" s="56">
        <f>'Daily Returns'!B81</f>
        <v>44568</v>
      </c>
      <c r="F81" s="57">
        <f>SUMPRODUCT($D$4:$M$4,'Daily Returns'!D81:M81)</f>
        <v>3.7581663279371734E-3</v>
      </c>
    </row>
    <row r="82" spans="5:6" ht="15" customHeight="1" x14ac:dyDescent="0.35">
      <c r="E82" s="56">
        <f>'Daily Returns'!B82</f>
        <v>44571</v>
      </c>
      <c r="F82" s="57">
        <f>SUMPRODUCT($D$4:$M$4,'Daily Returns'!D82:M82)</f>
        <v>1.6411158451461384E-2</v>
      </c>
    </row>
    <row r="83" spans="5:6" ht="15" customHeight="1" x14ac:dyDescent="0.35">
      <c r="E83" s="56">
        <f>'Daily Returns'!B83</f>
        <v>44572</v>
      </c>
      <c r="F83" s="57">
        <f>SUMPRODUCT($D$4:$M$4,'Daily Returns'!D83:M83)</f>
        <v>1.2829468454757876E-2</v>
      </c>
    </row>
    <row r="84" spans="5:6" ht="15" customHeight="1" x14ac:dyDescent="0.35">
      <c r="E84" s="56">
        <f>'Daily Returns'!B84</f>
        <v>44573</v>
      </c>
      <c r="F84" s="57">
        <f>SUMPRODUCT($D$4:$M$4,'Daily Returns'!D84:M84)</f>
        <v>2.2307997743336402E-2</v>
      </c>
    </row>
    <row r="85" spans="5:6" ht="15" customHeight="1" x14ac:dyDescent="0.35">
      <c r="E85" s="56">
        <f>'Daily Returns'!B85</f>
        <v>44574</v>
      </c>
      <c r="F85" s="57">
        <f>SUMPRODUCT($D$4:$M$4,'Daily Returns'!D85:M85)</f>
        <v>8.6924831511020033E-3</v>
      </c>
    </row>
    <row r="86" spans="5:6" ht="15" customHeight="1" x14ac:dyDescent="0.35">
      <c r="E86" s="56">
        <f>'Daily Returns'!B86</f>
        <v>44575</v>
      </c>
      <c r="F86" s="57">
        <f>SUMPRODUCT($D$4:$M$4,'Daily Returns'!D86:M86)</f>
        <v>1.1481536857469775E-3</v>
      </c>
    </row>
    <row r="87" spans="5:6" ht="15" customHeight="1" x14ac:dyDescent="0.35">
      <c r="E87" s="56">
        <f>'Daily Returns'!B87</f>
        <v>44578</v>
      </c>
      <c r="F87" s="57">
        <f>SUMPRODUCT($D$4:$M$4,'Daily Returns'!D87:M87)</f>
        <v>1.114853806782257E-2</v>
      </c>
    </row>
    <row r="88" spans="5:6" ht="15" customHeight="1" x14ac:dyDescent="0.35">
      <c r="E88" s="56">
        <f>'Daily Returns'!B88</f>
        <v>44579</v>
      </c>
      <c r="F88" s="57">
        <f>SUMPRODUCT($D$4:$M$4,'Daily Returns'!D88:M88)</f>
        <v>-1.352646763991653E-2</v>
      </c>
    </row>
    <row r="89" spans="5:6" ht="15" customHeight="1" x14ac:dyDescent="0.35">
      <c r="E89" s="56">
        <f>'Daily Returns'!B89</f>
        <v>44580</v>
      </c>
      <c r="F89" s="57">
        <f>SUMPRODUCT($D$4:$M$4,'Daily Returns'!D89:M89)</f>
        <v>1.268559858271189E-2</v>
      </c>
    </row>
    <row r="90" spans="5:6" ht="15" customHeight="1" x14ac:dyDescent="0.35">
      <c r="E90" s="56">
        <f>'Daily Returns'!B90</f>
        <v>44581</v>
      </c>
      <c r="F90" s="57">
        <f>SUMPRODUCT($D$4:$M$4,'Daily Returns'!D90:M90)</f>
        <v>6.7989123593580345E-3</v>
      </c>
    </row>
    <row r="91" spans="5:6" ht="15" customHeight="1" x14ac:dyDescent="0.35">
      <c r="E91" s="56">
        <f>'Daily Returns'!B91</f>
        <v>44582</v>
      </c>
      <c r="F91" s="57">
        <f>SUMPRODUCT($D$4:$M$4,'Daily Returns'!D91:M91)</f>
        <v>-1.413635073741052E-2</v>
      </c>
    </row>
    <row r="92" spans="5:6" ht="15" customHeight="1" x14ac:dyDescent="0.35">
      <c r="E92" s="56">
        <f>'Daily Returns'!B92</f>
        <v>44585</v>
      </c>
      <c r="F92" s="57">
        <f>SUMPRODUCT($D$4:$M$4,'Daily Returns'!D92:M92)</f>
        <v>-2.8405875537530271E-2</v>
      </c>
    </row>
    <row r="93" spans="5:6" ht="15" customHeight="1" x14ac:dyDescent="0.35">
      <c r="E93" s="56">
        <f>'Daily Returns'!B93</f>
        <v>44586</v>
      </c>
      <c r="F93" s="57">
        <f>SUMPRODUCT($D$4:$M$4,'Daily Returns'!D93:M93)</f>
        <v>2.091092391007492E-2</v>
      </c>
    </row>
    <row r="94" spans="5:6" ht="15" customHeight="1" x14ac:dyDescent="0.35">
      <c r="E94" s="56">
        <f>'Daily Returns'!B94</f>
        <v>44588</v>
      </c>
      <c r="F94" s="57">
        <f>SUMPRODUCT($D$4:$M$4,'Daily Returns'!D94:M94)</f>
        <v>-9.6230799658208362E-3</v>
      </c>
    </row>
    <row r="95" spans="5:6" ht="15" customHeight="1" x14ac:dyDescent="0.35">
      <c r="E95" s="56">
        <f>'Daily Returns'!B95</f>
        <v>44589</v>
      </c>
      <c r="F95" s="57">
        <f>SUMPRODUCT($D$4:$M$4,'Daily Returns'!D95:M95)</f>
        <v>3.4274827917870846E-3</v>
      </c>
    </row>
    <row r="96" spans="5:6" ht="15" customHeight="1" x14ac:dyDescent="0.35">
      <c r="E96" s="56">
        <f>'Daily Returns'!B96</f>
        <v>44592</v>
      </c>
      <c r="F96" s="57">
        <f>SUMPRODUCT($D$4:$M$4,'Daily Returns'!D96:M96)</f>
        <v>6.5270735316650726E-3</v>
      </c>
    </row>
    <row r="97" spans="5:6" ht="15" customHeight="1" x14ac:dyDescent="0.35">
      <c r="E97" s="56">
        <f>'Daily Returns'!B97</f>
        <v>44593</v>
      </c>
      <c r="F97" s="57">
        <f>SUMPRODUCT($D$4:$M$4,'Daily Returns'!D97:M97)</f>
        <v>3.0001149053812569E-3</v>
      </c>
    </row>
    <row r="98" spans="5:6" ht="15" customHeight="1" x14ac:dyDescent="0.35">
      <c r="E98" s="56">
        <f>'Daily Returns'!B98</f>
        <v>44594</v>
      </c>
      <c r="F98" s="57">
        <f>SUMPRODUCT($D$4:$M$4,'Daily Returns'!D98:M98)</f>
        <v>3.2681801476186932E-3</v>
      </c>
    </row>
    <row r="99" spans="5:6" ht="15" customHeight="1" x14ac:dyDescent="0.35">
      <c r="E99" s="56">
        <f>'Daily Returns'!B99</f>
        <v>44595</v>
      </c>
      <c r="F99" s="57">
        <f>SUMPRODUCT($D$4:$M$4,'Daily Returns'!D99:M99)</f>
        <v>-4.682511175874449E-3</v>
      </c>
    </row>
    <row r="100" spans="5:6" ht="15" customHeight="1" x14ac:dyDescent="0.35">
      <c r="E100" s="56">
        <f>'Daily Returns'!B100</f>
        <v>44596</v>
      </c>
      <c r="F100" s="57">
        <f>SUMPRODUCT($D$4:$M$4,'Daily Returns'!D100:M100)</f>
        <v>6.6431013805257517E-3</v>
      </c>
    </row>
    <row r="101" spans="5:6" ht="15" customHeight="1" x14ac:dyDescent="0.35">
      <c r="E101" s="56">
        <f>'Daily Returns'!B101</f>
        <v>44599</v>
      </c>
      <c r="F101" s="57">
        <f>SUMPRODUCT($D$4:$M$4,'Daily Returns'!D101:M101)</f>
        <v>8.6238180211970286E-4</v>
      </c>
    </row>
    <row r="102" spans="5:6" ht="15" customHeight="1" x14ac:dyDescent="0.35">
      <c r="E102" s="56">
        <f>'Daily Returns'!B102</f>
        <v>44600</v>
      </c>
      <c r="F102" s="57">
        <f>SUMPRODUCT($D$4:$M$4,'Daily Returns'!D102:M102)</f>
        <v>-2.1968921621414776E-2</v>
      </c>
    </row>
    <row r="103" spans="5:6" ht="15" customHeight="1" x14ac:dyDescent="0.35">
      <c r="E103" s="56">
        <f>'Daily Returns'!B103</f>
        <v>44601</v>
      </c>
      <c r="F103" s="57">
        <f>SUMPRODUCT($D$4:$M$4,'Daily Returns'!D103:M103)</f>
        <v>2.2027088910331559E-3</v>
      </c>
    </row>
    <row r="104" spans="5:6" ht="15" customHeight="1" x14ac:dyDescent="0.35">
      <c r="E104" s="56">
        <f>'Daily Returns'!B104</f>
        <v>44602</v>
      </c>
      <c r="F104" s="57">
        <f>SUMPRODUCT($D$4:$M$4,'Daily Returns'!D104:M104)</f>
        <v>2.5728153824401561E-2</v>
      </c>
    </row>
    <row r="105" spans="5:6" ht="15" customHeight="1" x14ac:dyDescent="0.35">
      <c r="E105" s="56">
        <f>'Daily Returns'!B105</f>
        <v>44603</v>
      </c>
      <c r="F105" s="57">
        <f>SUMPRODUCT($D$4:$M$4,'Daily Returns'!D105:M105)</f>
        <v>-2.613300880685399E-3</v>
      </c>
    </row>
    <row r="106" spans="5:6" ht="15" customHeight="1" x14ac:dyDescent="0.35">
      <c r="E106" s="56">
        <f>'Daily Returns'!B106</f>
        <v>44606</v>
      </c>
      <c r="F106" s="57">
        <f>SUMPRODUCT($D$4:$M$4,'Daily Returns'!D106:M106)</f>
        <v>-3.8856876169656149E-2</v>
      </c>
    </row>
    <row r="107" spans="5:6" ht="15" customHeight="1" x14ac:dyDescent="0.35">
      <c r="E107" s="56">
        <f>'Daily Returns'!B107</f>
        <v>44607</v>
      </c>
      <c r="F107" s="57">
        <f>SUMPRODUCT($D$4:$M$4,'Daily Returns'!D107:M107)</f>
        <v>1.698694728908787E-2</v>
      </c>
    </row>
    <row r="108" spans="5:6" ht="15" customHeight="1" x14ac:dyDescent="0.35">
      <c r="E108" s="56">
        <f>'Daily Returns'!B108</f>
        <v>44608</v>
      </c>
      <c r="F108" s="57">
        <f>SUMPRODUCT($D$4:$M$4,'Daily Returns'!D108:M108)</f>
        <v>6.7520793869566128E-3</v>
      </c>
    </row>
    <row r="109" spans="5:6" ht="15" customHeight="1" x14ac:dyDescent="0.35">
      <c r="E109" s="56">
        <f>'Daily Returns'!B109</f>
        <v>44609</v>
      </c>
      <c r="F109" s="57">
        <f>SUMPRODUCT($D$4:$M$4,'Daily Returns'!D109:M109)</f>
        <v>1.4367835824403121E-2</v>
      </c>
    </row>
    <row r="110" spans="5:6" ht="15" customHeight="1" x14ac:dyDescent="0.35">
      <c r="E110" s="56">
        <f>'Daily Returns'!B110</f>
        <v>44610</v>
      </c>
      <c r="F110" s="57">
        <f>SUMPRODUCT($D$4:$M$4,'Daily Returns'!D110:M110)</f>
        <v>-3.8516288499004466E-3</v>
      </c>
    </row>
    <row r="111" spans="5:6" ht="15" customHeight="1" x14ac:dyDescent="0.35">
      <c r="E111" s="56">
        <f>'Daily Returns'!B111</f>
        <v>44613</v>
      </c>
      <c r="F111" s="57">
        <f>SUMPRODUCT($D$4:$M$4,'Daily Returns'!D111:M111)</f>
        <v>-1.7557485080256806E-2</v>
      </c>
    </row>
    <row r="112" spans="5:6" ht="15" customHeight="1" x14ac:dyDescent="0.35">
      <c r="E112" s="56">
        <f>'Daily Returns'!B112</f>
        <v>44614</v>
      </c>
      <c r="F112" s="57">
        <f>SUMPRODUCT($D$4:$M$4,'Daily Returns'!D112:M112)</f>
        <v>-3.4212960882572868E-3</v>
      </c>
    </row>
    <row r="113" spans="5:6" ht="15" customHeight="1" x14ac:dyDescent="0.35">
      <c r="E113" s="56">
        <f>'Daily Returns'!B113</f>
        <v>44615</v>
      </c>
      <c r="F113" s="57">
        <f>SUMPRODUCT($D$4:$M$4,'Daily Returns'!D113:M113)</f>
        <v>9.1056339970811088E-3</v>
      </c>
    </row>
    <row r="114" spans="5:6" ht="15" customHeight="1" x14ac:dyDescent="0.35">
      <c r="E114" s="56">
        <f>'Daily Returns'!B114</f>
        <v>44616</v>
      </c>
      <c r="F114" s="57">
        <f>SUMPRODUCT($D$4:$M$4,'Daily Returns'!D114:M114)</f>
        <v>-5.5557244695633307E-2</v>
      </c>
    </row>
    <row r="115" spans="5:6" ht="15" customHeight="1" x14ac:dyDescent="0.35">
      <c r="E115" s="56">
        <f>'Daily Returns'!B115</f>
        <v>44617</v>
      </c>
      <c r="F115" s="57">
        <f>SUMPRODUCT($D$4:$M$4,'Daily Returns'!D115:M115)</f>
        <v>5.013316625684363E-2</v>
      </c>
    </row>
    <row r="116" spans="5:6" ht="15" customHeight="1" x14ac:dyDescent="0.35">
      <c r="E116" s="56">
        <f>'Daily Returns'!B116</f>
        <v>44620</v>
      </c>
      <c r="F116" s="57">
        <f>SUMPRODUCT($D$4:$M$4,'Daily Returns'!D116:M116)</f>
        <v>1.3590087356815061E-2</v>
      </c>
    </row>
    <row r="117" spans="5:6" ht="15" customHeight="1" x14ac:dyDescent="0.35">
      <c r="E117" s="56">
        <f>'Daily Returns'!B117</f>
        <v>44622</v>
      </c>
      <c r="F117" s="57">
        <f>SUMPRODUCT($D$4:$M$4,'Daily Returns'!D117:M117)</f>
        <v>1.299289349364857E-2</v>
      </c>
    </row>
    <row r="118" spans="5:6" ht="15" customHeight="1" x14ac:dyDescent="0.35">
      <c r="E118" s="56">
        <f>'Daily Returns'!B118</f>
        <v>44623</v>
      </c>
      <c r="F118" s="57">
        <f>SUMPRODUCT($D$4:$M$4,'Daily Returns'!D118:M118)</f>
        <v>1.5056965921962253E-2</v>
      </c>
    </row>
    <row r="119" spans="5:6" ht="15" customHeight="1" x14ac:dyDescent="0.35">
      <c r="E119" s="56">
        <f>'Daily Returns'!B119</f>
        <v>44624</v>
      </c>
      <c r="F119" s="57">
        <f>SUMPRODUCT($D$4:$M$4,'Daily Returns'!D119:M119)</f>
        <v>-2.208101302187325E-2</v>
      </c>
    </row>
    <row r="120" spans="5:6" ht="15" customHeight="1" x14ac:dyDescent="0.35">
      <c r="E120" s="56">
        <f>'Daily Returns'!B120</f>
        <v>44627</v>
      </c>
      <c r="F120" s="57">
        <f>SUMPRODUCT($D$4:$M$4,'Daily Returns'!D120:M120)</f>
        <v>-1.9631099832444369E-2</v>
      </c>
    </row>
    <row r="121" spans="5:6" ht="15" customHeight="1" x14ac:dyDescent="0.35">
      <c r="E121" s="56">
        <f>'Daily Returns'!B121</f>
        <v>44628</v>
      </c>
      <c r="F121" s="57">
        <f>SUMPRODUCT($D$4:$M$4,'Daily Returns'!D121:M121)</f>
        <v>4.1712836920314699E-3</v>
      </c>
    </row>
    <row r="122" spans="5:6" ht="15" customHeight="1" x14ac:dyDescent="0.35">
      <c r="E122" s="56">
        <f>'Daily Returns'!B122</f>
        <v>44629</v>
      </c>
      <c r="F122" s="57">
        <f>SUMPRODUCT($D$4:$M$4,'Daily Returns'!D122:M122)</f>
        <v>8.1373714517992378E-3</v>
      </c>
    </row>
    <row r="123" spans="5:6" ht="15" customHeight="1" x14ac:dyDescent="0.35">
      <c r="E123" s="56">
        <f>'Daily Returns'!B123</f>
        <v>44630</v>
      </c>
      <c r="F123" s="57">
        <f>SUMPRODUCT($D$4:$M$4,'Daily Returns'!D123:M123)</f>
        <v>1.3682714961765053E-2</v>
      </c>
    </row>
    <row r="124" spans="5:6" ht="15" customHeight="1" x14ac:dyDescent="0.35">
      <c r="E124" s="56">
        <f>'Daily Returns'!B124</f>
        <v>44631</v>
      </c>
      <c r="F124" s="57">
        <f>SUMPRODUCT($D$4:$M$4,'Daily Returns'!D124:M124)</f>
        <v>-2.437694652062128E-3</v>
      </c>
    </row>
    <row r="125" spans="5:6" ht="15" customHeight="1" x14ac:dyDescent="0.35">
      <c r="E125" s="56">
        <f>'Daily Returns'!B125</f>
        <v>44634</v>
      </c>
      <c r="F125" s="57">
        <f>SUMPRODUCT($D$4:$M$4,'Daily Returns'!D125:M125)</f>
        <v>-5.3421675827888607E-3</v>
      </c>
    </row>
    <row r="126" spans="5:6" ht="15" customHeight="1" x14ac:dyDescent="0.35">
      <c r="E126" s="56">
        <f>'Daily Returns'!B126</f>
        <v>44635</v>
      </c>
      <c r="F126" s="57">
        <f>SUMPRODUCT($D$4:$M$4,'Daily Returns'!D126:M126)</f>
        <v>-1.1263105140275387E-2</v>
      </c>
    </row>
    <row r="127" spans="5:6" ht="15" customHeight="1" x14ac:dyDescent="0.35">
      <c r="E127" s="56">
        <f>'Daily Returns'!B127</f>
        <v>44636</v>
      </c>
      <c r="F127" s="57">
        <f>SUMPRODUCT($D$4:$M$4,'Daily Returns'!D127:M127)</f>
        <v>8.983055077874235E-3</v>
      </c>
    </row>
    <row r="128" spans="5:6" ht="15" customHeight="1" x14ac:dyDescent="0.35">
      <c r="E128" s="56">
        <f>'Daily Returns'!B128</f>
        <v>44637</v>
      </c>
      <c r="F128" s="57">
        <f>SUMPRODUCT($D$4:$M$4,'Daily Returns'!D128:M128)</f>
        <v>5.2973304801888004E-3</v>
      </c>
    </row>
    <row r="129" spans="5:6" ht="15" customHeight="1" x14ac:dyDescent="0.35">
      <c r="E129" s="56">
        <f>'Daily Returns'!B129</f>
        <v>44641</v>
      </c>
      <c r="F129" s="57">
        <f>SUMPRODUCT($D$4:$M$4,'Daily Returns'!D129:M129)</f>
        <v>-8.1358231168998322E-3</v>
      </c>
    </row>
    <row r="130" spans="5:6" ht="15" customHeight="1" x14ac:dyDescent="0.35">
      <c r="E130" s="56">
        <f>'Daily Returns'!B130</f>
        <v>44642</v>
      </c>
      <c r="F130" s="57">
        <f>SUMPRODUCT($D$4:$M$4,'Daily Returns'!D130:M130)</f>
        <v>5.1610688079432483E-3</v>
      </c>
    </row>
    <row r="131" spans="5:6" ht="15" customHeight="1" x14ac:dyDescent="0.35">
      <c r="E131" s="56">
        <f>'Daily Returns'!B131</f>
        <v>44643</v>
      </c>
      <c r="F131" s="57">
        <f>SUMPRODUCT($D$4:$M$4,'Daily Returns'!D131:M131)</f>
        <v>1.0083399222589174E-2</v>
      </c>
    </row>
    <row r="132" spans="5:6" ht="15" customHeight="1" x14ac:dyDescent="0.35">
      <c r="E132" s="56">
        <f>'Daily Returns'!B132</f>
        <v>44644</v>
      </c>
      <c r="F132" s="57">
        <f>SUMPRODUCT($D$4:$M$4,'Daily Returns'!D132:M132)</f>
        <v>9.0529035847476749E-3</v>
      </c>
    </row>
    <row r="133" spans="5:6" ht="15" customHeight="1" x14ac:dyDescent="0.35">
      <c r="E133" s="56">
        <f>'Daily Returns'!B133</f>
        <v>44645</v>
      </c>
      <c r="F133" s="57">
        <f>SUMPRODUCT($D$4:$M$4,'Daily Returns'!D133:M133)</f>
        <v>8.3880045768463425E-3</v>
      </c>
    </row>
    <row r="134" spans="5:6" ht="15" customHeight="1" x14ac:dyDescent="0.35">
      <c r="E134" s="56">
        <f>'Daily Returns'!B134</f>
        <v>44648</v>
      </c>
      <c r="F134" s="57">
        <f>SUMPRODUCT($D$4:$M$4,'Daily Returns'!D134:M134)</f>
        <v>1.0884795796896309E-2</v>
      </c>
    </row>
    <row r="135" spans="5:6" ht="15" customHeight="1" x14ac:dyDescent="0.35">
      <c r="E135" s="56">
        <f>'Daily Returns'!B135</f>
        <v>44649</v>
      </c>
      <c r="F135" s="57">
        <f>SUMPRODUCT($D$4:$M$4,'Daily Returns'!D135:M135)</f>
        <v>9.6562120051861856E-3</v>
      </c>
    </row>
    <row r="136" spans="5:6" ht="15" customHeight="1" x14ac:dyDescent="0.35">
      <c r="E136" s="56">
        <f>'Daily Returns'!B136</f>
        <v>44650</v>
      </c>
      <c r="F136" s="57">
        <f>SUMPRODUCT($D$4:$M$4,'Daily Returns'!D136:M136)</f>
        <v>-1.483530484921923E-3</v>
      </c>
    </row>
    <row r="137" spans="5:6" ht="15" customHeight="1" x14ac:dyDescent="0.35">
      <c r="E137" s="56">
        <f>'Daily Returns'!B137</f>
        <v>44651</v>
      </c>
      <c r="F137" s="57">
        <f>SUMPRODUCT($D$4:$M$4,'Daily Returns'!D137:M137)</f>
        <v>1.0122579304155376E-2</v>
      </c>
    </row>
    <row r="138" spans="5:6" ht="15" customHeight="1" x14ac:dyDescent="0.35">
      <c r="E138" s="56">
        <f>'Daily Returns'!B138</f>
        <v>44652</v>
      </c>
      <c r="F138" s="57">
        <f>SUMPRODUCT($D$4:$M$4,'Daily Returns'!D138:M138)</f>
        <v>3.4780406101679012E-2</v>
      </c>
    </row>
    <row r="139" spans="5:6" ht="15" customHeight="1" x14ac:dyDescent="0.35">
      <c r="E139" s="56">
        <f>'Daily Returns'!B139</f>
        <v>44655</v>
      </c>
      <c r="F139" s="57">
        <f>SUMPRODUCT($D$4:$M$4,'Daily Returns'!D139:M139)</f>
        <v>2.7463850305553469E-2</v>
      </c>
    </row>
    <row r="140" spans="5:6" ht="15" customHeight="1" x14ac:dyDescent="0.35">
      <c r="E140" s="56">
        <f>'Daily Returns'!B140</f>
        <v>44656</v>
      </c>
      <c r="F140" s="57">
        <f>SUMPRODUCT($D$4:$M$4,'Daily Returns'!D140:M140)</f>
        <v>4.5462212329634502E-2</v>
      </c>
    </row>
    <row r="141" spans="5:6" ht="15" customHeight="1" x14ac:dyDescent="0.35">
      <c r="E141" s="56">
        <f>'Daily Returns'!B141</f>
        <v>44657</v>
      </c>
      <c r="F141" s="57">
        <f>SUMPRODUCT($D$4:$M$4,'Daily Returns'!D141:M141)</f>
        <v>2.0592021879700297E-2</v>
      </c>
    </row>
    <row r="142" spans="5:6" ht="15" customHeight="1" x14ac:dyDescent="0.35">
      <c r="E142" s="56">
        <f>'Daily Returns'!B142</f>
        <v>44658</v>
      </c>
      <c r="F142" s="57">
        <f>SUMPRODUCT($D$4:$M$4,'Daily Returns'!D142:M142)</f>
        <v>-1.1884341381285392E-2</v>
      </c>
    </row>
    <row r="143" spans="5:6" ht="15" customHeight="1" x14ac:dyDescent="0.35">
      <c r="E143" s="56">
        <f>'Daily Returns'!B143</f>
        <v>44659</v>
      </c>
      <c r="F143" s="57">
        <f>SUMPRODUCT($D$4:$M$4,'Daily Returns'!D143:M143)</f>
        <v>1.0339129536832961E-2</v>
      </c>
    </row>
    <row r="144" spans="5:6" ht="15" customHeight="1" x14ac:dyDescent="0.35">
      <c r="E144" s="56">
        <f>'Daily Returns'!B144</f>
        <v>44662</v>
      </c>
      <c r="F144" s="57">
        <f>SUMPRODUCT($D$4:$M$4,'Daily Returns'!D144:M144)</f>
        <v>4.0897266042280882E-2</v>
      </c>
    </row>
    <row r="145" spans="5:6" ht="15" customHeight="1" x14ac:dyDescent="0.35">
      <c r="E145" s="56">
        <f>'Daily Returns'!B145</f>
        <v>44663</v>
      </c>
      <c r="F145" s="57">
        <f>SUMPRODUCT($D$4:$M$4,'Daily Returns'!D145:M145)</f>
        <v>-1.1794045073347192E-2</v>
      </c>
    </row>
    <row r="146" spans="5:6" ht="15" customHeight="1" x14ac:dyDescent="0.35">
      <c r="E146" s="56">
        <f>'Daily Returns'!B146</f>
        <v>44664</v>
      </c>
      <c r="F146" s="57">
        <f>SUMPRODUCT($D$4:$M$4,'Daily Returns'!D146:M146)</f>
        <v>-3.6349443414634757E-3</v>
      </c>
    </row>
    <row r="147" spans="5:6" ht="15" customHeight="1" x14ac:dyDescent="0.35">
      <c r="E147" s="56">
        <f>'Daily Returns'!B147</f>
        <v>44669</v>
      </c>
      <c r="F147" s="57">
        <f>SUMPRODUCT($D$4:$M$4,'Daily Returns'!D147:M147)</f>
        <v>2.742999628631302E-2</v>
      </c>
    </row>
    <row r="148" spans="5:6" ht="15" customHeight="1" x14ac:dyDescent="0.35">
      <c r="E148" s="56">
        <f>'Daily Returns'!B148</f>
        <v>44670</v>
      </c>
      <c r="F148" s="57">
        <f>SUMPRODUCT($D$4:$M$4,'Daily Returns'!D148:M148)</f>
        <v>-2.0129033779628443E-2</v>
      </c>
    </row>
    <row r="149" spans="5:6" ht="15" customHeight="1" x14ac:dyDescent="0.35">
      <c r="E149" s="56">
        <f>'Daily Returns'!B149</f>
        <v>44671</v>
      </c>
      <c r="F149" s="57">
        <f>SUMPRODUCT($D$4:$M$4,'Daily Returns'!D149:M149)</f>
        <v>4.8873343738102711E-3</v>
      </c>
    </row>
    <row r="150" spans="5:6" ht="15" customHeight="1" x14ac:dyDescent="0.35">
      <c r="E150" s="56">
        <f>'Daily Returns'!B150</f>
        <v>44672</v>
      </c>
      <c r="F150" s="57">
        <f>SUMPRODUCT($D$4:$M$4,'Daily Returns'!D150:M150)</f>
        <v>1.6503228507380441E-2</v>
      </c>
    </row>
    <row r="151" spans="5:6" ht="15" customHeight="1" x14ac:dyDescent="0.35">
      <c r="E151" s="56">
        <f>'Daily Returns'!B151</f>
        <v>44673</v>
      </c>
      <c r="F151" s="57">
        <f>SUMPRODUCT($D$4:$M$4,'Daily Returns'!D151:M151)</f>
        <v>-1.5443414365270626E-3</v>
      </c>
    </row>
    <row r="152" spans="5:6" ht="15" customHeight="1" x14ac:dyDescent="0.35">
      <c r="E152" s="56">
        <f>'Daily Returns'!B152</f>
        <v>44676</v>
      </c>
      <c r="F152" s="57">
        <f>SUMPRODUCT($D$4:$M$4,'Daily Returns'!D152:M152)</f>
        <v>-1.4648321765249449E-2</v>
      </c>
    </row>
    <row r="153" spans="5:6" ht="15" customHeight="1" x14ac:dyDescent="0.35">
      <c r="E153" s="56">
        <f>'Daily Returns'!B153</f>
        <v>44677</v>
      </c>
      <c r="F153" s="57">
        <f>SUMPRODUCT($D$4:$M$4,'Daily Returns'!D153:M153)</f>
        <v>2.8593928822058752E-2</v>
      </c>
    </row>
    <row r="154" spans="5:6" ht="15" customHeight="1" x14ac:dyDescent="0.35">
      <c r="E154" s="56">
        <f>'Daily Returns'!B154</f>
        <v>44678</v>
      </c>
      <c r="F154" s="57">
        <f>SUMPRODUCT($D$4:$M$4,'Daily Returns'!D154:M154)</f>
        <v>-8.9573271683708443E-3</v>
      </c>
    </row>
    <row r="155" spans="5:6" ht="15" customHeight="1" x14ac:dyDescent="0.35">
      <c r="E155" s="56">
        <f>'Daily Returns'!B155</f>
        <v>44679</v>
      </c>
      <c r="F155" s="57">
        <f>SUMPRODUCT($D$4:$M$4,'Daily Returns'!D155:M155)</f>
        <v>8.5548281679724072E-3</v>
      </c>
    </row>
    <row r="156" spans="5:6" ht="15" customHeight="1" x14ac:dyDescent="0.35">
      <c r="E156" s="56">
        <f>'Daily Returns'!B156</f>
        <v>44680</v>
      </c>
      <c r="F156" s="57">
        <f>SUMPRODUCT($D$4:$M$4,'Daily Returns'!D156:M156)</f>
        <v>-1.9345901563433666E-2</v>
      </c>
    </row>
    <row r="157" spans="5:6" ht="15" customHeight="1" x14ac:dyDescent="0.35">
      <c r="E157" s="56">
        <f>'Daily Returns'!B157</f>
        <v>44683</v>
      </c>
      <c r="F157" s="57">
        <f>SUMPRODUCT($D$4:$M$4,'Daily Returns'!D157:M157)</f>
        <v>-4.0047707899688693E-4</v>
      </c>
    </row>
    <row r="158" spans="5:6" ht="15" customHeight="1" x14ac:dyDescent="0.35">
      <c r="E158" s="56">
        <f>'Daily Returns'!B158</f>
        <v>44685</v>
      </c>
      <c r="F158" s="57">
        <f>SUMPRODUCT($D$4:$M$4,'Daily Returns'!D158:M158)</f>
        <v>-1.3254237718928205E-2</v>
      </c>
    </row>
    <row r="159" spans="5:6" ht="15" customHeight="1" x14ac:dyDescent="0.35">
      <c r="E159" s="56">
        <f>'Daily Returns'!B159</f>
        <v>44686</v>
      </c>
      <c r="F159" s="57">
        <f>SUMPRODUCT($D$4:$M$4,'Daily Returns'!D159:M159)</f>
        <v>9.5121023499439069E-3</v>
      </c>
    </row>
    <row r="160" spans="5:6" ht="15" customHeight="1" x14ac:dyDescent="0.35">
      <c r="E160" s="56">
        <f>'Daily Returns'!B160</f>
        <v>44687</v>
      </c>
      <c r="F160" s="57">
        <f>SUMPRODUCT($D$4:$M$4,'Daily Returns'!D160:M160)</f>
        <v>3.858488363953882E-3</v>
      </c>
    </row>
    <row r="161" spans="5:6" ht="15" customHeight="1" x14ac:dyDescent="0.35">
      <c r="E161" s="56">
        <f>'Daily Returns'!B161</f>
        <v>44690</v>
      </c>
      <c r="F161" s="57">
        <f>SUMPRODUCT($D$4:$M$4,'Daily Returns'!D161:M161)</f>
        <v>-2.6044072038049731E-2</v>
      </c>
    </row>
    <row r="162" spans="5:6" ht="15" customHeight="1" x14ac:dyDescent="0.35">
      <c r="E162" s="56">
        <f>'Daily Returns'!B162</f>
        <v>44691</v>
      </c>
      <c r="F162" s="57">
        <f>SUMPRODUCT($D$4:$M$4,'Daily Returns'!D162:M162)</f>
        <v>-3.7616264681673749E-2</v>
      </c>
    </row>
    <row r="163" spans="5:6" ht="15" customHeight="1" x14ac:dyDescent="0.35">
      <c r="E163" s="56">
        <f>'Daily Returns'!B163</f>
        <v>44692</v>
      </c>
      <c r="F163" s="57">
        <f>SUMPRODUCT($D$4:$M$4,'Daily Returns'!D163:M163)</f>
        <v>-2.7662282707330843E-2</v>
      </c>
    </row>
    <row r="164" spans="5:6" ht="15" customHeight="1" x14ac:dyDescent="0.35">
      <c r="E164" s="56">
        <f>'Daily Returns'!B164</f>
        <v>44693</v>
      </c>
      <c r="F164" s="57">
        <f>SUMPRODUCT($D$4:$M$4,'Daily Returns'!D164:M164)</f>
        <v>-2.6095170750579173E-2</v>
      </c>
    </row>
    <row r="165" spans="5:6" ht="15" customHeight="1" x14ac:dyDescent="0.35">
      <c r="E165" s="56">
        <f>'Daily Returns'!B165</f>
        <v>44694</v>
      </c>
      <c r="F165" s="57">
        <f>SUMPRODUCT($D$4:$M$4,'Daily Returns'!D165:M165)</f>
        <v>-1.2328150048399924E-2</v>
      </c>
    </row>
    <row r="166" spans="5:6" ht="15" customHeight="1" x14ac:dyDescent="0.35">
      <c r="E166" s="56">
        <f>'Daily Returns'!B166</f>
        <v>44697</v>
      </c>
      <c r="F166" s="57">
        <f>SUMPRODUCT($D$4:$M$4,'Daily Returns'!D166:M166)</f>
        <v>2.1027982493463517E-2</v>
      </c>
    </row>
    <row r="167" spans="5:6" ht="15" customHeight="1" x14ac:dyDescent="0.35">
      <c r="E167" s="56">
        <f>'Daily Returns'!B167</f>
        <v>44698</v>
      </c>
      <c r="F167" s="57">
        <f>SUMPRODUCT($D$4:$M$4,'Daily Returns'!D167:M167)</f>
        <v>3.4112170063813577E-2</v>
      </c>
    </row>
    <row r="168" spans="5:6" ht="15" customHeight="1" x14ac:dyDescent="0.35">
      <c r="E168" s="56">
        <f>'Daily Returns'!B168</f>
        <v>44699</v>
      </c>
      <c r="F168" s="57">
        <f>SUMPRODUCT($D$4:$M$4,'Daily Returns'!D168:M168)</f>
        <v>-8.4107022324808448E-4</v>
      </c>
    </row>
    <row r="169" spans="5:6" ht="15" customHeight="1" x14ac:dyDescent="0.35">
      <c r="E169" s="56">
        <f>'Daily Returns'!B169</f>
        <v>44700</v>
      </c>
      <c r="F169" s="57">
        <f>SUMPRODUCT($D$4:$M$4,'Daily Returns'!D169:M169)</f>
        <v>-1.6931734477463468E-2</v>
      </c>
    </row>
    <row r="170" spans="5:6" ht="15" customHeight="1" x14ac:dyDescent="0.35">
      <c r="E170" s="56">
        <f>'Daily Returns'!B170</f>
        <v>44701</v>
      </c>
      <c r="F170" s="57">
        <f>SUMPRODUCT($D$4:$M$4,'Daily Returns'!D170:M170)</f>
        <v>2.0765505785587179E-2</v>
      </c>
    </row>
    <row r="171" spans="5:6" ht="15" customHeight="1" x14ac:dyDescent="0.35">
      <c r="E171" s="56">
        <f>'Daily Returns'!B171</f>
        <v>44704</v>
      </c>
      <c r="F171" s="57">
        <f>SUMPRODUCT($D$4:$M$4,'Daily Returns'!D171:M171)</f>
        <v>2.0434327584474606E-3</v>
      </c>
    </row>
    <row r="172" spans="5:6" ht="15" customHeight="1" x14ac:dyDescent="0.35">
      <c r="E172" s="56">
        <f>'Daily Returns'!B172</f>
        <v>44705</v>
      </c>
      <c r="F172" s="57">
        <f>SUMPRODUCT($D$4:$M$4,'Daily Returns'!D172:M172)</f>
        <v>-1.4571355914905184E-2</v>
      </c>
    </row>
    <row r="173" spans="5:6" ht="15" customHeight="1" x14ac:dyDescent="0.35">
      <c r="E173" s="56">
        <f>'Daily Returns'!B173</f>
        <v>44706</v>
      </c>
      <c r="F173" s="57">
        <f>SUMPRODUCT($D$4:$M$4,'Daily Returns'!D173:M173)</f>
        <v>-1.8095756786664398E-2</v>
      </c>
    </row>
    <row r="174" spans="5:6" ht="15" customHeight="1" x14ac:dyDescent="0.35">
      <c r="E174" s="56">
        <f>'Daily Returns'!B174</f>
        <v>44707</v>
      </c>
      <c r="F174" s="57">
        <f>SUMPRODUCT($D$4:$M$4,'Daily Returns'!D174:M174)</f>
        <v>1.5518903079482194E-2</v>
      </c>
    </row>
    <row r="175" spans="5:6" ht="15" customHeight="1" x14ac:dyDescent="0.35">
      <c r="E175" s="56">
        <f>'Daily Returns'!B175</f>
        <v>44708</v>
      </c>
      <c r="F175" s="57">
        <f>SUMPRODUCT($D$4:$M$4,'Daily Returns'!D175:M175)</f>
        <v>7.6299661722510799E-3</v>
      </c>
    </row>
    <row r="176" spans="5:6" ht="15" customHeight="1" x14ac:dyDescent="0.35">
      <c r="E176" s="56">
        <f>'Daily Returns'!B176</f>
        <v>44711</v>
      </c>
      <c r="F176" s="57">
        <f>SUMPRODUCT($D$4:$M$4,'Daily Returns'!D176:M176)</f>
        <v>1.0703821324576658E-2</v>
      </c>
    </row>
    <row r="177" spans="5:6" ht="15" customHeight="1" x14ac:dyDescent="0.35">
      <c r="E177" s="56">
        <f>'Daily Returns'!B177</f>
        <v>44712</v>
      </c>
      <c r="F177" s="57">
        <f>SUMPRODUCT($D$4:$M$4,'Daily Returns'!D177:M177)</f>
        <v>-1.5371124514537829E-2</v>
      </c>
    </row>
    <row r="178" spans="5:6" ht="15" customHeight="1" x14ac:dyDescent="0.35">
      <c r="E178" s="56">
        <f>'Daily Returns'!B178</f>
        <v>44713</v>
      </c>
      <c r="F178" s="57">
        <f>SUMPRODUCT($D$4:$M$4,'Daily Returns'!D178:M178)</f>
        <v>-1.1639187179370776E-2</v>
      </c>
    </row>
    <row r="179" spans="5:6" ht="15" customHeight="1" x14ac:dyDescent="0.35">
      <c r="E179" s="56">
        <f>'Daily Returns'!B179</f>
        <v>44714</v>
      </c>
      <c r="F179" s="57">
        <f>SUMPRODUCT($D$4:$M$4,'Daily Returns'!D179:M179)</f>
        <v>3.9528706876260644E-3</v>
      </c>
    </row>
    <row r="180" spans="5:6" ht="15" customHeight="1" x14ac:dyDescent="0.35">
      <c r="E180" s="56">
        <f>'Daily Returns'!B180</f>
        <v>44715</v>
      </c>
      <c r="F180" s="57">
        <f>SUMPRODUCT($D$4:$M$4,'Daily Returns'!D180:M180)</f>
        <v>-2.1864316493531214E-2</v>
      </c>
    </row>
    <row r="181" spans="5:6" ht="15" customHeight="1" x14ac:dyDescent="0.35">
      <c r="E181" s="56">
        <f>'Daily Returns'!B181</f>
        <v>44718</v>
      </c>
      <c r="F181" s="57">
        <f>SUMPRODUCT($D$4:$M$4,'Daily Returns'!D181:M181)</f>
        <v>2.4168982436545859E-3</v>
      </c>
    </row>
    <row r="182" spans="5:6" ht="15" customHeight="1" x14ac:dyDescent="0.35">
      <c r="E182" s="56">
        <f>'Daily Returns'!B182</f>
        <v>44719</v>
      </c>
      <c r="F182" s="57">
        <f>SUMPRODUCT($D$4:$M$4,'Daily Returns'!D182:M182)</f>
        <v>3.9397686270025711E-3</v>
      </c>
    </row>
    <row r="183" spans="5:6" ht="15" customHeight="1" x14ac:dyDescent="0.35">
      <c r="E183" s="56">
        <f>'Daily Returns'!B183</f>
        <v>44720</v>
      </c>
      <c r="F183" s="57">
        <f>SUMPRODUCT($D$4:$M$4,'Daily Returns'!D183:M183)</f>
        <v>-4.2838023334857761E-3</v>
      </c>
    </row>
    <row r="184" spans="5:6" ht="15" customHeight="1" x14ac:dyDescent="0.35">
      <c r="E184" s="56">
        <f>'Daily Returns'!B184</f>
        <v>44721</v>
      </c>
      <c r="F184" s="57">
        <f>SUMPRODUCT($D$4:$M$4,'Daily Returns'!D184:M184)</f>
        <v>-2.9507755127612949E-3</v>
      </c>
    </row>
    <row r="185" spans="5:6" ht="15" customHeight="1" x14ac:dyDescent="0.35">
      <c r="E185" s="56">
        <f>'Daily Returns'!B185</f>
        <v>44722</v>
      </c>
      <c r="F185" s="57">
        <f>SUMPRODUCT($D$4:$M$4,'Daily Returns'!D185:M185)</f>
        <v>-6.7732776343803706E-3</v>
      </c>
    </row>
    <row r="186" spans="5:6" ht="15" customHeight="1" x14ac:dyDescent="0.35">
      <c r="E186" s="56">
        <f>'Daily Returns'!B186</f>
        <v>44725</v>
      </c>
      <c r="F186" s="57">
        <f>SUMPRODUCT($D$4:$M$4,'Daily Returns'!D186:M186)</f>
        <v>-2.8712751232635343E-2</v>
      </c>
    </row>
    <row r="187" spans="5:6" ht="15" customHeight="1" x14ac:dyDescent="0.35">
      <c r="E187" s="56">
        <f>'Daily Returns'!B187</f>
        <v>44726</v>
      </c>
      <c r="F187" s="57">
        <f>SUMPRODUCT($D$4:$M$4,'Daily Returns'!D187:M187)</f>
        <v>4.2672591129966353E-3</v>
      </c>
    </row>
    <row r="188" spans="5:6" ht="15" customHeight="1" x14ac:dyDescent="0.35">
      <c r="E188" s="56">
        <f>'Daily Returns'!B188</f>
        <v>44727</v>
      </c>
      <c r="F188" s="57">
        <f>SUMPRODUCT($D$4:$M$4,'Daily Returns'!D188:M188)</f>
        <v>-1.4847772515083624E-3</v>
      </c>
    </row>
    <row r="189" spans="5:6" ht="15" customHeight="1" x14ac:dyDescent="0.35">
      <c r="E189" s="56">
        <f>'Daily Returns'!B189</f>
        <v>44728</v>
      </c>
      <c r="F189" s="57">
        <f>SUMPRODUCT($D$4:$M$4,'Daily Returns'!D189:M189)</f>
        <v>-2.6550219931644706E-2</v>
      </c>
    </row>
    <row r="190" spans="5:6" ht="15" customHeight="1" x14ac:dyDescent="0.35">
      <c r="E190" s="56">
        <f>'Daily Returns'!B190</f>
        <v>44729</v>
      </c>
      <c r="F190" s="57">
        <f>SUMPRODUCT($D$4:$M$4,'Daily Returns'!D190:M190)</f>
        <v>-1.482503631339991E-2</v>
      </c>
    </row>
    <row r="191" spans="5:6" ht="15" customHeight="1" x14ac:dyDescent="0.35">
      <c r="E191" s="56">
        <f>'Daily Returns'!B191</f>
        <v>44732</v>
      </c>
      <c r="F191" s="57">
        <f>SUMPRODUCT($D$4:$M$4,'Daily Returns'!D191:M191)</f>
        <v>-3.0404557163342803E-2</v>
      </c>
    </row>
    <row r="192" spans="5:6" ht="15" customHeight="1" x14ac:dyDescent="0.35">
      <c r="E192" s="56">
        <f>'Daily Returns'!B192</f>
        <v>44733</v>
      </c>
      <c r="F192" s="57">
        <f>SUMPRODUCT($D$4:$M$4,'Daily Returns'!D192:M192)</f>
        <v>3.9613975230465212E-2</v>
      </c>
    </row>
    <row r="193" spans="5:6" ht="15" customHeight="1" x14ac:dyDescent="0.35">
      <c r="E193" s="56">
        <f>'Daily Returns'!B193</f>
        <v>44734</v>
      </c>
      <c r="F193" s="57">
        <f>SUMPRODUCT($D$4:$M$4,'Daily Returns'!D193:M193)</f>
        <v>-1.7432384003360769E-2</v>
      </c>
    </row>
    <row r="194" spans="5:6" ht="15" customHeight="1" x14ac:dyDescent="0.35">
      <c r="E194" s="56">
        <f>'Daily Returns'!B194</f>
        <v>44735</v>
      </c>
      <c r="F194" s="57">
        <f>SUMPRODUCT($D$4:$M$4,'Daily Returns'!D194:M194)</f>
        <v>1.1106950285551301E-3</v>
      </c>
    </row>
    <row r="195" spans="5:6" ht="15" customHeight="1" x14ac:dyDescent="0.35">
      <c r="E195" s="56">
        <f>'Daily Returns'!B195</f>
        <v>44736</v>
      </c>
      <c r="F195" s="57">
        <f>SUMPRODUCT($D$4:$M$4,'Daily Returns'!D195:M195)</f>
        <v>1.9949631423152297E-2</v>
      </c>
    </row>
    <row r="196" spans="5:6" ht="15" customHeight="1" x14ac:dyDescent="0.35">
      <c r="E196" s="56">
        <f>'Daily Returns'!B196</f>
        <v>44739</v>
      </c>
      <c r="F196" s="57">
        <f>SUMPRODUCT($D$4:$M$4,'Daily Returns'!D196:M196)</f>
        <v>1.9628941654848842E-2</v>
      </c>
    </row>
    <row r="197" spans="5:6" ht="15" customHeight="1" x14ac:dyDescent="0.35">
      <c r="E197" s="56">
        <f>'Daily Returns'!B197</f>
        <v>44740</v>
      </c>
      <c r="F197" s="57">
        <f>SUMPRODUCT($D$4:$M$4,'Daily Returns'!D197:M197)</f>
        <v>4.7242392267562439E-3</v>
      </c>
    </row>
    <row r="198" spans="5:6" ht="15" customHeight="1" x14ac:dyDescent="0.35">
      <c r="E198" s="56">
        <f>'Daily Returns'!B198</f>
        <v>44741</v>
      </c>
      <c r="F198" s="57">
        <f>SUMPRODUCT($D$4:$M$4,'Daily Returns'!D198:M198)</f>
        <v>-2.2246882314033286E-3</v>
      </c>
    </row>
    <row r="199" spans="5:6" ht="15" customHeight="1" x14ac:dyDescent="0.35">
      <c r="E199" s="56">
        <f>'Daily Returns'!B199</f>
        <v>44742</v>
      </c>
      <c r="F199" s="57">
        <f>SUMPRODUCT($D$4:$M$4,'Daily Returns'!D199:M199)</f>
        <v>-2.988782853439243E-3</v>
      </c>
    </row>
    <row r="200" spans="5:6" ht="15" customHeight="1" x14ac:dyDescent="0.35">
      <c r="E200" s="56">
        <f>'Daily Returns'!B200</f>
        <v>44743</v>
      </c>
      <c r="F200" s="57">
        <f>SUMPRODUCT($D$4:$M$4,'Daily Returns'!D200:M200)</f>
        <v>-3.0237122189464391E-3</v>
      </c>
    </row>
    <row r="201" spans="5:6" ht="15" customHeight="1" x14ac:dyDescent="0.35">
      <c r="E201" s="56">
        <f>'Daily Returns'!B201</f>
        <v>44746</v>
      </c>
      <c r="F201" s="57">
        <f>SUMPRODUCT($D$4:$M$4,'Daily Returns'!D201:M201)</f>
        <v>6.6882346169815816E-3</v>
      </c>
    </row>
    <row r="202" spans="5:6" ht="15" customHeight="1" x14ac:dyDescent="0.35">
      <c r="E202" s="56">
        <f>'Daily Returns'!B202</f>
        <v>44747</v>
      </c>
      <c r="F202" s="57">
        <f>SUMPRODUCT($D$4:$M$4,'Daily Returns'!D202:M202)</f>
        <v>2.9196657024480044E-3</v>
      </c>
    </row>
    <row r="203" spans="5:6" ht="15" customHeight="1" x14ac:dyDescent="0.35">
      <c r="E203" s="56">
        <f>'Daily Returns'!B203</f>
        <v>44748</v>
      </c>
      <c r="F203" s="57">
        <f>SUMPRODUCT($D$4:$M$4,'Daily Returns'!D203:M203)</f>
        <v>6.5982117622848113E-3</v>
      </c>
    </row>
    <row r="204" spans="5:6" ht="15" customHeight="1" x14ac:dyDescent="0.35">
      <c r="E204" s="56">
        <f>'Daily Returns'!B204</f>
        <v>44749</v>
      </c>
      <c r="F204" s="57">
        <f>SUMPRODUCT($D$4:$M$4,'Daily Returns'!D204:M204)</f>
        <v>1.1108736271961628E-2</v>
      </c>
    </row>
    <row r="205" spans="5:6" ht="15" customHeight="1" x14ac:dyDescent="0.35">
      <c r="E205" s="56">
        <f>'Daily Returns'!B205</f>
        <v>44750</v>
      </c>
      <c r="F205" s="57">
        <f>SUMPRODUCT($D$4:$M$4,'Daily Returns'!D205:M205)</f>
        <v>9.837518352359631E-3</v>
      </c>
    </row>
    <row r="206" spans="5:6" ht="15" customHeight="1" x14ac:dyDescent="0.35">
      <c r="E206" s="56">
        <f>'Daily Returns'!B206</f>
        <v>44753</v>
      </c>
      <c r="F206" s="57">
        <f>SUMPRODUCT($D$4:$M$4,'Daily Returns'!D206:M206)</f>
        <v>3.4570933302331443E-2</v>
      </c>
    </row>
    <row r="207" spans="5:6" ht="15" customHeight="1" x14ac:dyDescent="0.35">
      <c r="E207" s="56">
        <f>'Daily Returns'!B207</f>
        <v>44754</v>
      </c>
      <c r="F207" s="57">
        <f>SUMPRODUCT($D$4:$M$4,'Daily Returns'!D207:M207)</f>
        <v>1.1150232873171139E-2</v>
      </c>
    </row>
    <row r="208" spans="5:6" ht="15" customHeight="1" x14ac:dyDescent="0.35">
      <c r="E208" s="56">
        <f>'Daily Returns'!B208</f>
        <v>44755</v>
      </c>
      <c r="F208" s="57">
        <f>SUMPRODUCT($D$4:$M$4,'Daily Returns'!D208:M208)</f>
        <v>-8.7655723621458265E-3</v>
      </c>
    </row>
    <row r="209" spans="5:6" ht="15" customHeight="1" x14ac:dyDescent="0.35">
      <c r="E209" s="56">
        <f>'Daily Returns'!B209</f>
        <v>44756</v>
      </c>
      <c r="F209" s="57">
        <f>SUMPRODUCT($D$4:$M$4,'Daily Returns'!D209:M209)</f>
        <v>1.1930718225242876E-2</v>
      </c>
    </row>
    <row r="210" spans="5:6" ht="15" customHeight="1" x14ac:dyDescent="0.35">
      <c r="E210" s="56">
        <f>'Daily Returns'!B210</f>
        <v>44757</v>
      </c>
      <c r="F210" s="57">
        <f>SUMPRODUCT($D$4:$M$4,'Daily Returns'!D210:M210)</f>
        <v>9.5112553821554715E-4</v>
      </c>
    </row>
    <row r="211" spans="5:6" ht="15" customHeight="1" x14ac:dyDescent="0.35">
      <c r="E211" s="56">
        <f>'Daily Returns'!B211</f>
        <v>44760</v>
      </c>
      <c r="F211" s="57">
        <f>SUMPRODUCT($D$4:$M$4,'Daily Returns'!D211:M211)</f>
        <v>1.2654855200866191E-2</v>
      </c>
    </row>
    <row r="212" spans="5:6" ht="15" customHeight="1" x14ac:dyDescent="0.35">
      <c r="E212" s="56">
        <f>'Daily Returns'!B212</f>
        <v>44761</v>
      </c>
      <c r="F212" s="57">
        <f>SUMPRODUCT($D$4:$M$4,'Daily Returns'!D212:M212)</f>
        <v>6.0026118086323301E-3</v>
      </c>
    </row>
    <row r="213" spans="5:6" ht="15" customHeight="1" x14ac:dyDescent="0.35">
      <c r="E213" s="56">
        <f>'Daily Returns'!B213</f>
        <v>44762</v>
      </c>
      <c r="F213" s="57">
        <f>SUMPRODUCT($D$4:$M$4,'Daily Returns'!D213:M213)</f>
        <v>-5.1826401728413797E-3</v>
      </c>
    </row>
    <row r="214" spans="5:6" ht="15" customHeight="1" x14ac:dyDescent="0.35">
      <c r="E214" s="56">
        <f>'Daily Returns'!B214</f>
        <v>44763</v>
      </c>
      <c r="F214" s="57">
        <f>SUMPRODUCT($D$4:$M$4,'Daily Returns'!D214:M214)</f>
        <v>3.7882286542670679E-3</v>
      </c>
    </row>
    <row r="215" spans="5:6" ht="15" customHeight="1" x14ac:dyDescent="0.35">
      <c r="E215" s="56">
        <f>'Daily Returns'!B215</f>
        <v>44764</v>
      </c>
      <c r="F215" s="57">
        <f>SUMPRODUCT($D$4:$M$4,'Daily Returns'!D215:M215)</f>
        <v>-5.5289539999305642E-3</v>
      </c>
    </row>
    <row r="216" spans="5:6" ht="15" customHeight="1" x14ac:dyDescent="0.35">
      <c r="E216" s="56">
        <f>'Daily Returns'!B216</f>
        <v>44767</v>
      </c>
      <c r="F216" s="57">
        <f>SUMPRODUCT($D$4:$M$4,'Daily Returns'!D216:M216)</f>
        <v>-2.9447822144745726E-3</v>
      </c>
    </row>
    <row r="217" spans="5:6" ht="15" customHeight="1" x14ac:dyDescent="0.35">
      <c r="E217" s="56">
        <f>'Daily Returns'!B217</f>
        <v>44768</v>
      </c>
      <c r="F217" s="57">
        <f>SUMPRODUCT($D$4:$M$4,'Daily Returns'!D217:M217)</f>
        <v>-4.2415306368184472E-3</v>
      </c>
    </row>
    <row r="218" spans="5:6" ht="15" customHeight="1" x14ac:dyDescent="0.35">
      <c r="E218" s="56">
        <f>'Daily Returns'!B218</f>
        <v>44769</v>
      </c>
      <c r="F218" s="57">
        <f>SUMPRODUCT($D$4:$M$4,'Daily Returns'!D218:M218)</f>
        <v>6.1992780957491368E-3</v>
      </c>
    </row>
    <row r="219" spans="5:6" ht="15" customHeight="1" x14ac:dyDescent="0.35">
      <c r="E219" s="56">
        <f>'Daily Returns'!B219</f>
        <v>44770</v>
      </c>
      <c r="F219" s="57">
        <f>SUMPRODUCT($D$4:$M$4,'Daily Returns'!D219:M219)</f>
        <v>1.54201766368002E-2</v>
      </c>
    </row>
    <row r="220" spans="5:6" ht="15" customHeight="1" x14ac:dyDescent="0.35">
      <c r="E220" s="56">
        <f>'Daily Returns'!B220</f>
        <v>44771</v>
      </c>
      <c r="F220" s="57">
        <f>SUMPRODUCT($D$4:$M$4,'Daily Returns'!D220:M220)</f>
        <v>1.1112035484130534E-2</v>
      </c>
    </row>
    <row r="221" spans="5:6" ht="15" customHeight="1" x14ac:dyDescent="0.35">
      <c r="E221" s="56">
        <f>'Daily Returns'!B221</f>
        <v>44774</v>
      </c>
      <c r="F221" s="57">
        <f>SUMPRODUCT($D$4:$M$4,'Daily Returns'!D221:M221)</f>
        <v>2.807379722445982E-2</v>
      </c>
    </row>
    <row r="222" spans="5:6" ht="15" customHeight="1" x14ac:dyDescent="0.35">
      <c r="E222" s="56">
        <f>'Daily Returns'!B222</f>
        <v>44775</v>
      </c>
      <c r="F222" s="57">
        <f>SUMPRODUCT($D$4:$M$4,'Daily Returns'!D222:M222)</f>
        <v>2.134037496296495E-2</v>
      </c>
    </row>
    <row r="223" spans="5:6" ht="15" customHeight="1" x14ac:dyDescent="0.35">
      <c r="E223" s="56">
        <f>'Daily Returns'!B223</f>
        <v>44776</v>
      </c>
      <c r="F223" s="57">
        <f>SUMPRODUCT($D$4:$M$4,'Daily Returns'!D223:M223)</f>
        <v>8.3399403220425286E-3</v>
      </c>
    </row>
    <row r="224" spans="5:6" ht="15" customHeight="1" x14ac:dyDescent="0.35">
      <c r="E224" s="56">
        <f>'Daily Returns'!B224</f>
        <v>44777</v>
      </c>
      <c r="F224" s="57">
        <f>SUMPRODUCT($D$4:$M$4,'Daily Returns'!D224:M224)</f>
        <v>-2.7087576622486734E-3</v>
      </c>
    </row>
    <row r="225" spans="5:6" ht="15" customHeight="1" x14ac:dyDescent="0.35">
      <c r="E225" s="56">
        <f>'Daily Returns'!B225</f>
        <v>44778</v>
      </c>
      <c r="F225" s="57">
        <f>SUMPRODUCT($D$4:$M$4,'Daily Returns'!D225:M225)</f>
        <v>-4.0125979610750933E-3</v>
      </c>
    </row>
    <row r="226" spans="5:6" ht="15" customHeight="1" x14ac:dyDescent="0.35">
      <c r="E226" s="56">
        <f>'Daily Returns'!B226</f>
        <v>44781</v>
      </c>
      <c r="F226" s="57">
        <f>SUMPRODUCT($D$4:$M$4,'Daily Returns'!D226:M226)</f>
        <v>1.4973594645355618E-2</v>
      </c>
    </row>
    <row r="227" spans="5:6" ht="15" customHeight="1" x14ac:dyDescent="0.35">
      <c r="E227" s="56">
        <f>'Daily Returns'!B227</f>
        <v>44783</v>
      </c>
      <c r="F227" s="57">
        <f>SUMPRODUCT($D$4:$M$4,'Daily Returns'!D227:M227)</f>
        <v>3.0826075069062754E-3</v>
      </c>
    </row>
    <row r="228" spans="5:6" ht="15" customHeight="1" x14ac:dyDescent="0.35">
      <c r="E228" s="56">
        <f>'Daily Returns'!B228</f>
        <v>44784</v>
      </c>
      <c r="F228" s="57">
        <f>SUMPRODUCT($D$4:$M$4,'Daily Returns'!D228:M228)</f>
        <v>1.5703313099860064E-3</v>
      </c>
    </row>
    <row r="229" spans="5:6" ht="15" customHeight="1" x14ac:dyDescent="0.35">
      <c r="E229" s="56">
        <f>'Daily Returns'!B229</f>
        <v>44785</v>
      </c>
      <c r="F229" s="57">
        <f>SUMPRODUCT($D$4:$M$4,'Daily Returns'!D229:M229)</f>
        <v>1.4707144190253475E-2</v>
      </c>
    </row>
    <row r="230" spans="5:6" ht="15" customHeight="1" x14ac:dyDescent="0.35">
      <c r="E230" s="56">
        <f>'Daily Returns'!B230</f>
        <v>44789</v>
      </c>
      <c r="F230" s="57">
        <f>SUMPRODUCT($D$4:$M$4,'Daily Returns'!D230:M230)</f>
        <v>1.5768667595067457E-2</v>
      </c>
    </row>
    <row r="231" spans="5:6" ht="15" customHeight="1" x14ac:dyDescent="0.35">
      <c r="E231" s="56">
        <f>'Daily Returns'!B231</f>
        <v>44790</v>
      </c>
      <c r="F231" s="57">
        <f>SUMPRODUCT($D$4:$M$4,'Daily Returns'!D231:M231)</f>
        <v>8.4752592240183826E-3</v>
      </c>
    </row>
    <row r="232" spans="5:6" ht="15" customHeight="1" x14ac:dyDescent="0.35">
      <c r="E232" s="56">
        <f>'Daily Returns'!B232</f>
        <v>44791</v>
      </c>
      <c r="F232" s="57">
        <f>SUMPRODUCT($D$4:$M$4,'Daily Returns'!D232:M232)</f>
        <v>9.662756217317426E-3</v>
      </c>
    </row>
    <row r="233" spans="5:6" ht="15" customHeight="1" x14ac:dyDescent="0.35">
      <c r="E233" s="56">
        <f>'Daily Returns'!B233</f>
        <v>44792</v>
      </c>
      <c r="F233" s="57">
        <f>SUMPRODUCT($D$4:$M$4,'Daily Returns'!D233:M233)</f>
        <v>9.7749619577925956E-4</v>
      </c>
    </row>
    <row r="234" spans="5:6" ht="15" customHeight="1" x14ac:dyDescent="0.35">
      <c r="E234" s="56">
        <f>'Daily Returns'!B234</f>
        <v>44795</v>
      </c>
      <c r="F234" s="57">
        <f>SUMPRODUCT($D$4:$M$4,'Daily Returns'!D234:M234)</f>
        <v>-7.275527525061499E-3</v>
      </c>
    </row>
    <row r="235" spans="5:6" ht="15" customHeight="1" x14ac:dyDescent="0.35">
      <c r="E235" s="56">
        <f>'Daily Returns'!B235</f>
        <v>44796</v>
      </c>
      <c r="F235" s="57">
        <f>SUMPRODUCT($D$4:$M$4,'Daily Returns'!D235:M235)</f>
        <v>2.421924715025771E-3</v>
      </c>
    </row>
    <row r="236" spans="5:6" ht="15" customHeight="1" x14ac:dyDescent="0.35">
      <c r="E236" s="56">
        <f>'Daily Returns'!B236</f>
        <v>44797</v>
      </c>
      <c r="F236" s="57">
        <f>SUMPRODUCT($D$4:$M$4,'Daily Returns'!D236:M236)</f>
        <v>-7.7355763980664258E-4</v>
      </c>
    </row>
    <row r="237" spans="5:6" ht="15" customHeight="1" x14ac:dyDescent="0.35">
      <c r="E237" s="56">
        <f>'Daily Returns'!B237</f>
        <v>44798</v>
      </c>
      <c r="F237" s="57">
        <f>SUMPRODUCT($D$4:$M$4,'Daily Returns'!D237:M237)</f>
        <v>1.4199972427661467E-3</v>
      </c>
    </row>
    <row r="238" spans="5:6" ht="15" customHeight="1" x14ac:dyDescent="0.35">
      <c r="E238" s="56">
        <f>'Daily Returns'!B238</f>
        <v>44799</v>
      </c>
      <c r="F238" s="57">
        <f>SUMPRODUCT($D$4:$M$4,'Daily Returns'!D238:M238)</f>
        <v>6.2194552695819093E-3</v>
      </c>
    </row>
    <row r="239" spans="5:6" ht="15" customHeight="1" x14ac:dyDescent="0.35">
      <c r="E239" s="56">
        <f>'Daily Returns'!B239</f>
        <v>44802</v>
      </c>
      <c r="F239" s="57">
        <f>SUMPRODUCT($D$4:$M$4,'Daily Returns'!D239:M239)</f>
        <v>4.2500838487773422E-4</v>
      </c>
    </row>
    <row r="240" spans="5:6" ht="15" customHeight="1" x14ac:dyDescent="0.35">
      <c r="E240" s="56">
        <f>'Daily Returns'!B240</f>
        <v>44803</v>
      </c>
      <c r="F240" s="57">
        <f>SUMPRODUCT($D$4:$M$4,'Daily Returns'!D240:M240)</f>
        <v>3.5544627603425319E-2</v>
      </c>
    </row>
    <row r="241" spans="5:6" ht="15" customHeight="1" x14ac:dyDescent="0.35">
      <c r="E241" s="56">
        <f>'Daily Returns'!B241</f>
        <v>44805</v>
      </c>
      <c r="F241" s="57">
        <f>SUMPRODUCT($D$4:$M$4,'Daily Returns'!D241:M241)</f>
        <v>-8.4354268412077157E-3</v>
      </c>
    </row>
    <row r="242" spans="5:6" ht="15" customHeight="1" x14ac:dyDescent="0.35">
      <c r="E242" s="56">
        <f>'Daily Returns'!B242</f>
        <v>44806</v>
      </c>
      <c r="F242" s="57">
        <f>SUMPRODUCT($D$4:$M$4,'Daily Returns'!D242:M242)</f>
        <v>-2.6846241445324438E-3</v>
      </c>
    </row>
    <row r="243" spans="5:6" ht="15" customHeight="1" x14ac:dyDescent="0.35">
      <c r="E243" s="56">
        <f>'Daily Returns'!B243</f>
        <v>44809</v>
      </c>
      <c r="F243" s="57">
        <f>SUMPRODUCT($D$4:$M$4,'Daily Returns'!D243:M243)</f>
        <v>1.0483293955039659E-3</v>
      </c>
    </row>
    <row r="244" spans="5:6" ht="15" customHeight="1" x14ac:dyDescent="0.35">
      <c r="E244" s="56">
        <f>'Daily Returns'!B244</f>
        <v>44810</v>
      </c>
      <c r="F244" s="57">
        <f>SUMPRODUCT($D$4:$M$4,'Daily Returns'!D244:M244)</f>
        <v>1.4089221776811378E-2</v>
      </c>
    </row>
    <row r="245" spans="5:6" ht="15" customHeight="1" x14ac:dyDescent="0.35">
      <c r="E245" s="56">
        <f>'Daily Returns'!B245</f>
        <v>44811</v>
      </c>
      <c r="F245" s="57">
        <f>SUMPRODUCT($D$4:$M$4,'Daily Returns'!D245:M245)</f>
        <v>-1.1045381094773156E-3</v>
      </c>
    </row>
    <row r="246" spans="5:6" ht="15" customHeight="1" x14ac:dyDescent="0.35">
      <c r="E246" s="56">
        <f>'Daily Returns'!B246</f>
        <v>44812</v>
      </c>
      <c r="F246" s="57">
        <f>SUMPRODUCT($D$4:$M$4,'Daily Returns'!D246:M246)</f>
        <v>-6.118632802441527E-3</v>
      </c>
    </row>
    <row r="247" spans="5:6" ht="15" customHeight="1" x14ac:dyDescent="0.35">
      <c r="E247" s="56">
        <f>'Daily Returns'!B247</f>
        <v>44813</v>
      </c>
      <c r="F247" s="57">
        <f>SUMPRODUCT($D$4:$M$4,'Daily Returns'!D247:M247)</f>
        <v>-7.901413095086773E-3</v>
      </c>
    </row>
    <row r="248" spans="5:6" ht="15" customHeight="1" x14ac:dyDescent="0.35">
      <c r="E248" s="56">
        <f>'Daily Returns'!B248</f>
        <v>44816</v>
      </c>
      <c r="F248" s="57">
        <f>SUMPRODUCT($D$4:$M$4,'Daily Returns'!D248:M248)</f>
        <v>6.7349746682145778E-3</v>
      </c>
    </row>
    <row r="249" spans="5:6" ht="15" customHeight="1" x14ac:dyDescent="0.35">
      <c r="E249" s="56">
        <f>'Daily Returns'!B249</f>
        <v>44817</v>
      </c>
      <c r="F249" s="57">
        <f>SUMPRODUCT($D$4:$M$4,'Daily Returns'!D249:M249)</f>
        <v>-3.9048733527509705E-3</v>
      </c>
    </row>
    <row r="250" spans="5:6" ht="15" customHeight="1" x14ac:dyDescent="0.35">
      <c r="E250" s="56">
        <f>'Daily Returns'!B250</f>
        <v>44818</v>
      </c>
      <c r="F250" s="57">
        <f>SUMPRODUCT($D$4:$M$4,'Daily Returns'!D250:M250)</f>
        <v>-1.2823854784428496E-3</v>
      </c>
    </row>
    <row r="251" spans="5:6" ht="15" customHeight="1" x14ac:dyDescent="0.35">
      <c r="E251" s="56">
        <f>'Daily Returns'!B251</f>
        <v>44819</v>
      </c>
      <c r="F251" s="57">
        <f>SUMPRODUCT($D$4:$M$4,'Daily Returns'!D251:M251)</f>
        <v>1.848689264644086E-2</v>
      </c>
    </row>
    <row r="252" spans="5:6" ht="15" customHeight="1" x14ac:dyDescent="0.35">
      <c r="E252" s="56">
        <f>'Daily Returns'!B252</f>
        <v>44820</v>
      </c>
      <c r="F252" s="57">
        <f>SUMPRODUCT($D$4:$M$4,'Daily Returns'!D252:M252)</f>
        <v>-1.9551799958358731E-2</v>
      </c>
    </row>
    <row r="253" spans="5:6" ht="15" customHeight="1" x14ac:dyDescent="0.35">
      <c r="E253" s="56">
        <f>'Daily Returns'!B253</f>
        <v>44823</v>
      </c>
      <c r="F253" s="57">
        <f>SUMPRODUCT($D$4:$M$4,'Daily Returns'!D253:M253)</f>
        <v>2.7238381092234876E-3</v>
      </c>
    </row>
    <row r="254" spans="5:6" ht="15" customHeight="1" x14ac:dyDescent="0.35">
      <c r="E254" s="56">
        <f>'Daily Returns'!B254</f>
        <v>44824</v>
      </c>
      <c r="F254" s="57">
        <f>SUMPRODUCT($D$4:$M$4,'Daily Returns'!D254:M254)</f>
        <v>4.6797134734497424E-3</v>
      </c>
    </row>
    <row r="255" spans="5:6" ht="15" customHeight="1" x14ac:dyDescent="0.35">
      <c r="E255" s="56">
        <f>'Daily Returns'!B255</f>
        <v>44825</v>
      </c>
      <c r="F255" s="57">
        <f>SUMPRODUCT($D$4:$M$4,'Daily Returns'!D255:M255)</f>
        <v>-1.8630924054586665E-2</v>
      </c>
    </row>
    <row r="256" spans="5:6" ht="15" customHeight="1" x14ac:dyDescent="0.35">
      <c r="E256" s="56">
        <f>'Daily Returns'!B256</f>
        <v>44826</v>
      </c>
      <c r="F256" s="57">
        <f>SUMPRODUCT($D$4:$M$4,'Daily Returns'!D256:M256)</f>
        <v>3.0806712430854759E-3</v>
      </c>
    </row>
    <row r="257" spans="5:6" ht="15" customHeight="1" x14ac:dyDescent="0.35">
      <c r="E257" s="56">
        <f>'Daily Returns'!B257</f>
        <v>44827</v>
      </c>
      <c r="F257" s="57">
        <f>SUMPRODUCT($D$4:$M$4,'Daily Returns'!D257:M257)</f>
        <v>-3.0214425042773441E-2</v>
      </c>
    </row>
    <row r="258" spans="5:6" ht="15" customHeight="1" x14ac:dyDescent="0.35">
      <c r="E258" s="56">
        <f>'Daily Returns'!B258</f>
        <v>44830</v>
      </c>
      <c r="F258" s="57">
        <f>SUMPRODUCT($D$4:$M$4,'Daily Returns'!D258:M258)</f>
        <v>-4.0356447596857296E-2</v>
      </c>
    </row>
    <row r="259" spans="5:6" ht="15" customHeight="1" x14ac:dyDescent="0.35">
      <c r="E259" s="56">
        <f>'Daily Returns'!B259</f>
        <v>44831</v>
      </c>
      <c r="F259" s="57">
        <f>SUMPRODUCT($D$4:$M$4,'Daily Returns'!D259:M259)</f>
        <v>1.6348766627591956E-4</v>
      </c>
    </row>
    <row r="260" spans="5:6" ht="15" customHeight="1" x14ac:dyDescent="0.35">
      <c r="E260" s="56">
        <f>'Daily Returns'!B260</f>
        <v>44832</v>
      </c>
      <c r="F260" s="57">
        <f>SUMPRODUCT($D$4:$M$4,'Daily Returns'!D260:M260)</f>
        <v>-1.1386362392137139E-2</v>
      </c>
    </row>
    <row r="261" spans="5:6" ht="15" customHeight="1" x14ac:dyDescent="0.35">
      <c r="E261" s="56">
        <f>'Daily Returns'!B261</f>
        <v>44833</v>
      </c>
      <c r="F261" s="57">
        <f>SUMPRODUCT($D$4:$M$4,'Daily Returns'!D261:M261)</f>
        <v>-6.5129038696354457E-3</v>
      </c>
    </row>
    <row r="262" spans="5:6" ht="15" customHeight="1" x14ac:dyDescent="0.35">
      <c r="E262" s="56">
        <f>'Daily Returns'!B262</f>
        <v>44834</v>
      </c>
      <c r="F262" s="57">
        <f>SUMPRODUCT($D$4:$M$4,'Daily Returns'!D262:M262)</f>
        <v>1.3626371599032183E-2</v>
      </c>
    </row>
    <row r="263" spans="5:6" ht="15" customHeight="1" x14ac:dyDescent="0.35">
      <c r="E263" s="56">
        <f>'Daily Returns'!B263</f>
        <v>44837</v>
      </c>
      <c r="F263" s="57">
        <f>SUMPRODUCT($D$4:$M$4,'Daily Returns'!D263:M263)</f>
        <v>-2.3372548363791015E-2</v>
      </c>
    </row>
    <row r="264" spans="5:6" ht="15" customHeight="1" x14ac:dyDescent="0.35">
      <c r="E264" s="56">
        <f>'Daily Returns'!B264</f>
        <v>44838</v>
      </c>
      <c r="F264" s="57">
        <f>SUMPRODUCT($D$4:$M$4,'Daily Returns'!D264:M264)</f>
        <v>2.5452233669179369E-2</v>
      </c>
    </row>
    <row r="265" spans="5:6" ht="15" customHeight="1" x14ac:dyDescent="0.35">
      <c r="E265" s="56">
        <f>'Daily Returns'!B265</f>
        <v>44840</v>
      </c>
      <c r="F265" s="57">
        <f>SUMPRODUCT($D$4:$M$4,'Daily Returns'!D265:M265)</f>
        <v>2.2962528669226809E-2</v>
      </c>
    </row>
    <row r="266" spans="5:6" ht="15" customHeight="1" x14ac:dyDescent="0.35">
      <c r="E266" s="56">
        <f>'Daily Returns'!B266</f>
        <v>44841</v>
      </c>
      <c r="F266" s="57">
        <f>SUMPRODUCT($D$4:$M$4,'Daily Returns'!D266:M266)</f>
        <v>2.2084886776191025E-3</v>
      </c>
    </row>
    <row r="267" spans="5:6" ht="15" customHeight="1" x14ac:dyDescent="0.35">
      <c r="E267" s="56">
        <f>'Daily Returns'!B267</f>
        <v>44844</v>
      </c>
      <c r="F267" s="57">
        <f>SUMPRODUCT($D$4:$M$4,'Daily Returns'!D267:M267)</f>
        <v>-9.0593968295587194E-3</v>
      </c>
    </row>
    <row r="268" spans="5:6" ht="15" customHeight="1" x14ac:dyDescent="0.35">
      <c r="E268" s="56">
        <f>'Daily Returns'!B268</f>
        <v>44845</v>
      </c>
      <c r="F268" s="57">
        <f>SUMPRODUCT($D$4:$M$4,'Daily Returns'!D268:M268)</f>
        <v>-1.7781043237282971E-2</v>
      </c>
    </row>
    <row r="269" spans="5:6" ht="15" customHeight="1" x14ac:dyDescent="0.35">
      <c r="E269" s="56">
        <f>'Daily Returns'!B269</f>
        <v>44846</v>
      </c>
      <c r="F269" s="57">
        <f>SUMPRODUCT($D$4:$M$4,'Daily Returns'!D269:M269)</f>
        <v>7.9790873796097284E-3</v>
      </c>
    </row>
    <row r="270" spans="5:6" ht="15" customHeight="1" x14ac:dyDescent="0.35">
      <c r="E270" s="56">
        <f>'Daily Returns'!B270</f>
        <v>44847</v>
      </c>
      <c r="F270" s="57">
        <f>SUMPRODUCT($D$4:$M$4,'Daily Returns'!D270:M270)</f>
        <v>-1.0612236513272191E-2</v>
      </c>
    </row>
    <row r="271" spans="5:6" ht="15" customHeight="1" x14ac:dyDescent="0.35">
      <c r="E271" s="56">
        <f>'Daily Returns'!B271</f>
        <v>44848</v>
      </c>
      <c r="F271" s="57">
        <f>SUMPRODUCT($D$4:$M$4,'Daily Returns'!D271:M271)</f>
        <v>-9.7551639140385556E-3</v>
      </c>
    </row>
    <row r="272" spans="5:6" ht="15" customHeight="1" x14ac:dyDescent="0.35">
      <c r="E272" s="56">
        <f>'Daily Returns'!B272</f>
        <v>44851</v>
      </c>
      <c r="F272" s="57">
        <f>SUMPRODUCT($D$4:$M$4,'Daily Returns'!D272:M272)</f>
        <v>1.7599672088570276E-2</v>
      </c>
    </row>
    <row r="273" spans="5:6" ht="15" customHeight="1" x14ac:dyDescent="0.35">
      <c r="E273" s="56">
        <f>'Daily Returns'!B273</f>
        <v>44852</v>
      </c>
      <c r="F273" s="57">
        <f>SUMPRODUCT($D$4:$M$4,'Daily Returns'!D273:M273)</f>
        <v>1.4707859250207202E-2</v>
      </c>
    </row>
    <row r="274" spans="5:6" ht="15" customHeight="1" x14ac:dyDescent="0.35">
      <c r="E274" s="56">
        <f>'Daily Returns'!B274</f>
        <v>44853</v>
      </c>
      <c r="F274" s="57">
        <f>SUMPRODUCT($D$4:$M$4,'Daily Returns'!D274:M274)</f>
        <v>-1.5547935986832132E-2</v>
      </c>
    </row>
    <row r="275" spans="5:6" ht="15" customHeight="1" x14ac:dyDescent="0.35">
      <c r="E275" s="56">
        <f>'Daily Returns'!B275</f>
        <v>44854</v>
      </c>
      <c r="F275" s="57">
        <f>SUMPRODUCT($D$4:$M$4,'Daily Returns'!D275:M275)</f>
        <v>9.5870891028799997E-3</v>
      </c>
    </row>
    <row r="276" spans="5:6" ht="15" customHeight="1" x14ac:dyDescent="0.35">
      <c r="E276" s="56">
        <f>'Daily Returns'!B276</f>
        <v>44855</v>
      </c>
      <c r="F276" s="57">
        <f>SUMPRODUCT($D$4:$M$4,'Daily Returns'!D276:M276)</f>
        <v>-3.2727969312585817E-3</v>
      </c>
    </row>
    <row r="277" spans="5:6" ht="15" customHeight="1" x14ac:dyDescent="0.35">
      <c r="E277" s="56">
        <f>'Daily Returns'!B277</f>
        <v>44858</v>
      </c>
      <c r="F277" s="57">
        <f>SUMPRODUCT($D$4:$M$4,'Daily Returns'!D277:M277)</f>
        <v>1.0286793439301301E-2</v>
      </c>
    </row>
    <row r="278" spans="5:6" ht="15" customHeight="1" x14ac:dyDescent="0.35">
      <c r="E278" s="56">
        <f>'Daily Returns'!B278</f>
        <v>44859</v>
      </c>
      <c r="F278" s="57">
        <f>SUMPRODUCT($D$4:$M$4,'Daily Returns'!D278:M278)</f>
        <v>2.793622413260477E-3</v>
      </c>
    </row>
    <row r="279" spans="5:6" ht="15" customHeight="1" x14ac:dyDescent="0.35">
      <c r="E279" s="56">
        <f>'Daily Returns'!B279</f>
        <v>44861</v>
      </c>
      <c r="F279" s="57">
        <f>SUMPRODUCT($D$4:$M$4,'Daily Returns'!D279:M279)</f>
        <v>1.3548820852180631E-2</v>
      </c>
    </row>
    <row r="280" spans="5:6" ht="15" customHeight="1" x14ac:dyDescent="0.35">
      <c r="E280" s="56">
        <f>'Daily Returns'!B280</f>
        <v>44862</v>
      </c>
      <c r="F280" s="57">
        <f>SUMPRODUCT($D$4:$M$4,'Daily Returns'!D280:M280)</f>
        <v>-4.1264544256522035E-3</v>
      </c>
    </row>
    <row r="281" spans="5:6" ht="15" customHeight="1" x14ac:dyDescent="0.35">
      <c r="E281" s="56">
        <f>'Daily Returns'!B281</f>
        <v>44865</v>
      </c>
      <c r="F281" s="57">
        <f>SUMPRODUCT($D$4:$M$4,'Daily Returns'!D281:M281)</f>
        <v>7.3079541354560641E-3</v>
      </c>
    </row>
    <row r="282" spans="5:6" ht="15" customHeight="1" x14ac:dyDescent="0.35">
      <c r="E282" s="56">
        <f>'Daily Returns'!B282</f>
        <v>44866</v>
      </c>
      <c r="F282" s="57">
        <f>SUMPRODUCT($D$4:$M$4,'Daily Returns'!D282:M282)</f>
        <v>2.0967944801417268E-2</v>
      </c>
    </row>
    <row r="283" spans="5:6" ht="15" customHeight="1" x14ac:dyDescent="0.35">
      <c r="E283" s="56">
        <f>'Daily Returns'!B283</f>
        <v>44867</v>
      </c>
      <c r="F283" s="57">
        <f>SUMPRODUCT($D$4:$M$4,'Daily Returns'!D283:M283)</f>
        <v>-1.1296831572902977E-2</v>
      </c>
    </row>
    <row r="284" spans="5:6" ht="15" customHeight="1" x14ac:dyDescent="0.35">
      <c r="E284" s="56">
        <f>'Daily Returns'!B284</f>
        <v>44868</v>
      </c>
      <c r="F284" s="57">
        <f>SUMPRODUCT($D$4:$M$4,'Daily Returns'!D284:M284)</f>
        <v>-1.1118639618850868E-2</v>
      </c>
    </row>
    <row r="285" spans="5:6" ht="15" customHeight="1" x14ac:dyDescent="0.35">
      <c r="E285" s="56">
        <f>'Daily Returns'!B285</f>
        <v>44869</v>
      </c>
      <c r="F285" s="57">
        <f>SUMPRODUCT($D$4:$M$4,'Daily Returns'!D285:M285)</f>
        <v>7.1918712600715267E-3</v>
      </c>
    </row>
    <row r="286" spans="5:6" ht="15" customHeight="1" x14ac:dyDescent="0.35">
      <c r="E286" s="56">
        <f>'Daily Returns'!B286</f>
        <v>44872</v>
      </c>
      <c r="F286" s="57">
        <f>SUMPRODUCT($D$4:$M$4,'Daily Returns'!D286:M286)</f>
        <v>5.8896022512519158E-3</v>
      </c>
    </row>
    <row r="287" spans="5:6" ht="15" customHeight="1" x14ac:dyDescent="0.35">
      <c r="E287" s="56">
        <f>'Daily Returns'!B287</f>
        <v>44874</v>
      </c>
      <c r="F287" s="57">
        <f>SUMPRODUCT($D$4:$M$4,'Daily Returns'!D287:M287)</f>
        <v>-2.3000573382993875E-3</v>
      </c>
    </row>
    <row r="288" spans="5:6" ht="15" customHeight="1" x14ac:dyDescent="0.35">
      <c r="E288" s="56">
        <f>'Daily Returns'!B288</f>
        <v>44875</v>
      </c>
      <c r="F288" s="57">
        <f>SUMPRODUCT($D$4:$M$4,'Daily Returns'!D288:M288)</f>
        <v>-4.3335825872363731E-3</v>
      </c>
    </row>
    <row r="289" spans="5:6" ht="15" customHeight="1" x14ac:dyDescent="0.35">
      <c r="E289" s="56">
        <f>'Daily Returns'!B289</f>
        <v>44876</v>
      </c>
      <c r="F289" s="57">
        <f>SUMPRODUCT($D$4:$M$4,'Daily Returns'!D289:M289)</f>
        <v>-1.1517458410208468E-4</v>
      </c>
    </row>
    <row r="290" spans="5:6" ht="15" customHeight="1" x14ac:dyDescent="0.35">
      <c r="E290" s="56">
        <f>'Daily Returns'!B290</f>
        <v>44879</v>
      </c>
      <c r="F290" s="57">
        <f>SUMPRODUCT($D$4:$M$4,'Daily Returns'!D290:M290)</f>
        <v>-2.0677945134094599E-3</v>
      </c>
    </row>
    <row r="291" spans="5:6" ht="15" customHeight="1" x14ac:dyDescent="0.35">
      <c r="E291" s="56">
        <f>'Daily Returns'!B291</f>
        <v>44880</v>
      </c>
      <c r="F291" s="57">
        <f>SUMPRODUCT($D$4:$M$4,'Daily Returns'!D291:M291)</f>
        <v>5.2917286686049447E-4</v>
      </c>
    </row>
    <row r="292" spans="5:6" ht="15" customHeight="1" x14ac:dyDescent="0.35">
      <c r="E292" s="56">
        <f>'Daily Returns'!B292</f>
        <v>44881</v>
      </c>
      <c r="F292" s="57">
        <f>SUMPRODUCT($D$4:$M$4,'Daily Returns'!D292:M292)</f>
        <v>-1.4322598733574733E-2</v>
      </c>
    </row>
    <row r="293" spans="5:6" ht="15" customHeight="1" x14ac:dyDescent="0.35">
      <c r="E293" s="56">
        <f>'Daily Returns'!B293</f>
        <v>44882</v>
      </c>
      <c r="F293" s="57">
        <f>SUMPRODUCT($D$4:$M$4,'Daily Returns'!D293:M293)</f>
        <v>-1.3935552815559506E-2</v>
      </c>
    </row>
    <row r="294" spans="5:6" ht="15" customHeight="1" x14ac:dyDescent="0.35">
      <c r="E294" s="56">
        <f>'Daily Returns'!B294</f>
        <v>44883</v>
      </c>
      <c r="F294" s="57">
        <f>SUMPRODUCT($D$4:$M$4,'Daily Returns'!D294:M294)</f>
        <v>-5.5269840815108887E-3</v>
      </c>
    </row>
    <row r="295" spans="5:6" ht="15" customHeight="1" x14ac:dyDescent="0.35">
      <c r="E295" s="56">
        <f>'Daily Returns'!B295</f>
        <v>44886</v>
      </c>
      <c r="F295" s="57">
        <f>SUMPRODUCT($D$4:$M$4,'Daily Returns'!D295:M295)</f>
        <v>-7.1366510991262341E-3</v>
      </c>
    </row>
    <row r="296" spans="5:6" ht="15" customHeight="1" x14ac:dyDescent="0.35">
      <c r="E296" s="56">
        <f>'Daily Returns'!B296</f>
        <v>44887</v>
      </c>
      <c r="F296" s="57">
        <f>SUMPRODUCT($D$4:$M$4,'Daily Returns'!D296:M296)</f>
        <v>-6.4555847546950559E-3</v>
      </c>
    </row>
    <row r="297" spans="5:6" ht="15" customHeight="1" x14ac:dyDescent="0.35">
      <c r="E297" s="56">
        <f>'Daily Returns'!B297</f>
        <v>44888</v>
      </c>
      <c r="F297" s="57">
        <f>SUMPRODUCT($D$4:$M$4,'Daily Returns'!D297:M297)</f>
        <v>8.6843750824225005E-3</v>
      </c>
    </row>
    <row r="298" spans="5:6" ht="15" customHeight="1" x14ac:dyDescent="0.35">
      <c r="E298" s="56">
        <f>'Daily Returns'!B298</f>
        <v>44889</v>
      </c>
      <c r="F298" s="57">
        <f>SUMPRODUCT($D$4:$M$4,'Daily Returns'!D298:M298)</f>
        <v>2.8818728754587239E-3</v>
      </c>
    </row>
    <row r="299" spans="5:6" ht="15" customHeight="1" x14ac:dyDescent="0.35">
      <c r="E299" s="56">
        <f>'Daily Returns'!B299</f>
        <v>44890</v>
      </c>
      <c r="F299" s="57">
        <f>SUMPRODUCT($D$4:$M$4,'Daily Returns'!D299:M299)</f>
        <v>2.6920113598911887E-3</v>
      </c>
    </row>
    <row r="300" spans="5:6" ht="15" customHeight="1" x14ac:dyDescent="0.35">
      <c r="E300" s="56">
        <f>'Daily Returns'!B300</f>
        <v>44893</v>
      </c>
      <c r="F300" s="57">
        <f>SUMPRODUCT($D$4:$M$4,'Daily Returns'!D300:M300)</f>
        <v>1.7549660842303473E-3</v>
      </c>
    </row>
    <row r="301" spans="5:6" ht="15" customHeight="1" x14ac:dyDescent="0.35">
      <c r="E301" s="56">
        <f>'Daily Returns'!B301</f>
        <v>44894</v>
      </c>
      <c r="F301" s="57">
        <f>SUMPRODUCT($D$4:$M$4,'Daily Returns'!D301:M301)</f>
        <v>-4.3318374541783675E-3</v>
      </c>
    </row>
    <row r="302" spans="5:6" ht="15" customHeight="1" x14ac:dyDescent="0.35">
      <c r="E302" s="56">
        <f>'Daily Returns'!B302</f>
        <v>44895</v>
      </c>
      <c r="F302" s="57">
        <f>SUMPRODUCT($D$4:$M$4,'Daily Returns'!D302:M302)</f>
        <v>1.372472235094201E-2</v>
      </c>
    </row>
    <row r="303" spans="5:6" ht="15" customHeight="1" x14ac:dyDescent="0.35">
      <c r="E303" s="56">
        <f>'Daily Returns'!B303</f>
        <v>44896</v>
      </c>
      <c r="F303" s="57">
        <f>SUMPRODUCT($D$4:$M$4,'Daily Returns'!D303:M303)</f>
        <v>-2.152997243370325E-3</v>
      </c>
    </row>
    <row r="304" spans="5:6" ht="15" customHeight="1" x14ac:dyDescent="0.35">
      <c r="E304" s="56">
        <f>'Daily Returns'!B304</f>
        <v>44897</v>
      </c>
      <c r="F304" s="57">
        <f>SUMPRODUCT($D$4:$M$4,'Daily Returns'!D304:M304)</f>
        <v>-6.4461056029749379E-3</v>
      </c>
    </row>
    <row r="305" spans="5:6" ht="15" customHeight="1" x14ac:dyDescent="0.35">
      <c r="E305" s="56">
        <f>'Daily Returns'!B305</f>
        <v>44900</v>
      </c>
      <c r="F305" s="57">
        <f>SUMPRODUCT($D$4:$M$4,'Daily Returns'!D305:M305)</f>
        <v>1.5302928827563172E-6</v>
      </c>
    </row>
    <row r="306" spans="5:6" ht="15" customHeight="1" x14ac:dyDescent="0.35">
      <c r="E306" s="56">
        <f>'Daily Returns'!B306</f>
        <v>44901</v>
      </c>
      <c r="F306" s="57">
        <f>SUMPRODUCT($D$4:$M$4,'Daily Returns'!D306:M306)</f>
        <v>8.177571110797234E-3</v>
      </c>
    </row>
    <row r="307" spans="5:6" ht="15" customHeight="1" x14ac:dyDescent="0.35">
      <c r="E307" s="56">
        <f>'Daily Returns'!B307</f>
        <v>44902</v>
      </c>
      <c r="F307" s="57">
        <f>SUMPRODUCT($D$4:$M$4,'Daily Returns'!D307:M307)</f>
        <v>-9.0036981653226385E-3</v>
      </c>
    </row>
    <row r="308" spans="5:6" ht="15" customHeight="1" x14ac:dyDescent="0.35">
      <c r="E308" s="56">
        <f>'Daily Returns'!B308</f>
        <v>44903</v>
      </c>
      <c r="F308" s="57">
        <f>SUMPRODUCT($D$4:$M$4,'Daily Returns'!D308:M308)</f>
        <v>-6.1538989254862116E-3</v>
      </c>
    </row>
    <row r="309" spans="5:6" ht="15" customHeight="1" x14ac:dyDescent="0.35">
      <c r="E309" s="56">
        <f>'Daily Returns'!B309</f>
        <v>44904</v>
      </c>
      <c r="F309" s="57">
        <f>SUMPRODUCT($D$4:$M$4,'Daily Returns'!D309:M309)</f>
        <v>-1.3317574023380118E-2</v>
      </c>
    </row>
    <row r="310" spans="5:6" ht="15" customHeight="1" x14ac:dyDescent="0.35">
      <c r="E310" s="56">
        <f>'Daily Returns'!B310</f>
        <v>44907</v>
      </c>
      <c r="F310" s="57">
        <f>SUMPRODUCT($D$4:$M$4,'Daily Returns'!D310:M310)</f>
        <v>-2.6387269386501937E-3</v>
      </c>
    </row>
    <row r="311" spans="5:6" ht="15" customHeight="1" x14ac:dyDescent="0.35">
      <c r="E311" s="56">
        <f>'Daily Returns'!B311</f>
        <v>44908</v>
      </c>
      <c r="F311" s="57">
        <f>SUMPRODUCT($D$4:$M$4,'Daily Returns'!D311:M311)</f>
        <v>7.7826972456739533E-3</v>
      </c>
    </row>
    <row r="312" spans="5:6" ht="15" customHeight="1" x14ac:dyDescent="0.35">
      <c r="E312" s="56">
        <f>'Daily Returns'!B312</f>
        <v>44909</v>
      </c>
      <c r="F312" s="57">
        <f>SUMPRODUCT($D$4:$M$4,'Daily Returns'!D312:M312)</f>
        <v>4.0966543310548727E-3</v>
      </c>
    </row>
    <row r="313" spans="5:6" ht="15" customHeight="1" x14ac:dyDescent="0.35">
      <c r="E313" s="56">
        <f>'Daily Returns'!B313</f>
        <v>44910</v>
      </c>
      <c r="F313" s="57">
        <f>SUMPRODUCT($D$4:$M$4,'Daily Returns'!D313:M313)</f>
        <v>-3.4944769879602048E-3</v>
      </c>
    </row>
    <row r="314" spans="5:6" ht="15" customHeight="1" x14ac:dyDescent="0.35">
      <c r="E314" s="56">
        <f>'Daily Returns'!B314</f>
        <v>44911</v>
      </c>
      <c r="F314" s="57">
        <f>SUMPRODUCT($D$4:$M$4,'Daily Returns'!D314:M314)</f>
        <v>-1.3296603728938207E-2</v>
      </c>
    </row>
    <row r="315" spans="5:6" ht="15" customHeight="1" x14ac:dyDescent="0.35">
      <c r="E315" s="56">
        <f>'Daily Returns'!B315</f>
        <v>44914</v>
      </c>
      <c r="F315" s="57">
        <f>SUMPRODUCT($D$4:$M$4,'Daily Returns'!D315:M315)</f>
        <v>-4.0732180526993367E-4</v>
      </c>
    </row>
    <row r="316" spans="5:6" ht="15" customHeight="1" x14ac:dyDescent="0.35">
      <c r="E316" s="56">
        <f>'Daily Returns'!B316</f>
        <v>44915</v>
      </c>
      <c r="F316" s="57">
        <f>SUMPRODUCT($D$4:$M$4,'Daily Returns'!D316:M316)</f>
        <v>-2.1035129359866177E-3</v>
      </c>
    </row>
    <row r="317" spans="5:6" ht="15" customHeight="1" x14ac:dyDescent="0.35">
      <c r="E317" s="56">
        <f>'Daily Returns'!B317</f>
        <v>44916</v>
      </c>
      <c r="F317" s="57">
        <f>SUMPRODUCT($D$4:$M$4,'Daily Returns'!D317:M317)</f>
        <v>-2.1667197279986648E-2</v>
      </c>
    </row>
    <row r="318" spans="5:6" ht="15" customHeight="1" x14ac:dyDescent="0.35">
      <c r="E318" s="56">
        <f>'Daily Returns'!B318</f>
        <v>44917</v>
      </c>
      <c r="F318" s="57">
        <f>SUMPRODUCT($D$4:$M$4,'Daily Returns'!D318:M318)</f>
        <v>-1.773625803664346E-2</v>
      </c>
    </row>
    <row r="319" spans="5:6" ht="15" customHeight="1" x14ac:dyDescent="0.35">
      <c r="E319" s="56">
        <f>'Daily Returns'!B319</f>
        <v>44918</v>
      </c>
      <c r="F319" s="57">
        <f>SUMPRODUCT($D$4:$M$4,'Daily Returns'!D319:M319)</f>
        <v>-4.5842333966250856E-2</v>
      </c>
    </row>
    <row r="320" spans="5:6" ht="15" customHeight="1" x14ac:dyDescent="0.35">
      <c r="E320" s="56">
        <f>'Daily Returns'!B320</f>
        <v>44921</v>
      </c>
      <c r="F320" s="57">
        <f>SUMPRODUCT($D$4:$M$4,'Daily Returns'!D320:M320)</f>
        <v>3.2596549732732454E-2</v>
      </c>
    </row>
    <row r="321" spans="5:6" ht="15" customHeight="1" x14ac:dyDescent="0.35">
      <c r="E321" s="56">
        <f>'Daily Returns'!B321</f>
        <v>44922</v>
      </c>
      <c r="F321" s="57">
        <f>SUMPRODUCT($D$4:$M$4,'Daily Returns'!D321:M321)</f>
        <v>1.3660454710332637E-2</v>
      </c>
    </row>
    <row r="322" spans="5:6" ht="15" customHeight="1" x14ac:dyDescent="0.35">
      <c r="E322" s="56">
        <f>'Daily Returns'!B322</f>
        <v>44923</v>
      </c>
      <c r="F322" s="57">
        <f>SUMPRODUCT($D$4:$M$4,'Daily Returns'!D322:M322)</f>
        <v>1.6159100561296789E-2</v>
      </c>
    </row>
    <row r="323" spans="5:6" ht="15" customHeight="1" x14ac:dyDescent="0.35">
      <c r="E323" s="56">
        <f>'Daily Returns'!B323</f>
        <v>44924</v>
      </c>
      <c r="F323" s="57">
        <f>SUMPRODUCT($D$4:$M$4,'Daily Returns'!D323:M323)</f>
        <v>5.0140957161052277E-3</v>
      </c>
    </row>
    <row r="324" spans="5:6" ht="15" customHeight="1" x14ac:dyDescent="0.35">
      <c r="E324" s="56">
        <f>'Daily Returns'!B324</f>
        <v>44925</v>
      </c>
      <c r="F324" s="57">
        <f>SUMPRODUCT($D$4:$M$4,'Daily Returns'!D324:M324)</f>
        <v>-4.3286689918077157E-3</v>
      </c>
    </row>
    <row r="325" spans="5:6" ht="15" customHeight="1" x14ac:dyDescent="0.35">
      <c r="E325" s="56">
        <f>'Daily Returns'!B325</f>
        <v>44928</v>
      </c>
      <c r="F325" s="57">
        <f>SUMPRODUCT($D$4:$M$4,'Daily Returns'!D325:M325)</f>
        <v>5.2111123912354064E-3</v>
      </c>
    </row>
    <row r="326" spans="5:6" ht="15" customHeight="1" x14ac:dyDescent="0.35">
      <c r="E326" s="56">
        <f>'Daily Returns'!B326</f>
        <v>44929</v>
      </c>
      <c r="F326" s="57">
        <f>SUMPRODUCT($D$4:$M$4,'Daily Returns'!D326:M326)</f>
        <v>-2.2906020098793388E-3</v>
      </c>
    </row>
    <row r="327" spans="5:6" ht="15" customHeight="1" x14ac:dyDescent="0.35">
      <c r="E327" s="56">
        <f>'Daily Returns'!B327</f>
        <v>44930</v>
      </c>
      <c r="F327" s="57">
        <f>SUMPRODUCT($D$4:$M$4,'Daily Returns'!D327:M327)</f>
        <v>-1.6690535652832829E-2</v>
      </c>
    </row>
    <row r="328" spans="5:6" ht="15" customHeight="1" x14ac:dyDescent="0.35">
      <c r="E328" s="56">
        <f>'Daily Returns'!B328</f>
        <v>44931</v>
      </c>
      <c r="F328" s="57">
        <f>SUMPRODUCT($D$4:$M$4,'Daily Returns'!D328:M328)</f>
        <v>4.2716442898468291E-4</v>
      </c>
    </row>
    <row r="329" spans="5:6" ht="15" customHeight="1" x14ac:dyDescent="0.35">
      <c r="E329" s="56">
        <f>'Daily Returns'!B329</f>
        <v>44932</v>
      </c>
      <c r="F329" s="57">
        <f>SUMPRODUCT($D$4:$M$4,'Daily Returns'!D329:M329)</f>
        <v>-8.2254907632118308E-3</v>
      </c>
    </row>
    <row r="330" spans="5:6" ht="15" customHeight="1" x14ac:dyDescent="0.35">
      <c r="E330" s="56">
        <f>'Daily Returns'!B330</f>
        <v>44935</v>
      </c>
      <c r="F330" s="57">
        <f>SUMPRODUCT($D$4:$M$4,'Daily Returns'!D330:M330)</f>
        <v>1.1757445035011463E-2</v>
      </c>
    </row>
    <row r="331" spans="5:6" ht="15" customHeight="1" x14ac:dyDescent="0.35">
      <c r="E331" s="56">
        <f>'Daily Returns'!B331</f>
        <v>44936</v>
      </c>
      <c r="F331" s="57">
        <f>SUMPRODUCT($D$4:$M$4,'Daily Returns'!D331:M331)</f>
        <v>-3.1506323180138344E-3</v>
      </c>
    </row>
    <row r="332" spans="5:6" ht="15" customHeight="1" x14ac:dyDescent="0.35">
      <c r="E332" s="56">
        <f>'Daily Returns'!B332</f>
        <v>44937</v>
      </c>
      <c r="F332" s="57">
        <f>SUMPRODUCT($D$4:$M$4,'Daily Returns'!D332:M332)</f>
        <v>-6.3776279330691518E-3</v>
      </c>
    </row>
    <row r="333" spans="5:6" ht="15" customHeight="1" x14ac:dyDescent="0.35">
      <c r="E333" s="56">
        <f>'Daily Returns'!B333</f>
        <v>44938</v>
      </c>
      <c r="F333" s="57">
        <f>SUMPRODUCT($D$4:$M$4,'Daily Returns'!D333:M333)</f>
        <v>-1.5770777771834444E-3</v>
      </c>
    </row>
    <row r="334" spans="5:6" ht="15" customHeight="1" x14ac:dyDescent="0.35">
      <c r="E334" s="56">
        <f>'Daily Returns'!B334</f>
        <v>44939</v>
      </c>
      <c r="F334" s="57">
        <f>SUMPRODUCT($D$4:$M$4,'Daily Returns'!D334:M334)</f>
        <v>2.8913526292191575E-3</v>
      </c>
    </row>
    <row r="335" spans="5:6" ht="15" customHeight="1" x14ac:dyDescent="0.35">
      <c r="E335" s="56">
        <f>'Daily Returns'!B335</f>
        <v>44942</v>
      </c>
      <c r="F335" s="57">
        <f>SUMPRODUCT($D$4:$M$4,'Daily Returns'!D335:M335)</f>
        <v>8.2686280770979739E-3</v>
      </c>
    </row>
    <row r="336" spans="5:6" ht="15" customHeight="1" x14ac:dyDescent="0.35">
      <c r="E336" s="56">
        <f>'Daily Returns'!B336</f>
        <v>44943</v>
      </c>
      <c r="F336" s="57">
        <f>SUMPRODUCT($D$4:$M$4,'Daily Returns'!D336:M336)</f>
        <v>1.3531434340256256E-2</v>
      </c>
    </row>
    <row r="337" spans="5:6" ht="15" customHeight="1" x14ac:dyDescent="0.35">
      <c r="E337" s="56">
        <f>'Daily Returns'!B337</f>
        <v>44944</v>
      </c>
      <c r="F337" s="57">
        <f>SUMPRODUCT($D$4:$M$4,'Daily Returns'!D337:M337)</f>
        <v>2.6413903124143938E-4</v>
      </c>
    </row>
    <row r="338" spans="5:6" ht="15" customHeight="1" x14ac:dyDescent="0.35">
      <c r="E338" s="56">
        <f>'Daily Returns'!B338</f>
        <v>44945</v>
      </c>
      <c r="F338" s="57">
        <f>SUMPRODUCT($D$4:$M$4,'Daily Returns'!D338:M338)</f>
        <v>-1.2656912758248106E-2</v>
      </c>
    </row>
    <row r="339" spans="5:6" ht="15" customHeight="1" x14ac:dyDescent="0.35">
      <c r="E339" s="56">
        <f>'Daily Returns'!B339</f>
        <v>44946</v>
      </c>
      <c r="F339" s="57">
        <f>SUMPRODUCT($D$4:$M$4,'Daily Returns'!D339:M339)</f>
        <v>2.9851105941394286E-3</v>
      </c>
    </row>
    <row r="340" spans="5:6" ht="15" customHeight="1" x14ac:dyDescent="0.35">
      <c r="E340" s="56">
        <f>'Daily Returns'!B340</f>
        <v>44949</v>
      </c>
      <c r="F340" s="57">
        <f>SUMPRODUCT($D$4:$M$4,'Daily Returns'!D340:M340)</f>
        <v>2.7641804563741795E-4</v>
      </c>
    </row>
    <row r="341" spans="5:6" ht="15" customHeight="1" x14ac:dyDescent="0.35">
      <c r="E341" s="56">
        <f>'Daily Returns'!B341</f>
        <v>44950</v>
      </c>
      <c r="F341" s="57">
        <f>SUMPRODUCT($D$4:$M$4,'Daily Returns'!D341:M341)</f>
        <v>-5.9477063915227453E-3</v>
      </c>
    </row>
    <row r="342" spans="5:6" ht="15" customHeight="1" x14ac:dyDescent="0.35">
      <c r="E342" s="56">
        <f>'Daily Returns'!B342</f>
        <v>44951</v>
      </c>
      <c r="F342" s="57">
        <f>SUMPRODUCT($D$4:$M$4,'Daily Returns'!D342:M342)</f>
        <v>-2.3639536881193569E-2</v>
      </c>
    </row>
    <row r="343" spans="5:6" ht="15" customHeight="1" x14ac:dyDescent="0.35">
      <c r="E343" s="56">
        <f>'Daily Returns'!B343</f>
        <v>44953</v>
      </c>
      <c r="F343" s="57">
        <f>SUMPRODUCT($D$4:$M$4,'Daily Returns'!D343:M343)</f>
        <v>-5.4875417912985738E-2</v>
      </c>
    </row>
    <row r="344" spans="5:6" ht="15" customHeight="1" x14ac:dyDescent="0.35">
      <c r="E344" s="56">
        <f>'Daily Returns'!B344</f>
        <v>44956</v>
      </c>
      <c r="F344" s="57">
        <f>SUMPRODUCT($D$4:$M$4,'Daily Returns'!D344:M344)</f>
        <v>-4.4901882880665447E-2</v>
      </c>
    </row>
    <row r="345" spans="5:6" ht="15" customHeight="1" x14ac:dyDescent="0.35">
      <c r="E345" s="56">
        <f>'Daily Returns'!B345</f>
        <v>44957</v>
      </c>
      <c r="F345" s="57">
        <f>SUMPRODUCT($D$4:$M$4,'Daily Returns'!D345:M345)</f>
        <v>1.8228710354922632E-2</v>
      </c>
    </row>
    <row r="346" spans="5:6" ht="15" customHeight="1" x14ac:dyDescent="0.35">
      <c r="E346" s="56">
        <f>'Daily Returns'!B346</f>
        <v>44958</v>
      </c>
      <c r="F346" s="57">
        <f>SUMPRODUCT($D$4:$M$4,'Daily Returns'!D346:M346)</f>
        <v>-2.5094487815901616E-2</v>
      </c>
    </row>
    <row r="347" spans="5:6" ht="15" customHeight="1" x14ac:dyDescent="0.35">
      <c r="E347" s="56">
        <f>'Daily Returns'!B347</f>
        <v>44959</v>
      </c>
      <c r="F347" s="57">
        <f>SUMPRODUCT($D$4:$M$4,'Daily Returns'!D347:M347)</f>
        <v>-3.3560753088451294E-2</v>
      </c>
    </row>
    <row r="348" spans="5:6" ht="15" customHeight="1" x14ac:dyDescent="0.35">
      <c r="E348" s="56">
        <f>'Daily Returns'!B348</f>
        <v>44960</v>
      </c>
      <c r="F348" s="57">
        <f>SUMPRODUCT($D$4:$M$4,'Daily Returns'!D348:M348)</f>
        <v>-2.5380985622902291E-2</v>
      </c>
    </row>
    <row r="349" spans="5:6" ht="15" customHeight="1" x14ac:dyDescent="0.35">
      <c r="E349" s="56">
        <f>'Daily Returns'!B349</f>
        <v>44963</v>
      </c>
      <c r="F349" s="57">
        <f>SUMPRODUCT($D$4:$M$4,'Daily Returns'!D349:M349)</f>
        <v>-1.4554538016025532E-2</v>
      </c>
    </row>
    <row r="350" spans="5:6" ht="15" customHeight="1" x14ac:dyDescent="0.35">
      <c r="E350" s="56">
        <f>'Daily Returns'!B350</f>
        <v>44964</v>
      </c>
      <c r="F350" s="57">
        <f>SUMPRODUCT($D$4:$M$4,'Daily Returns'!D350:M350)</f>
        <v>-1.5105538755810279E-2</v>
      </c>
    </row>
    <row r="351" spans="5:6" ht="15" customHeight="1" x14ac:dyDescent="0.35">
      <c r="E351" s="56">
        <f>'Daily Returns'!B351</f>
        <v>44965</v>
      </c>
      <c r="F351" s="57">
        <f>SUMPRODUCT($D$4:$M$4,'Daily Returns'!D351:M351)</f>
        <v>8.3917557155856696E-3</v>
      </c>
    </row>
    <row r="352" spans="5:6" ht="15" customHeight="1" x14ac:dyDescent="0.35">
      <c r="E352" s="56">
        <f>'Daily Returns'!B352</f>
        <v>44966</v>
      </c>
      <c r="F352" s="57">
        <f>SUMPRODUCT($D$4:$M$4,'Daily Returns'!D352:M352)</f>
        <v>-9.1559997888824712E-3</v>
      </c>
    </row>
    <row r="353" spans="5:6" ht="15" customHeight="1" x14ac:dyDescent="0.35">
      <c r="E353" s="56">
        <f>'Daily Returns'!B353</f>
        <v>44967</v>
      </c>
      <c r="F353" s="57">
        <f>SUMPRODUCT($D$4:$M$4,'Daily Returns'!D353:M353)</f>
        <v>-1.8139982058274783E-2</v>
      </c>
    </row>
    <row r="354" spans="5:6" ht="15" customHeight="1" x14ac:dyDescent="0.35">
      <c r="E354" s="56">
        <f>'Daily Returns'!B354</f>
        <v>44970</v>
      </c>
      <c r="F354" s="57">
        <f>SUMPRODUCT($D$4:$M$4,'Daily Returns'!D354:M354)</f>
        <v>-1.3111113322940939E-2</v>
      </c>
    </row>
    <row r="355" spans="5:6" ht="15" customHeight="1" x14ac:dyDescent="0.35">
      <c r="E355" s="56">
        <f>'Daily Returns'!B355</f>
        <v>44971</v>
      </c>
      <c r="F355" s="57">
        <f>SUMPRODUCT($D$4:$M$4,'Daily Returns'!D355:M355)</f>
        <v>-1.6712466992675201E-2</v>
      </c>
    </row>
    <row r="356" spans="5:6" ht="15" customHeight="1" x14ac:dyDescent="0.35">
      <c r="E356" s="56">
        <f>'Daily Returns'!B356</f>
        <v>44972</v>
      </c>
      <c r="F356" s="57">
        <f>SUMPRODUCT($D$4:$M$4,'Daily Returns'!D356:M356)</f>
        <v>3.1947911485105127E-3</v>
      </c>
    </row>
    <row r="357" spans="5:6" ht="15" customHeight="1" x14ac:dyDescent="0.35">
      <c r="E357" s="56">
        <f>'Daily Returns'!B357</f>
        <v>44973</v>
      </c>
      <c r="F357" s="57">
        <f>SUMPRODUCT($D$4:$M$4,'Daily Returns'!D357:M357)</f>
        <v>3.3465452192855689E-4</v>
      </c>
    </row>
    <row r="358" spans="5:6" ht="15" customHeight="1" x14ac:dyDescent="0.35">
      <c r="E358" s="56">
        <f>'Daily Returns'!B358</f>
        <v>44974</v>
      </c>
      <c r="F358" s="57">
        <f>SUMPRODUCT($D$4:$M$4,'Daily Returns'!D358:M358)</f>
        <v>2.6469652565073061E-3</v>
      </c>
    </row>
    <row r="359" spans="5:6" ht="15" customHeight="1" x14ac:dyDescent="0.35">
      <c r="E359" s="56">
        <f>'Daily Returns'!B359</f>
        <v>44977</v>
      </c>
      <c r="F359" s="57">
        <f>SUMPRODUCT($D$4:$M$4,'Daily Returns'!D359:M359)</f>
        <v>-7.1951009748326905E-3</v>
      </c>
    </row>
    <row r="360" spans="5:6" ht="15" customHeight="1" x14ac:dyDescent="0.35">
      <c r="E360" s="56">
        <f>'Daily Returns'!B360</f>
        <v>44978</v>
      </c>
      <c r="F360" s="57">
        <f>SUMPRODUCT($D$4:$M$4,'Daily Returns'!D360:M360)</f>
        <v>2.9830943827014226E-3</v>
      </c>
    </row>
    <row r="361" spans="5:6" ht="15" customHeight="1" x14ac:dyDescent="0.35">
      <c r="E361" s="56">
        <f>'Daily Returns'!B361</f>
        <v>44979</v>
      </c>
      <c r="F361" s="57">
        <f>SUMPRODUCT($D$4:$M$4,'Daily Returns'!D361:M361)</f>
        <v>-2.3398474392012661E-2</v>
      </c>
    </row>
    <row r="362" spans="5:6" ht="15" customHeight="1" x14ac:dyDescent="0.35">
      <c r="E362" s="56">
        <f>'Daily Returns'!B362</f>
        <v>44980</v>
      </c>
      <c r="F362" s="57">
        <f>SUMPRODUCT($D$4:$M$4,'Daily Returns'!D362:M362)</f>
        <v>-1.7515598796738689E-2</v>
      </c>
    </row>
    <row r="363" spans="5:6" ht="15" customHeight="1" x14ac:dyDescent="0.35">
      <c r="E363" s="56">
        <f>'Daily Returns'!B363</f>
        <v>44981</v>
      </c>
      <c r="F363" s="57">
        <f>SUMPRODUCT($D$4:$M$4,'Daily Returns'!D363:M363)</f>
        <v>-1.6547663768175524E-2</v>
      </c>
    </row>
    <row r="364" spans="5:6" ht="15" customHeight="1" x14ac:dyDescent="0.35">
      <c r="E364" s="56">
        <f>'Daily Returns'!B364</f>
        <v>44984</v>
      </c>
      <c r="F364" s="57">
        <f>SUMPRODUCT($D$4:$M$4,'Daily Returns'!D364:M364)</f>
        <v>-1.7728252897256672E-2</v>
      </c>
    </row>
    <row r="365" spans="5:6" ht="15" customHeight="1" x14ac:dyDescent="0.35">
      <c r="E365" s="56">
        <f>'Daily Returns'!B365</f>
        <v>44985</v>
      </c>
      <c r="F365" s="57">
        <f>SUMPRODUCT($D$4:$M$4,'Daily Returns'!D365:M365)</f>
        <v>2.1354259255922103E-2</v>
      </c>
    </row>
    <row r="366" spans="5:6" ht="15" customHeight="1" x14ac:dyDescent="0.35">
      <c r="E366" s="56">
        <f>'Daily Returns'!B366</f>
        <v>44986</v>
      </c>
      <c r="F366" s="57">
        <f>SUMPRODUCT($D$4:$M$4,'Daily Returns'!D366:M366)</f>
        <v>1.7835723892583179E-2</v>
      </c>
    </row>
    <row r="367" spans="5:6" ht="15" customHeight="1" x14ac:dyDescent="0.35">
      <c r="E367" s="56">
        <f>'Daily Returns'!B367</f>
        <v>44987</v>
      </c>
      <c r="F367" s="57">
        <f>SUMPRODUCT($D$4:$M$4,'Daily Returns'!D367:M367)</f>
        <v>1.5648209431645899E-2</v>
      </c>
    </row>
    <row r="368" spans="5:6" ht="15" customHeight="1" x14ac:dyDescent="0.35">
      <c r="E368" s="56">
        <f>'Daily Returns'!B368</f>
        <v>44988</v>
      </c>
      <c r="F368" s="57">
        <f>SUMPRODUCT($D$4:$M$4,'Daily Returns'!D368:M368)</f>
        <v>2.2241523613941078E-2</v>
      </c>
    </row>
    <row r="369" spans="5:6" ht="15" customHeight="1" x14ac:dyDescent="0.35">
      <c r="E369" s="56">
        <f>'Daily Returns'!B369</f>
        <v>44991</v>
      </c>
      <c r="F369" s="57">
        <f>SUMPRODUCT($D$4:$M$4,'Daily Returns'!D369:M369)</f>
        <v>3.4083279712263784E-2</v>
      </c>
    </row>
    <row r="370" spans="5:6" ht="15" customHeight="1" x14ac:dyDescent="0.35">
      <c r="E370" s="56">
        <f>'Daily Returns'!B370</f>
        <v>44993</v>
      </c>
      <c r="F370" s="57">
        <f>SUMPRODUCT($D$4:$M$4,'Daily Returns'!D370:M370)</f>
        <v>2.650633769892654E-2</v>
      </c>
    </row>
    <row r="371" spans="5:6" ht="15" customHeight="1" x14ac:dyDescent="0.35">
      <c r="E371" s="56">
        <f>'Daily Returns'!B371</f>
        <v>44994</v>
      </c>
      <c r="F371" s="57">
        <f>SUMPRODUCT($D$4:$M$4,'Daily Returns'!D371:M371)</f>
        <v>1.0994804695975656E-2</v>
      </c>
    </row>
    <row r="372" spans="5:6" ht="15" customHeight="1" x14ac:dyDescent="0.35">
      <c r="E372" s="56">
        <f>'Daily Returns'!B372</f>
        <v>44995</v>
      </c>
      <c r="F372" s="57">
        <f>SUMPRODUCT($D$4:$M$4,'Daily Returns'!D372:M372)</f>
        <v>1.5180971981889235E-2</v>
      </c>
    </row>
    <row r="373" spans="5:6" ht="15" customHeight="1" x14ac:dyDescent="0.35">
      <c r="E373" s="56">
        <f>'Daily Returns'!B373</f>
        <v>44998</v>
      </c>
      <c r="F373" s="57">
        <f>SUMPRODUCT($D$4:$M$4,'Daily Returns'!D373:M373)</f>
        <v>3.6865457544419476E-3</v>
      </c>
    </row>
    <row r="374" spans="5:6" ht="15" customHeight="1" x14ac:dyDescent="0.35">
      <c r="E374" s="56">
        <f>'Daily Returns'!B374</f>
        <v>44999</v>
      </c>
      <c r="F374" s="57">
        <f>SUMPRODUCT($D$4:$M$4,'Daily Returns'!D374:M374)</f>
        <v>-1.6524115297303056E-2</v>
      </c>
    </row>
    <row r="375" spans="5:6" ht="15" customHeight="1" x14ac:dyDescent="0.35">
      <c r="E375" s="56">
        <f>'Daily Returns'!B375</f>
        <v>45000</v>
      </c>
      <c r="F375" s="57">
        <f>SUMPRODUCT($D$4:$M$4,'Daily Returns'!D375:M375)</f>
        <v>1.396310852246755E-2</v>
      </c>
    </row>
    <row r="376" spans="5:6" ht="15" customHeight="1" x14ac:dyDescent="0.35">
      <c r="E376" s="56">
        <f>'Daily Returns'!B376</f>
        <v>45001</v>
      </c>
      <c r="F376" s="57">
        <f>SUMPRODUCT($D$4:$M$4,'Daily Returns'!D376:M376)</f>
        <v>9.4537922675589272E-3</v>
      </c>
    </row>
    <row r="377" spans="5:6" ht="15" customHeight="1" x14ac:dyDescent="0.35">
      <c r="E377" s="56">
        <f>'Daily Returns'!B377</f>
        <v>45002</v>
      </c>
      <c r="F377" s="57">
        <f>SUMPRODUCT($D$4:$M$4,'Daily Returns'!D377:M377)</f>
        <v>8.6777491992963834E-3</v>
      </c>
    </row>
    <row r="378" spans="5:6" ht="15" customHeight="1" x14ac:dyDescent="0.35">
      <c r="E378" s="56">
        <f>'Daily Returns'!B378</f>
        <v>45005</v>
      </c>
      <c r="F378" s="57">
        <f>SUMPRODUCT($D$4:$M$4,'Daily Returns'!D378:M378)</f>
        <v>-1.2301793486470281E-2</v>
      </c>
    </row>
    <row r="379" spans="5:6" ht="15" customHeight="1" x14ac:dyDescent="0.35">
      <c r="E379" s="56">
        <f>'Daily Returns'!B379</f>
        <v>45006</v>
      </c>
      <c r="F379" s="57">
        <f>SUMPRODUCT($D$4:$M$4,'Daily Returns'!D379:M379)</f>
        <v>7.7686374868689992E-3</v>
      </c>
    </row>
    <row r="380" spans="5:6" ht="15" customHeight="1" x14ac:dyDescent="0.35">
      <c r="E380" s="56">
        <f>'Daily Returns'!B380</f>
        <v>45007</v>
      </c>
      <c r="F380" s="57">
        <f>SUMPRODUCT($D$4:$M$4,'Daily Returns'!D380:M380)</f>
        <v>8.2792016963993652E-3</v>
      </c>
    </row>
    <row r="381" spans="5:6" ht="15" customHeight="1" x14ac:dyDescent="0.35">
      <c r="E381" s="56">
        <f>'Daily Returns'!B381</f>
        <v>45008</v>
      </c>
      <c r="F381" s="57">
        <f>SUMPRODUCT($D$4:$M$4,'Daily Returns'!D381:M381)</f>
        <v>4.3175247317556731E-3</v>
      </c>
    </row>
    <row r="382" spans="5:6" ht="15" customHeight="1" x14ac:dyDescent="0.35">
      <c r="E382" s="56">
        <f>'Daily Returns'!B382</f>
        <v>45009</v>
      </c>
      <c r="F382" s="57">
        <f>SUMPRODUCT($D$4:$M$4,'Daily Returns'!D382:M382)</f>
        <v>-1.0205153701470729E-2</v>
      </c>
    </row>
    <row r="383" spans="5:6" ht="15" customHeight="1" x14ac:dyDescent="0.35">
      <c r="E383" s="56">
        <f>'Daily Returns'!B383</f>
        <v>45012</v>
      </c>
      <c r="F383" s="57">
        <f>SUMPRODUCT($D$4:$M$4,'Daily Returns'!D383:M383)</f>
        <v>-3.1245682580290066E-2</v>
      </c>
    </row>
    <row r="384" spans="5:6" ht="15" customHeight="1" x14ac:dyDescent="0.35">
      <c r="E384" s="56">
        <f>'Daily Returns'!B384</f>
        <v>45013</v>
      </c>
      <c r="F384" s="57">
        <f>SUMPRODUCT($D$4:$M$4,'Daily Returns'!D384:M384)</f>
        <v>-1.4369912428614224E-2</v>
      </c>
    </row>
    <row r="385" spans="5:6" ht="15" customHeight="1" x14ac:dyDescent="0.35">
      <c r="E385" s="56">
        <f>'Daily Returns'!B385</f>
        <v>45014</v>
      </c>
      <c r="F385" s="57">
        <f>SUMPRODUCT($D$4:$M$4,'Daily Returns'!D385:M385)</f>
        <v>2.2381965880988286E-2</v>
      </c>
    </row>
    <row r="386" spans="5:6" ht="15" customHeight="1" x14ac:dyDescent="0.35">
      <c r="E386" s="56">
        <f>'Daily Returns'!B386</f>
        <v>45016</v>
      </c>
      <c r="F386" s="57">
        <f>SUMPRODUCT($D$4:$M$4,'Daily Returns'!D386:M386)</f>
        <v>3.085459155167137E-3</v>
      </c>
    </row>
    <row r="387" spans="5:6" ht="15" customHeight="1" x14ac:dyDescent="0.35">
      <c r="E387" s="56">
        <f>'Daily Returns'!B387</f>
        <v>45019</v>
      </c>
      <c r="F387" s="57">
        <f>SUMPRODUCT($D$4:$M$4,'Daily Returns'!D387:M387)</f>
        <v>7.7332391272646323E-4</v>
      </c>
    </row>
    <row r="388" spans="5:6" ht="15" customHeight="1" x14ac:dyDescent="0.35">
      <c r="E388" s="56">
        <f>'Daily Returns'!B388</f>
        <v>45021</v>
      </c>
      <c r="F388" s="57">
        <f>SUMPRODUCT($D$4:$M$4,'Daily Returns'!D388:M388)</f>
        <v>-3.946888087317379E-3</v>
      </c>
    </row>
    <row r="389" spans="5:6" ht="15" customHeight="1" x14ac:dyDescent="0.35">
      <c r="E389" s="56">
        <f>'Daily Returns'!B389</f>
        <v>45022</v>
      </c>
      <c r="F389" s="57">
        <f>SUMPRODUCT($D$4:$M$4,'Daily Returns'!D389:M389)</f>
        <v>1.0306653040517555E-2</v>
      </c>
    </row>
    <row r="390" spans="5:6" ht="15" customHeight="1" x14ac:dyDescent="0.35">
      <c r="E390" s="56">
        <f>'Daily Returns'!B390</f>
        <v>45026</v>
      </c>
      <c r="F390" s="57">
        <f>SUMPRODUCT($D$4:$M$4,'Daily Returns'!D390:M390)</f>
        <v>1.2496851269369204E-2</v>
      </c>
    </row>
    <row r="391" spans="5:6" ht="15" customHeight="1" x14ac:dyDescent="0.35">
      <c r="E391" s="56">
        <f>'Daily Returns'!B391</f>
        <v>45027</v>
      </c>
      <c r="F391" s="57">
        <f>SUMPRODUCT($D$4:$M$4,'Daily Returns'!D391:M391)</f>
        <v>1.7960221949961719E-2</v>
      </c>
    </row>
    <row r="392" spans="5:6" ht="15" customHeight="1" x14ac:dyDescent="0.35">
      <c r="E392" s="56">
        <f>'Daily Returns'!B392</f>
        <v>45028</v>
      </c>
      <c r="F392" s="57">
        <f>SUMPRODUCT($D$4:$M$4,'Daily Returns'!D392:M392)</f>
        <v>-8.0421562397352212E-3</v>
      </c>
    </row>
    <row r="393" spans="5:6" ht="15" customHeight="1" x14ac:dyDescent="0.35">
      <c r="E393" s="56">
        <f>'Daily Returns'!B393</f>
        <v>45029</v>
      </c>
      <c r="F393" s="57">
        <f>SUMPRODUCT($D$4:$M$4,'Daily Returns'!D393:M393)</f>
        <v>1.6697714984732154E-3</v>
      </c>
    </row>
    <row r="394" spans="5:6" ht="15" customHeight="1" x14ac:dyDescent="0.35">
      <c r="E394" s="56">
        <f>'Daily Returns'!B394</f>
        <v>45033</v>
      </c>
      <c r="F394" s="57">
        <f>SUMPRODUCT($D$4:$M$4,'Daily Returns'!D394:M394)</f>
        <v>2.6473888562172031E-3</v>
      </c>
    </row>
    <row r="395" spans="5:6" ht="15" customHeight="1" x14ac:dyDescent="0.35">
      <c r="E395" s="56">
        <f>'Daily Returns'!B395</f>
        <v>45034</v>
      </c>
      <c r="F395" s="57">
        <f>SUMPRODUCT($D$4:$M$4,'Daily Returns'!D395:M395)</f>
        <v>-3.6765254901918393E-3</v>
      </c>
    </row>
    <row r="396" spans="5:6" ht="15" customHeight="1" x14ac:dyDescent="0.35">
      <c r="E396" s="56">
        <f>'Daily Returns'!B396</f>
        <v>45035</v>
      </c>
      <c r="F396" s="57">
        <f>SUMPRODUCT($D$4:$M$4,'Daily Returns'!D396:M396)</f>
        <v>-6.4038176430724078E-3</v>
      </c>
    </row>
    <row r="397" spans="5:6" ht="15" customHeight="1" x14ac:dyDescent="0.35">
      <c r="E397" s="56">
        <f>'Daily Returns'!B397</f>
        <v>45036</v>
      </c>
      <c r="F397" s="57">
        <f>SUMPRODUCT($D$4:$M$4,'Daily Returns'!D397:M397)</f>
        <v>9.6653892287712397E-3</v>
      </c>
    </row>
    <row r="398" spans="5:6" ht="15" customHeight="1" x14ac:dyDescent="0.35">
      <c r="E398" s="56">
        <f>'Daily Returns'!B398</f>
        <v>45037</v>
      </c>
      <c r="F398" s="57">
        <f>SUMPRODUCT($D$4:$M$4,'Daily Returns'!D398:M398)</f>
        <v>-1.6819748343688931E-3</v>
      </c>
    </row>
    <row r="399" spans="5:6" ht="15" customHeight="1" x14ac:dyDescent="0.35">
      <c r="E399" s="56">
        <f>'Daily Returns'!B399</f>
        <v>45040</v>
      </c>
      <c r="F399" s="57">
        <f>SUMPRODUCT($D$4:$M$4,'Daily Returns'!D399:M399)</f>
        <v>-2.3675447529271196E-3</v>
      </c>
    </row>
    <row r="400" spans="5:6" ht="15" customHeight="1" x14ac:dyDescent="0.35">
      <c r="E400" s="56">
        <f>'Daily Returns'!B400</f>
        <v>45041</v>
      </c>
      <c r="F400" s="57">
        <f>SUMPRODUCT($D$4:$M$4,'Daily Returns'!D400:M400)</f>
        <v>1.4127671175722065E-2</v>
      </c>
    </row>
    <row r="401" spans="5:6" ht="15" customHeight="1" x14ac:dyDescent="0.35">
      <c r="E401" s="56">
        <f>'Daily Returns'!B401</f>
        <v>45042</v>
      </c>
      <c r="F401" s="57">
        <f>SUMPRODUCT($D$4:$M$4,'Daily Returns'!D401:M401)</f>
        <v>7.201078070783907E-3</v>
      </c>
    </row>
    <row r="402" spans="5:6" ht="15" customHeight="1" x14ac:dyDescent="0.35">
      <c r="E402" s="56">
        <f>'Daily Returns'!B402</f>
        <v>45043</v>
      </c>
      <c r="F402" s="57">
        <f>SUMPRODUCT($D$4:$M$4,'Daily Returns'!D402:M402)</f>
        <v>1.6378479145790605E-3</v>
      </c>
    </row>
    <row r="403" spans="5:6" ht="15" customHeight="1" x14ac:dyDescent="0.35">
      <c r="E403" s="56">
        <f>'Daily Returns'!B403</f>
        <v>45044</v>
      </c>
      <c r="F403" s="57">
        <f>SUMPRODUCT($D$4:$M$4,'Daily Returns'!D403:M403)</f>
        <v>1.5072551791940704E-2</v>
      </c>
    </row>
    <row r="404" spans="5:6" ht="15" customHeight="1" x14ac:dyDescent="0.35">
      <c r="E404" s="56">
        <f>'Daily Returns'!B404</f>
        <v>45048</v>
      </c>
      <c r="F404" s="57">
        <f>SUMPRODUCT($D$4:$M$4,'Daily Returns'!D404:M404)</f>
        <v>7.9947183198116455E-3</v>
      </c>
    </row>
    <row r="405" spans="5:6" ht="15" customHeight="1" x14ac:dyDescent="0.35">
      <c r="E405" s="56">
        <f>'Daily Returns'!B405</f>
        <v>45049</v>
      </c>
      <c r="F405" s="57">
        <f>SUMPRODUCT($D$4:$M$4,'Daily Returns'!D405:M405)</f>
        <v>-4.6435861141909665E-3</v>
      </c>
    </row>
    <row r="406" spans="5:6" ht="15" customHeight="1" x14ac:dyDescent="0.35">
      <c r="E406" s="56">
        <f>'Daily Returns'!B406</f>
        <v>45050</v>
      </c>
      <c r="F406" s="57">
        <f>SUMPRODUCT($D$4:$M$4,'Daily Returns'!D406:M406)</f>
        <v>6.8791431155896367E-3</v>
      </c>
    </row>
    <row r="407" spans="5:6" ht="15" customHeight="1" x14ac:dyDescent="0.35">
      <c r="E407" s="56">
        <f>'Daily Returns'!B407</f>
        <v>45051</v>
      </c>
      <c r="F407" s="57">
        <f>SUMPRODUCT($D$4:$M$4,'Daily Returns'!D407:M407)</f>
        <v>-3.5745934104125525E-3</v>
      </c>
    </row>
    <row r="408" spans="5:6" ht="15" customHeight="1" x14ac:dyDescent="0.35">
      <c r="E408" s="56">
        <f>'Daily Returns'!B408</f>
        <v>45054</v>
      </c>
      <c r="F408" s="57">
        <f>SUMPRODUCT($D$4:$M$4,'Daily Returns'!D408:M408)</f>
        <v>-1.618645698970022E-3</v>
      </c>
    </row>
    <row r="409" spans="5:6" ht="15" customHeight="1" x14ac:dyDescent="0.35">
      <c r="E409" s="56">
        <f>'Daily Returns'!B409</f>
        <v>45055</v>
      </c>
      <c r="F409" s="57">
        <f>SUMPRODUCT($D$4:$M$4,'Daily Returns'!D409:M409)</f>
        <v>-1.1826852392348663E-2</v>
      </c>
    </row>
    <row r="410" spans="5:6" ht="15" customHeight="1" x14ac:dyDescent="0.35">
      <c r="E410" s="56">
        <f>'Daily Returns'!B410</f>
        <v>45056</v>
      </c>
      <c r="F410" s="57">
        <f>SUMPRODUCT($D$4:$M$4,'Daily Returns'!D410:M410)</f>
        <v>3.0038427908813062E-3</v>
      </c>
    </row>
    <row r="411" spans="5:6" ht="15" customHeight="1" x14ac:dyDescent="0.35">
      <c r="E411" s="56">
        <f>'Daily Returns'!B411</f>
        <v>45057</v>
      </c>
      <c r="F411" s="57">
        <f>SUMPRODUCT($D$4:$M$4,'Daily Returns'!D411:M411)</f>
        <v>9.1306986750404034E-3</v>
      </c>
    </row>
    <row r="412" spans="5:6" ht="15" customHeight="1" x14ac:dyDescent="0.35">
      <c r="E412" s="56">
        <f>'Daily Returns'!B412</f>
        <v>45058</v>
      </c>
      <c r="F412" s="57">
        <f>SUMPRODUCT($D$4:$M$4,'Daily Returns'!D412:M412)</f>
        <v>-1.1935958625905097E-2</v>
      </c>
    </row>
    <row r="413" spans="5:6" ht="15" customHeight="1" x14ac:dyDescent="0.35">
      <c r="E413" s="56">
        <f>'Daily Returns'!B413</f>
        <v>45061</v>
      </c>
      <c r="F413" s="57">
        <f>SUMPRODUCT($D$4:$M$4,'Daily Returns'!D413:M413)</f>
        <v>-1.129855144306411E-2</v>
      </c>
    </row>
    <row r="414" spans="5:6" ht="15" customHeight="1" x14ac:dyDescent="0.35">
      <c r="E414" s="56">
        <f>'Daily Returns'!B414</f>
        <v>45062</v>
      </c>
      <c r="F414" s="57">
        <f>SUMPRODUCT($D$4:$M$4,'Daily Returns'!D414:M414)</f>
        <v>-2.1598556760650924E-3</v>
      </c>
    </row>
    <row r="415" spans="5:6" ht="15" customHeight="1" x14ac:dyDescent="0.35">
      <c r="E415" s="56">
        <f>'Daily Returns'!B415</f>
        <v>45063</v>
      </c>
      <c r="F415" s="57">
        <f>SUMPRODUCT($D$4:$M$4,'Daily Returns'!D415:M415)</f>
        <v>-8.7785695735373669E-3</v>
      </c>
    </row>
    <row r="416" spans="5:6" ht="15" customHeight="1" x14ac:dyDescent="0.35">
      <c r="E416" s="56">
        <f>'Daily Returns'!B416</f>
        <v>45064</v>
      </c>
      <c r="F416" s="57">
        <f>SUMPRODUCT($D$4:$M$4,'Daily Returns'!D416:M416)</f>
        <v>-1.1896810688468996E-2</v>
      </c>
    </row>
    <row r="417" spans="5:6" ht="15" customHeight="1" x14ac:dyDescent="0.35">
      <c r="E417" s="56">
        <f>'Daily Returns'!B417</f>
        <v>45065</v>
      </c>
      <c r="F417" s="57">
        <f>SUMPRODUCT($D$4:$M$4,'Daily Returns'!D417:M417)</f>
        <v>9.8661586827304675E-3</v>
      </c>
    </row>
    <row r="418" spans="5:6" ht="15" customHeight="1" x14ac:dyDescent="0.35">
      <c r="E418" s="56">
        <f>'Daily Returns'!B418</f>
        <v>45068</v>
      </c>
      <c r="F418" s="57">
        <f>SUMPRODUCT($D$4:$M$4,'Daily Returns'!D418:M418)</f>
        <v>1.3753502055039271E-2</v>
      </c>
    </row>
    <row r="419" spans="5:6" ht="15" customHeight="1" x14ac:dyDescent="0.35">
      <c r="E419" s="56">
        <f>'Daily Returns'!B419</f>
        <v>45069</v>
      </c>
      <c r="F419" s="57">
        <f>SUMPRODUCT($D$4:$M$4,'Daily Returns'!D419:M419)</f>
        <v>1.5880724818123138E-2</v>
      </c>
    </row>
    <row r="420" spans="5:6" ht="15" customHeight="1" x14ac:dyDescent="0.35">
      <c r="E420" s="56">
        <f>'Daily Returns'!B420</f>
        <v>45070</v>
      </c>
      <c r="F420" s="57">
        <f>SUMPRODUCT($D$4:$M$4,'Daily Returns'!D420:M420)</f>
        <v>7.787616947213573E-3</v>
      </c>
    </row>
    <row r="421" spans="5:6" ht="15" customHeight="1" x14ac:dyDescent="0.35">
      <c r="E421" s="56">
        <f>'Daily Returns'!B421</f>
        <v>45071</v>
      </c>
      <c r="F421" s="57">
        <f>SUMPRODUCT($D$4:$M$4,'Daily Returns'!D421:M421)</f>
        <v>3.4754119111409347E-3</v>
      </c>
    </row>
    <row r="422" spans="5:6" ht="15" customHeight="1" x14ac:dyDescent="0.35">
      <c r="E422" s="56">
        <f>'Daily Returns'!B422</f>
        <v>45072</v>
      </c>
      <c r="F422" s="57">
        <f>SUMPRODUCT($D$4:$M$4,'Daily Returns'!D422:M422)</f>
        <v>-6.7885519443346984E-3</v>
      </c>
    </row>
    <row r="423" spans="5:6" ht="15" customHeight="1" x14ac:dyDescent="0.35">
      <c r="E423" s="56">
        <f>'Daily Returns'!B423</f>
        <v>45075</v>
      </c>
      <c r="F423" s="57">
        <f>SUMPRODUCT($D$4:$M$4,'Daily Returns'!D423:M423)</f>
        <v>4.5369629187094198E-4</v>
      </c>
    </row>
    <row r="424" spans="5:6" ht="15" customHeight="1" x14ac:dyDescent="0.35">
      <c r="E424" s="56">
        <f>'Daily Returns'!B424</f>
        <v>45076</v>
      </c>
      <c r="F424" s="57">
        <f>SUMPRODUCT($D$4:$M$4,'Daily Returns'!D424:M424)</f>
        <v>5.39987585572111E-4</v>
      </c>
    </row>
    <row r="425" spans="5:6" ht="15" customHeight="1" x14ac:dyDescent="0.35">
      <c r="E425" s="56">
        <f>'Daily Returns'!B425</f>
        <v>45077</v>
      </c>
      <c r="F425" s="57">
        <f>SUMPRODUCT($D$4:$M$4,'Daily Returns'!D425:M425)</f>
        <v>-1.2887011097757174E-2</v>
      </c>
    </row>
    <row r="426" spans="5:6" ht="15" customHeight="1" x14ac:dyDescent="0.35">
      <c r="E426" s="56">
        <f>'Daily Returns'!B426</f>
        <v>45078</v>
      </c>
      <c r="F426" s="57">
        <f>SUMPRODUCT($D$4:$M$4,'Daily Returns'!D426:M426)</f>
        <v>1.0692642620170023E-2</v>
      </c>
    </row>
    <row r="427" spans="5:6" ht="15" customHeight="1" x14ac:dyDescent="0.35">
      <c r="E427" s="56">
        <f>'Daily Returns'!B427</f>
        <v>45079</v>
      </c>
      <c r="F427" s="57">
        <f>SUMPRODUCT($D$4:$M$4,'Daily Returns'!D427:M427)</f>
        <v>-1.8925547019027818E-3</v>
      </c>
    </row>
    <row r="428" spans="5:6" ht="15" customHeight="1" x14ac:dyDescent="0.35">
      <c r="E428" s="56">
        <f>'Daily Returns'!B428</f>
        <v>45082</v>
      </c>
      <c r="F428" s="57">
        <f>SUMPRODUCT($D$4:$M$4,'Daily Returns'!D428:M428)</f>
        <v>1.5082957293544322E-2</v>
      </c>
    </row>
    <row r="429" spans="5:6" ht="15" customHeight="1" x14ac:dyDescent="0.35">
      <c r="E429" s="56">
        <f>'Daily Returns'!B429</f>
        <v>45083</v>
      </c>
      <c r="F429" s="57">
        <f>SUMPRODUCT($D$4:$M$4,'Daily Returns'!D429:M429)</f>
        <v>1.1637947620478983E-2</v>
      </c>
    </row>
    <row r="430" spans="5:6" ht="15" customHeight="1" x14ac:dyDescent="0.35">
      <c r="E430" s="56">
        <f>'Daily Returns'!B430</f>
        <v>45084</v>
      </c>
      <c r="F430" s="57">
        <f>SUMPRODUCT($D$4:$M$4,'Daily Returns'!D430:M430)</f>
        <v>2.4046003058200885E-2</v>
      </c>
    </row>
    <row r="431" spans="5:6" ht="15" customHeight="1" x14ac:dyDescent="0.35">
      <c r="E431" s="56">
        <f>'Daily Returns'!B431</f>
        <v>45085</v>
      </c>
      <c r="F431" s="57">
        <f>SUMPRODUCT($D$4:$M$4,'Daily Returns'!D431:M431)</f>
        <v>2.0686543740036979E-3</v>
      </c>
    </row>
    <row r="432" spans="5:6" ht="15" customHeight="1" x14ac:dyDescent="0.35">
      <c r="E432" s="56">
        <f>'Daily Returns'!B432</f>
        <v>45086</v>
      </c>
      <c r="F432" s="57">
        <f>SUMPRODUCT($D$4:$M$4,'Daily Returns'!D432:M432)</f>
        <v>-3.9122252718709659E-4</v>
      </c>
    </row>
    <row r="433" spans="5:6" ht="15" customHeight="1" x14ac:dyDescent="0.35">
      <c r="E433" s="56">
        <f>'Daily Returns'!B433</f>
        <v>45089</v>
      </c>
      <c r="F433" s="57">
        <f>SUMPRODUCT($D$4:$M$4,'Daily Returns'!D433:M433)</f>
        <v>-1.9870448146405264E-3</v>
      </c>
    </row>
    <row r="434" spans="5:6" ht="15" customHeight="1" x14ac:dyDescent="0.35">
      <c r="E434" s="56">
        <f>'Daily Returns'!B434</f>
        <v>45090</v>
      </c>
      <c r="F434" s="57">
        <f>SUMPRODUCT($D$4:$M$4,'Daily Returns'!D434:M434)</f>
        <v>-4.7746351815283208E-4</v>
      </c>
    </row>
    <row r="435" spans="5:6" ht="15" customHeight="1" x14ac:dyDescent="0.35">
      <c r="E435" s="56">
        <f>'Daily Returns'!B435</f>
        <v>45091</v>
      </c>
      <c r="F435" s="57">
        <f>SUMPRODUCT($D$4:$M$4,'Daily Returns'!D435:M435)</f>
        <v>1.2728271436621024E-3</v>
      </c>
    </row>
    <row r="436" spans="5:6" ht="15" customHeight="1" x14ac:dyDescent="0.35">
      <c r="E436" s="56">
        <f>'Daily Returns'!B436</f>
        <v>45092</v>
      </c>
      <c r="F436" s="57">
        <f>SUMPRODUCT($D$4:$M$4,'Daily Returns'!D436:M436)</f>
        <v>-2.728105588805119E-3</v>
      </c>
    </row>
    <row r="437" spans="5:6" ht="15" customHeight="1" x14ac:dyDescent="0.35">
      <c r="E437" s="56">
        <f>'Daily Returns'!B437</f>
        <v>45093</v>
      </c>
      <c r="F437" s="57">
        <f>SUMPRODUCT($D$4:$M$4,'Daily Returns'!D437:M437)</f>
        <v>2.7616120145151028E-3</v>
      </c>
    </row>
    <row r="438" spans="5:6" ht="15" customHeight="1" x14ac:dyDescent="0.35">
      <c r="E438" s="56">
        <f>'Daily Returns'!B438</f>
        <v>45096</v>
      </c>
      <c r="F438" s="57">
        <f>SUMPRODUCT($D$4:$M$4,'Daily Returns'!D438:M438)</f>
        <v>-4.6621033134379699E-3</v>
      </c>
    </row>
    <row r="439" spans="5:6" ht="15" customHeight="1" x14ac:dyDescent="0.35">
      <c r="E439" s="56">
        <f>'Daily Returns'!B439</f>
        <v>45097</v>
      </c>
      <c r="F439" s="57">
        <f>SUMPRODUCT($D$4:$M$4,'Daily Returns'!D439:M439)</f>
        <v>5.4489826342147604E-3</v>
      </c>
    </row>
    <row r="440" spans="5:6" ht="15" customHeight="1" x14ac:dyDescent="0.35">
      <c r="E440" s="56">
        <f>'Daily Returns'!B440</f>
        <v>45098</v>
      </c>
      <c r="F440" s="57">
        <f>SUMPRODUCT($D$4:$M$4,'Daily Returns'!D440:M440)</f>
        <v>1.0809147037680733E-2</v>
      </c>
    </row>
    <row r="441" spans="5:6" ht="15" customHeight="1" x14ac:dyDescent="0.35">
      <c r="E441" s="56">
        <f>'Daily Returns'!B441</f>
        <v>45099</v>
      </c>
      <c r="F441" s="57">
        <f>SUMPRODUCT($D$4:$M$4,'Daily Returns'!D441:M441)</f>
        <v>-9.7671854892663161E-3</v>
      </c>
    </row>
    <row r="442" spans="5:6" ht="15" customHeight="1" x14ac:dyDescent="0.35">
      <c r="E442" s="56">
        <f>'Daily Returns'!B442</f>
        <v>45100</v>
      </c>
      <c r="F442" s="57">
        <f>SUMPRODUCT($D$4:$M$4,'Daily Returns'!D442:M442)</f>
        <v>-2.1370312848114571E-2</v>
      </c>
    </row>
    <row r="443" spans="5:6" ht="15" customHeight="1" x14ac:dyDescent="0.35">
      <c r="E443" s="56">
        <f>'Daily Returns'!B443</f>
        <v>45103</v>
      </c>
      <c r="F443" s="57">
        <f>SUMPRODUCT($D$4:$M$4,'Daily Returns'!D443:M443)</f>
        <v>7.4624947404473771E-3</v>
      </c>
    </row>
    <row r="444" spans="5:6" ht="15" customHeight="1" x14ac:dyDescent="0.35">
      <c r="E444" s="56">
        <f>'Daily Returns'!B444</f>
        <v>45104</v>
      </c>
      <c r="F444" s="57">
        <f>SUMPRODUCT($D$4:$M$4,'Daily Returns'!D444:M444)</f>
        <v>1.3865855300077886E-3</v>
      </c>
    </row>
    <row r="445" spans="5:6" ht="15" customHeight="1" x14ac:dyDescent="0.35">
      <c r="E445" s="56">
        <f>'Daily Returns'!B445</f>
        <v>45105</v>
      </c>
      <c r="F445" s="57">
        <f>SUMPRODUCT($D$4:$M$4,'Daily Returns'!D445:M445)</f>
        <v>4.3042820170605218E-3</v>
      </c>
    </row>
    <row r="446" spans="5:6" ht="15" customHeight="1" x14ac:dyDescent="0.35">
      <c r="E446" s="56">
        <f>'Daily Returns'!B446</f>
        <v>45107</v>
      </c>
      <c r="F446" s="57">
        <f>SUMPRODUCT($D$4:$M$4,'Daily Returns'!D446:M446)</f>
        <v>-3.5748996418767409E-3</v>
      </c>
    </row>
    <row r="447" spans="5:6" ht="15" customHeight="1" x14ac:dyDescent="0.35">
      <c r="E447" s="56">
        <f>'Daily Returns'!B447</f>
        <v>45110</v>
      </c>
      <c r="F447" s="57">
        <f>SUMPRODUCT($D$4:$M$4,'Daily Returns'!D447:M447)</f>
        <v>3.364598353106929E-3</v>
      </c>
    </row>
    <row r="448" spans="5:6" ht="15" customHeight="1" x14ac:dyDescent="0.35">
      <c r="E448" s="56">
        <f>'Daily Returns'!B448</f>
        <v>45111</v>
      </c>
      <c r="F448" s="57">
        <f>SUMPRODUCT($D$4:$M$4,'Daily Returns'!D448:M448)</f>
        <v>2.5816252963315476E-4</v>
      </c>
    </row>
    <row r="449" spans="5:6" ht="15" customHeight="1" x14ac:dyDescent="0.35">
      <c r="E449" s="56">
        <f>'Daily Returns'!B449</f>
        <v>45112</v>
      </c>
      <c r="F449" s="57">
        <f>SUMPRODUCT($D$4:$M$4,'Daily Returns'!D449:M449)</f>
        <v>6.7197378038425411E-3</v>
      </c>
    </row>
    <row r="450" spans="5:6" ht="15" customHeight="1" x14ac:dyDescent="0.35">
      <c r="E450" s="56">
        <f>'Daily Returns'!B450</f>
        <v>45113</v>
      </c>
      <c r="F450" s="57">
        <f>SUMPRODUCT($D$4:$M$4,'Daily Returns'!D450:M450)</f>
        <v>2.5542699118960691E-2</v>
      </c>
    </row>
    <row r="451" spans="5:6" ht="15" customHeight="1" x14ac:dyDescent="0.35">
      <c r="E451" s="56">
        <f>'Daily Returns'!B451</f>
        <v>45114</v>
      </c>
      <c r="F451" s="57">
        <f>SUMPRODUCT($D$4:$M$4,'Daily Returns'!D451:M451)</f>
        <v>-1.4002792632688034E-2</v>
      </c>
    </row>
    <row r="452" spans="5:6" ht="15" customHeight="1" x14ac:dyDescent="0.35">
      <c r="E452" s="56">
        <f>'Daily Returns'!B452</f>
        <v>45117</v>
      </c>
      <c r="F452" s="57">
        <f>SUMPRODUCT($D$4:$M$4,'Daily Returns'!D452:M452)</f>
        <v>-8.1765733081620388E-3</v>
      </c>
    </row>
    <row r="453" spans="5:6" ht="15" customHeight="1" x14ac:dyDescent="0.35">
      <c r="E453" s="56">
        <f>'Daily Returns'!B453</f>
        <v>45118</v>
      </c>
      <c r="F453" s="57">
        <f>SUMPRODUCT($D$4:$M$4,'Daily Returns'!D453:M453)</f>
        <v>7.9561544184763907E-3</v>
      </c>
    </row>
    <row r="454" spans="5:6" ht="15" customHeight="1" x14ac:dyDescent="0.35">
      <c r="E454" s="56">
        <f>'Daily Returns'!B454</f>
        <v>45119</v>
      </c>
      <c r="F454" s="57">
        <f>SUMPRODUCT($D$4:$M$4,'Daily Returns'!D454:M454)</f>
        <v>-1.9878966983709057E-3</v>
      </c>
    </row>
    <row r="455" spans="5:6" ht="15" customHeight="1" x14ac:dyDescent="0.35">
      <c r="E455" s="56">
        <f>'Daily Returns'!B455</f>
        <v>45120</v>
      </c>
      <c r="F455" s="57">
        <f>SUMPRODUCT($D$4:$M$4,'Daily Returns'!D455:M455)</f>
        <v>-1.8818894242706174E-2</v>
      </c>
    </row>
    <row r="456" spans="5:6" ht="15" customHeight="1" x14ac:dyDescent="0.35">
      <c r="E456" s="56">
        <f>'Daily Returns'!B456</f>
        <v>45121</v>
      </c>
      <c r="F456" s="57">
        <f>SUMPRODUCT($D$4:$M$4,'Daily Returns'!D456:M456)</f>
        <v>3.6070882186141628E-3</v>
      </c>
    </row>
    <row r="457" spans="5:6" ht="15" customHeight="1" x14ac:dyDescent="0.35">
      <c r="E457" s="56">
        <f>'Daily Returns'!B457</f>
        <v>45124</v>
      </c>
      <c r="F457" s="57">
        <f>SUMPRODUCT($D$4:$M$4,'Daily Returns'!D457:M457)</f>
        <v>3.4941990344210644E-3</v>
      </c>
    </row>
    <row r="458" spans="5:6" ht="15" customHeight="1" x14ac:dyDescent="0.35">
      <c r="E458" s="56">
        <f>'Daily Returns'!B458</f>
        <v>45125</v>
      </c>
      <c r="F458" s="57">
        <f>SUMPRODUCT($D$4:$M$4,'Daily Returns'!D458:M458)</f>
        <v>4.0457550860419924E-4</v>
      </c>
    </row>
    <row r="459" spans="5:6" ht="15" customHeight="1" x14ac:dyDescent="0.35">
      <c r="E459" s="56">
        <f>'Daily Returns'!B459</f>
        <v>45126</v>
      </c>
      <c r="F459" s="57">
        <f>SUMPRODUCT($D$4:$M$4,'Daily Returns'!D459:M459)</f>
        <v>8.2638610153092599E-3</v>
      </c>
    </row>
    <row r="460" spans="5:6" ht="15" customHeight="1" x14ac:dyDescent="0.35">
      <c r="E460" s="56">
        <f>'Daily Returns'!B460</f>
        <v>45127</v>
      </c>
      <c r="F460" s="57">
        <f>SUMPRODUCT($D$4:$M$4,'Daily Returns'!D460:M460)</f>
        <v>1.3986967770403978E-3</v>
      </c>
    </row>
    <row r="461" spans="5:6" ht="15" customHeight="1" x14ac:dyDescent="0.35">
      <c r="E461" s="56">
        <f>'Daily Returns'!B461</f>
        <v>45128</v>
      </c>
      <c r="F461" s="57">
        <f>SUMPRODUCT($D$4:$M$4,'Daily Returns'!D461:M461)</f>
        <v>-5.1215127735782847E-3</v>
      </c>
    </row>
    <row r="462" spans="5:6" ht="15" customHeight="1" x14ac:dyDescent="0.35">
      <c r="E462" s="56">
        <f>'Daily Returns'!B462</f>
        <v>45131</v>
      </c>
      <c r="F462" s="57">
        <f>SUMPRODUCT($D$4:$M$4,'Daily Returns'!D462:M462)</f>
        <v>3.1754690400085054E-3</v>
      </c>
    </row>
    <row r="463" spans="5:6" ht="15" customHeight="1" x14ac:dyDescent="0.35">
      <c r="E463" s="56">
        <f>'Daily Returns'!B463</f>
        <v>45132</v>
      </c>
      <c r="F463" s="57">
        <f>SUMPRODUCT($D$4:$M$4,'Daily Returns'!D463:M463)</f>
        <v>3.6504912183185051E-2</v>
      </c>
    </row>
    <row r="464" spans="5:6" ht="15" customHeight="1" x14ac:dyDescent="0.35">
      <c r="E464" s="56">
        <f>'Daily Returns'!B464</f>
        <v>45133</v>
      </c>
      <c r="F464" s="57">
        <f>SUMPRODUCT($D$4:$M$4,'Daily Returns'!D464:M464)</f>
        <v>6.4761107471486903E-3</v>
      </c>
    </row>
    <row r="465" spans="5:6" ht="15" customHeight="1" x14ac:dyDescent="0.35">
      <c r="E465" s="56">
        <f>'Daily Returns'!B465</f>
        <v>45134</v>
      </c>
      <c r="F465" s="57">
        <f>SUMPRODUCT($D$4:$M$4,'Daily Returns'!D465:M465)</f>
        <v>-6.6832736853311373E-3</v>
      </c>
    </row>
    <row r="466" spans="5:6" ht="15" customHeight="1" x14ac:dyDescent="0.35">
      <c r="E466" s="56">
        <f>'Daily Returns'!B466</f>
        <v>45135</v>
      </c>
      <c r="F466" s="57">
        <f>SUMPRODUCT($D$4:$M$4,'Daily Returns'!D466:M466)</f>
        <v>2.2348581901297918E-2</v>
      </c>
    </row>
    <row r="467" spans="5:6" ht="15" customHeight="1" x14ac:dyDescent="0.35">
      <c r="E467" s="56">
        <f>'Daily Returns'!B467</f>
        <v>45138</v>
      </c>
      <c r="F467" s="57">
        <f>SUMPRODUCT($D$4:$M$4,'Daily Returns'!D467:M467)</f>
        <v>2.0289788058539697E-2</v>
      </c>
    </row>
    <row r="468" spans="5:6" ht="15" customHeight="1" x14ac:dyDescent="0.35">
      <c r="E468" s="56">
        <f>'Daily Returns'!B468</f>
        <v>45139</v>
      </c>
      <c r="F468" s="57">
        <f>SUMPRODUCT($D$4:$M$4,'Daily Returns'!D468:M468)</f>
        <v>5.9040746275821308E-4</v>
      </c>
    </row>
    <row r="469" spans="5:6" ht="15" customHeight="1" x14ac:dyDescent="0.35">
      <c r="E469" s="56">
        <f>'Daily Returns'!B469</f>
        <v>45140</v>
      </c>
      <c r="F469" s="57">
        <f>SUMPRODUCT($D$4:$M$4,'Daily Returns'!D469:M469)</f>
        <v>-2.417976298750402E-2</v>
      </c>
    </row>
    <row r="470" spans="5:6" ht="15" customHeight="1" x14ac:dyDescent="0.35">
      <c r="E470" s="56">
        <f>'Daily Returns'!B470</f>
        <v>45141</v>
      </c>
      <c r="F470" s="57">
        <f>SUMPRODUCT($D$4:$M$4,'Daily Returns'!D470:M470)</f>
        <v>4.5682897235203804E-3</v>
      </c>
    </row>
    <row r="471" spans="5:6" ht="15" customHeight="1" x14ac:dyDescent="0.35">
      <c r="E471" s="56">
        <f>'Daily Returns'!B471</f>
        <v>45142</v>
      </c>
      <c r="F471" s="57">
        <f>SUMPRODUCT($D$4:$M$4,'Daily Returns'!D471:M471)</f>
        <v>-2.5631215247948717E-4</v>
      </c>
    </row>
    <row r="472" spans="5:6" ht="15" customHeight="1" x14ac:dyDescent="0.35">
      <c r="E472" s="56">
        <f>'Daily Returns'!B472</f>
        <v>45145</v>
      </c>
      <c r="F472" s="57">
        <f>SUMPRODUCT($D$4:$M$4,'Daily Returns'!D472:M472)</f>
        <v>-4.8296462367363084E-3</v>
      </c>
    </row>
    <row r="473" spans="5:6" ht="15" customHeight="1" x14ac:dyDescent="0.35">
      <c r="E473" s="56">
        <f>'Daily Returns'!B473</f>
        <v>45146</v>
      </c>
      <c r="F473" s="57">
        <f>SUMPRODUCT($D$4:$M$4,'Daily Returns'!D473:M473)</f>
        <v>1.5566404781766742E-3</v>
      </c>
    </row>
    <row r="474" spans="5:6" ht="15" customHeight="1" x14ac:dyDescent="0.35">
      <c r="E474" s="56">
        <f>'Daily Returns'!B474</f>
        <v>45147</v>
      </c>
      <c r="F474" s="57">
        <f>SUMPRODUCT($D$4:$M$4,'Daily Returns'!D474:M474)</f>
        <v>4.5576058130488255E-3</v>
      </c>
    </row>
    <row r="475" spans="5:6" ht="15" customHeight="1" x14ac:dyDescent="0.35">
      <c r="E475" s="56">
        <f>'Daily Returns'!B475</f>
        <v>45148</v>
      </c>
      <c r="F475" s="57">
        <f>SUMPRODUCT($D$4:$M$4,'Daily Returns'!D475:M475)</f>
        <v>1.3030742680503792E-2</v>
      </c>
    </row>
    <row r="476" spans="5:6" ht="15" customHeight="1" x14ac:dyDescent="0.35">
      <c r="E476" s="56">
        <f>'Daily Returns'!B476</f>
        <v>45149</v>
      </c>
      <c r="F476" s="57">
        <f>SUMPRODUCT($D$4:$M$4,'Daily Returns'!D476:M476)</f>
        <v>2.5044989832789469E-3</v>
      </c>
    </row>
    <row r="477" spans="5:6" ht="15" customHeight="1" x14ac:dyDescent="0.35">
      <c r="E477" s="56">
        <f>'Daily Returns'!B477</f>
        <v>45152</v>
      </c>
      <c r="F477" s="57">
        <f>SUMPRODUCT($D$4:$M$4,'Daily Returns'!D477:M477)</f>
        <v>-5.228333996529934E-3</v>
      </c>
    </row>
    <row r="478" spans="5:6" ht="15" customHeight="1" x14ac:dyDescent="0.35">
      <c r="E478" s="56">
        <f>'Daily Returns'!B478</f>
        <v>45154</v>
      </c>
      <c r="F478" s="57">
        <f>SUMPRODUCT($D$4:$M$4,'Daily Returns'!D478:M478)</f>
        <v>6.9448862779488713E-3</v>
      </c>
    </row>
    <row r="479" spans="5:6" ht="15" customHeight="1" x14ac:dyDescent="0.35">
      <c r="E479" s="56">
        <f>'Daily Returns'!B479</f>
        <v>45155</v>
      </c>
      <c r="F479" s="57">
        <f>SUMPRODUCT($D$4:$M$4,'Daily Returns'!D479:M479)</f>
        <v>-8.0977028794058659E-3</v>
      </c>
    </row>
    <row r="480" spans="5:6" ht="15" customHeight="1" x14ac:dyDescent="0.35">
      <c r="E480" s="56">
        <f>'Daily Returns'!B480</f>
        <v>45156</v>
      </c>
      <c r="F480" s="57">
        <f>SUMPRODUCT($D$4:$M$4,'Daily Returns'!D480:M480)</f>
        <v>1.9481416785294178E-2</v>
      </c>
    </row>
    <row r="481" spans="5:6" ht="15" customHeight="1" x14ac:dyDescent="0.35">
      <c r="E481" s="56">
        <f>'Daily Returns'!B481</f>
        <v>45159</v>
      </c>
      <c r="F481" s="57">
        <f>SUMPRODUCT($D$4:$M$4,'Daily Returns'!D481:M481)</f>
        <v>2.508045402606782E-2</v>
      </c>
    </row>
    <row r="482" spans="5:6" ht="15" customHeight="1" x14ac:dyDescent="0.35">
      <c r="E482" s="56">
        <f>'Daily Returns'!B482</f>
        <v>45160</v>
      </c>
      <c r="F482" s="57">
        <f>SUMPRODUCT($D$4:$M$4,'Daily Returns'!D482:M482)</f>
        <v>1.9018433093703348E-2</v>
      </c>
    </row>
    <row r="483" spans="5:6" ht="15" customHeight="1" x14ac:dyDescent="0.35">
      <c r="E483" s="56">
        <f>'Daily Returns'!B483</f>
        <v>45161</v>
      </c>
      <c r="F483" s="57">
        <f>SUMPRODUCT($D$4:$M$4,'Daily Returns'!D483:M483)</f>
        <v>-9.963813754947105E-3</v>
      </c>
    </row>
    <row r="484" spans="5:6" ht="15" customHeight="1" x14ac:dyDescent="0.35">
      <c r="E484" s="56">
        <f>'Daily Returns'!B484</f>
        <v>45162</v>
      </c>
      <c r="F484" s="57">
        <f>SUMPRODUCT($D$4:$M$4,'Daily Returns'!D484:M484)</f>
        <v>2.5267215247882786E-4</v>
      </c>
    </row>
    <row r="485" spans="5:6" ht="15" customHeight="1" x14ac:dyDescent="0.35">
      <c r="E485" s="56">
        <f>'Daily Returns'!B485</f>
        <v>45163</v>
      </c>
      <c r="F485" s="57">
        <f>SUMPRODUCT($D$4:$M$4,'Daily Returns'!D485:M485)</f>
        <v>-1.125862786065367E-2</v>
      </c>
    </row>
    <row r="486" spans="5:6" ht="15" customHeight="1" x14ac:dyDescent="0.35">
      <c r="E486" s="56">
        <f>'Daily Returns'!B486</f>
        <v>45166</v>
      </c>
      <c r="F486" s="57">
        <f>SUMPRODUCT($D$4:$M$4,'Daily Returns'!D486:M486)</f>
        <v>2.8095675848703095E-3</v>
      </c>
    </row>
    <row r="487" spans="5:6" ht="15" customHeight="1" x14ac:dyDescent="0.35">
      <c r="E487" s="56">
        <f>'Daily Returns'!B487</f>
        <v>45167</v>
      </c>
      <c r="F487" s="57">
        <f>SUMPRODUCT($D$4:$M$4,'Daily Returns'!D487:M487)</f>
        <v>1.2505503715762912E-2</v>
      </c>
    </row>
    <row r="488" spans="5:6" ht="15" customHeight="1" x14ac:dyDescent="0.35">
      <c r="E488" s="56">
        <f>'Daily Returns'!B488</f>
        <v>45168</v>
      </c>
      <c r="F488" s="57">
        <f>SUMPRODUCT($D$4:$M$4,'Daily Returns'!D488:M488)</f>
        <v>-7.637975163587829E-3</v>
      </c>
    </row>
    <row r="489" spans="5:6" ht="15" customHeight="1" x14ac:dyDescent="0.35">
      <c r="E489" s="56">
        <f>'Daily Returns'!B489</f>
        <v>45169</v>
      </c>
      <c r="F489" s="57">
        <f>SUMPRODUCT($D$4:$M$4,'Daily Returns'!D489:M489)</f>
        <v>-1.6686195617986552E-2</v>
      </c>
    </row>
    <row r="490" spans="5:6" ht="15" customHeight="1" x14ac:dyDescent="0.35">
      <c r="E490" s="56">
        <f>'Daily Returns'!B490</f>
        <v>45170</v>
      </c>
      <c r="F490" s="57">
        <f>SUMPRODUCT($D$4:$M$4,'Daily Returns'!D490:M490)</f>
        <v>2.4823255662590363E-2</v>
      </c>
    </row>
    <row r="491" spans="5:6" ht="15" customHeight="1" x14ac:dyDescent="0.35">
      <c r="E491" s="56">
        <f>'Daily Returns'!B491</f>
        <v>45173</v>
      </c>
      <c r="F491" s="57">
        <f>SUMPRODUCT($D$4:$M$4,'Daily Returns'!D491:M491)</f>
        <v>2.4852964987157569E-2</v>
      </c>
    </row>
    <row r="492" spans="5:6" ht="15" customHeight="1" x14ac:dyDescent="0.35">
      <c r="E492" s="56">
        <f>'Daily Returns'!B492</f>
        <v>45174</v>
      </c>
      <c r="F492" s="57">
        <f>SUMPRODUCT($D$4:$M$4,'Daily Returns'!D492:M492)</f>
        <v>2.9386172386317816E-3</v>
      </c>
    </row>
    <row r="493" spans="5:6" ht="15" customHeight="1" x14ac:dyDescent="0.35">
      <c r="E493" s="56">
        <f>'Daily Returns'!B493</f>
        <v>45175</v>
      </c>
      <c r="F493" s="57">
        <f>SUMPRODUCT($D$4:$M$4,'Daily Returns'!D493:M493)</f>
        <v>1.5025584374030674E-2</v>
      </c>
    </row>
    <row r="494" spans="5:6" ht="15" customHeight="1" x14ac:dyDescent="0.35">
      <c r="E494" s="56">
        <f>'Daily Returns'!B494</f>
        <v>45176</v>
      </c>
      <c r="F494" s="57">
        <f>SUMPRODUCT($D$4:$M$4,'Daily Returns'!D494:M494)</f>
        <v>8.0830877970806802E-3</v>
      </c>
    </row>
    <row r="495" spans="5:6" ht="15" customHeight="1" x14ac:dyDescent="0.35">
      <c r="E495" s="56">
        <f>'Daily Returns'!B495</f>
        <v>45177</v>
      </c>
      <c r="F495" s="57">
        <f>SUMPRODUCT($D$4:$M$4,'Daily Returns'!D495:M495)</f>
        <v>1.1195956701100254E-2</v>
      </c>
    </row>
    <row r="496" spans="5:6" ht="15" customHeight="1" x14ac:dyDescent="0.35">
      <c r="E496" s="56">
        <f>'Daily Returns'!B496</f>
        <v>45180</v>
      </c>
      <c r="F496" s="57">
        <f>SUMPRODUCT($D$4:$M$4,'Daily Returns'!D496:M496)</f>
        <v>2.9661269687658393E-2</v>
      </c>
    </row>
    <row r="497" spans="5:6" ht="15" customHeight="1" x14ac:dyDescent="0.35">
      <c r="E497" s="56">
        <f>'Daily Returns'!B497</f>
        <v>45181</v>
      </c>
      <c r="F497" s="57">
        <f>SUMPRODUCT($D$4:$M$4,'Daily Returns'!D497:M497)</f>
        <v>-3.8262169478351565E-2</v>
      </c>
    </row>
    <row r="498" spans="5:6" ht="15" customHeight="1" x14ac:dyDescent="0.35">
      <c r="E498" s="56">
        <f>'Daily Returns'!B498</f>
        <v>45182</v>
      </c>
      <c r="F498" s="57">
        <f>SUMPRODUCT($D$4:$M$4,'Daily Returns'!D498:M498)</f>
        <v>2.5382744397668519E-3</v>
      </c>
    </row>
    <row r="499" spans="5:6" ht="15" customHeight="1" x14ac:dyDescent="0.35">
      <c r="E499" s="56">
        <f>'Daily Returns'!B499</f>
        <v>45183</v>
      </c>
      <c r="F499" s="57">
        <f>SUMPRODUCT($D$4:$M$4,'Daily Returns'!D499:M499)</f>
        <v>1.4606414170967209E-2</v>
      </c>
    </row>
    <row r="500" spans="5:6" ht="15" customHeight="1" x14ac:dyDescent="0.35">
      <c r="E500" s="56">
        <f>'Daily Returns'!B500</f>
        <v>45184</v>
      </c>
      <c r="F500" s="57">
        <f>SUMPRODUCT($D$4:$M$4,'Daily Returns'!D500:M500)</f>
        <v>-3.0049127197817275E-3</v>
      </c>
    </row>
    <row r="501" spans="5:6" ht="15" customHeight="1" x14ac:dyDescent="0.35">
      <c r="E501" s="56">
        <f>'Daily Returns'!B501</f>
        <v>45187</v>
      </c>
      <c r="F501" s="57">
        <f>SUMPRODUCT($D$4:$M$4,'Daily Returns'!D501:M501)</f>
        <v>3.6766312210421929E-3</v>
      </c>
    </row>
    <row r="502" spans="5:6" ht="15" customHeight="1" x14ac:dyDescent="0.35">
      <c r="E502" s="56">
        <f>'Daily Returns'!B502</f>
        <v>45189</v>
      </c>
      <c r="F502" s="57">
        <f>SUMPRODUCT($D$4:$M$4,'Daily Returns'!D502:M502)</f>
        <v>4.8861342298271437E-3</v>
      </c>
    </row>
    <row r="503" spans="5:6" ht="15" customHeight="1" x14ac:dyDescent="0.35">
      <c r="E503" s="56">
        <f>'Daily Returns'!B503</f>
        <v>45190</v>
      </c>
      <c r="F503" s="57">
        <f>SUMPRODUCT($D$4:$M$4,'Daily Returns'!D503:M503)</f>
        <v>-9.7420844015161951E-3</v>
      </c>
    </row>
    <row r="504" spans="5:6" ht="15" customHeight="1" x14ac:dyDescent="0.35">
      <c r="E504" s="56">
        <f>'Daily Returns'!B504</f>
        <v>45191</v>
      </c>
      <c r="F504" s="57">
        <f>SUMPRODUCT($D$4:$M$4,'Daily Returns'!D504:M504)</f>
        <v>3.7474894119874157E-3</v>
      </c>
    </row>
    <row r="505" spans="5:6" ht="15" customHeight="1" x14ac:dyDescent="0.35">
      <c r="E505" s="56">
        <f>'Daily Returns'!B505</f>
        <v>45194</v>
      </c>
      <c r="F505" s="57">
        <f>SUMPRODUCT($D$4:$M$4,'Daily Returns'!D505:M505)</f>
        <v>-3.6888025801401492E-4</v>
      </c>
    </row>
    <row r="506" spans="5:6" ht="15" customHeight="1" x14ac:dyDescent="0.35">
      <c r="E506" s="56">
        <f>'Daily Returns'!B506</f>
        <v>45195</v>
      </c>
      <c r="F506" s="57">
        <f>SUMPRODUCT($D$4:$M$4,'Daily Returns'!D506:M506)</f>
        <v>2.6689074010543433E-3</v>
      </c>
    </row>
    <row r="507" spans="5:6" ht="15" customHeight="1" x14ac:dyDescent="0.35">
      <c r="E507" s="56">
        <f>'Daily Returns'!B507</f>
        <v>45196</v>
      </c>
      <c r="F507" s="57">
        <f>SUMPRODUCT($D$4:$M$4,'Daily Returns'!D507:M507)</f>
        <v>-6.3352942610510636E-4</v>
      </c>
    </row>
    <row r="508" spans="5:6" ht="15" customHeight="1" x14ac:dyDescent="0.35">
      <c r="E508" s="56">
        <f>'Daily Returns'!B508</f>
        <v>45197</v>
      </c>
      <c r="F508" s="57">
        <f>SUMPRODUCT($D$4:$M$4,'Daily Returns'!D508:M508)</f>
        <v>-3.6977812914300921E-3</v>
      </c>
    </row>
    <row r="509" spans="5:6" ht="15" customHeight="1" x14ac:dyDescent="0.35">
      <c r="E509" s="56">
        <f>'Daily Returns'!B509</f>
        <v>45198</v>
      </c>
      <c r="F509" s="57">
        <f>SUMPRODUCT($D$4:$M$4,'Daily Returns'!D509:M509)</f>
        <v>7.5435552465564666E-3</v>
      </c>
    </row>
    <row r="510" spans="5:6" ht="15" customHeight="1" x14ac:dyDescent="0.35">
      <c r="E510" s="56">
        <f>'Daily Returns'!B510</f>
        <v>45202</v>
      </c>
      <c r="F510" s="57">
        <f>SUMPRODUCT($D$4:$M$4,'Daily Returns'!D510:M510)</f>
        <v>-1.4444732288568804E-3</v>
      </c>
    </row>
    <row r="511" spans="5:6" ht="15" customHeight="1" x14ac:dyDescent="0.35">
      <c r="E511" s="56">
        <f>'Daily Returns'!B511</f>
        <v>45203</v>
      </c>
      <c r="F511" s="57">
        <f>SUMPRODUCT($D$4:$M$4,'Daily Returns'!D511:M511)</f>
        <v>-1.4293828483873672E-2</v>
      </c>
    </row>
    <row r="512" spans="5:6" ht="15" customHeight="1" x14ac:dyDescent="0.35">
      <c r="E512" s="56">
        <f>'Daily Returns'!B512</f>
        <v>45204</v>
      </c>
      <c r="F512" s="57">
        <f>SUMPRODUCT($D$4:$M$4,'Daily Returns'!D512:M512)</f>
        <v>-5.8094278808140561E-3</v>
      </c>
    </row>
    <row r="513" spans="5:6" ht="15" customHeight="1" x14ac:dyDescent="0.35">
      <c r="E513" s="56">
        <f>'Daily Returns'!B513</f>
        <v>45205</v>
      </c>
      <c r="F513" s="57">
        <f>SUMPRODUCT($D$4:$M$4,'Daily Returns'!D513:M513)</f>
        <v>1.3873614442369119E-3</v>
      </c>
    </row>
    <row r="514" spans="5:6" ht="15" customHeight="1" x14ac:dyDescent="0.35">
      <c r="E514" s="56">
        <f>'Daily Returns'!B514</f>
        <v>45208</v>
      </c>
      <c r="F514" s="57">
        <f>SUMPRODUCT($D$4:$M$4,'Daily Returns'!D514:M514)</f>
        <v>-2.2718870634864462E-2</v>
      </c>
    </row>
    <row r="515" spans="5:6" ht="15" customHeight="1" x14ac:dyDescent="0.35">
      <c r="E515" s="56">
        <f>'Daily Returns'!B515</f>
        <v>45209</v>
      </c>
      <c r="F515" s="57">
        <f>SUMPRODUCT($D$4:$M$4,'Daily Returns'!D515:M515)</f>
        <v>8.3515805765319584E-3</v>
      </c>
    </row>
    <row r="516" spans="5:6" ht="15" customHeight="1" x14ac:dyDescent="0.35">
      <c r="E516" s="56">
        <f>'Daily Returns'!B516</f>
        <v>45210</v>
      </c>
      <c r="F516" s="57">
        <f>SUMPRODUCT($D$4:$M$4,'Daily Returns'!D516:M516)</f>
        <v>6.8643855327383489E-3</v>
      </c>
    </row>
    <row r="517" spans="5:6" ht="15" customHeight="1" x14ac:dyDescent="0.35">
      <c r="E517" s="56">
        <f>'Daily Returns'!B517</f>
        <v>45211</v>
      </c>
      <c r="F517" s="57">
        <f>SUMPRODUCT($D$4:$M$4,'Daily Returns'!D517:M517)</f>
        <v>-2.0984195129728038E-3</v>
      </c>
    </row>
    <row r="518" spans="5:6" ht="15" customHeight="1" x14ac:dyDescent="0.35">
      <c r="E518" s="56">
        <f>'Daily Returns'!B518</f>
        <v>45212</v>
      </c>
      <c r="F518" s="57">
        <f>SUMPRODUCT($D$4:$M$4,'Daily Returns'!D518:M518)</f>
        <v>-4.7497078920282539E-3</v>
      </c>
    </row>
    <row r="519" spans="5:6" ht="15" customHeight="1" x14ac:dyDescent="0.35">
      <c r="E519" s="56">
        <f>'Daily Returns'!B519</f>
        <v>45215</v>
      </c>
      <c r="F519" s="57">
        <f>SUMPRODUCT($D$4:$M$4,'Daily Returns'!D519:M519)</f>
        <v>-1.0525135086536521E-3</v>
      </c>
    </row>
    <row r="520" spans="5:6" ht="15" customHeight="1" x14ac:dyDescent="0.35">
      <c r="E520" s="56">
        <f>'Daily Returns'!B520</f>
        <v>45216</v>
      </c>
      <c r="F520" s="57">
        <f>SUMPRODUCT($D$4:$M$4,'Daily Returns'!D520:M520)</f>
        <v>1.3289683991044221E-2</v>
      </c>
    </row>
    <row r="521" spans="5:6" ht="15" customHeight="1" x14ac:dyDescent="0.35">
      <c r="E521" s="56">
        <f>'Daily Returns'!B521</f>
        <v>45217</v>
      </c>
      <c r="F521" s="57">
        <f>SUMPRODUCT($D$4:$M$4,'Daily Returns'!D521:M521)</f>
        <v>-1.2969529784192801E-2</v>
      </c>
    </row>
    <row r="522" spans="5:6" ht="15" customHeight="1" x14ac:dyDescent="0.35">
      <c r="E522" s="56">
        <f>'Daily Returns'!B522</f>
        <v>45218</v>
      </c>
      <c r="F522" s="57">
        <f>SUMPRODUCT($D$4:$M$4,'Daily Returns'!D522:M522)</f>
        <v>6.8987568242094826E-4</v>
      </c>
    </row>
    <row r="523" spans="5:6" ht="15" customHeight="1" x14ac:dyDescent="0.35">
      <c r="E523" s="56">
        <f>'Daily Returns'!B523</f>
        <v>45219</v>
      </c>
      <c r="F523" s="57">
        <f>SUMPRODUCT($D$4:$M$4,'Daily Returns'!D523:M523)</f>
        <v>-9.7052131494828938E-3</v>
      </c>
    </row>
    <row r="524" spans="5:6" ht="15" customHeight="1" x14ac:dyDescent="0.35">
      <c r="E524" s="56">
        <f>'Daily Returns'!B524</f>
        <v>45222</v>
      </c>
      <c r="F524" s="57">
        <f>SUMPRODUCT($D$4:$M$4,'Daily Returns'!D524:M524)</f>
        <v>-3.2463490618069211E-2</v>
      </c>
    </row>
    <row r="525" spans="5:6" ht="15" customHeight="1" x14ac:dyDescent="0.35">
      <c r="E525" s="56">
        <f>'Daily Returns'!B525</f>
        <v>45224</v>
      </c>
      <c r="F525" s="57">
        <f>SUMPRODUCT($D$4:$M$4,'Daily Returns'!D525:M525)</f>
        <v>-1.2329235860295752E-2</v>
      </c>
    </row>
    <row r="526" spans="5:6" ht="15" customHeight="1" x14ac:dyDescent="0.35">
      <c r="E526" s="56">
        <f>'Daily Returns'!B526</f>
        <v>45225</v>
      </c>
      <c r="F526" s="57">
        <f>SUMPRODUCT($D$4:$M$4,'Daily Returns'!D526:M526)</f>
        <v>9.2537358655368929E-3</v>
      </c>
    </row>
    <row r="527" spans="5:6" ht="15" customHeight="1" x14ac:dyDescent="0.35">
      <c r="E527" s="56">
        <f>'Daily Returns'!B527</f>
        <v>45226</v>
      </c>
      <c r="F527" s="57">
        <f>SUMPRODUCT($D$4:$M$4,'Daily Returns'!D527:M527)</f>
        <v>2.2812194205572831E-2</v>
      </c>
    </row>
    <row r="528" spans="5:6" ht="15" customHeight="1" x14ac:dyDescent="0.35">
      <c r="E528" s="56">
        <f>'Daily Returns'!B528</f>
        <v>45229</v>
      </c>
      <c r="F528" s="57">
        <f>SUMPRODUCT($D$4:$M$4,'Daily Returns'!D528:M528)</f>
        <v>6.3210055487916252E-3</v>
      </c>
    </row>
    <row r="529" spans="5:6" ht="15" customHeight="1" x14ac:dyDescent="0.35">
      <c r="E529" s="56">
        <f>'Daily Returns'!B529</f>
        <v>45230</v>
      </c>
      <c r="F529" s="57">
        <f>SUMPRODUCT($D$4:$M$4,'Daily Returns'!D529:M529)</f>
        <v>2.4988467927068437E-4</v>
      </c>
    </row>
    <row r="530" spans="5:6" ht="15" customHeight="1" x14ac:dyDescent="0.35">
      <c r="E530" s="56">
        <f>'Daily Returns'!B530</f>
        <v>45231</v>
      </c>
      <c r="F530" s="57">
        <f>SUMPRODUCT($D$4:$M$4,'Daily Returns'!D530:M530)</f>
        <v>-1.3967785863656802E-2</v>
      </c>
    </row>
    <row r="531" spans="5:6" ht="15" customHeight="1" x14ac:dyDescent="0.35">
      <c r="E531" s="56">
        <f>'Daily Returns'!B531</f>
        <v>45232</v>
      </c>
      <c r="F531" s="57">
        <f>SUMPRODUCT($D$4:$M$4,'Daily Returns'!D531:M531)</f>
        <v>2.044805280399702E-2</v>
      </c>
    </row>
    <row r="532" spans="5:6" ht="15" customHeight="1" x14ac:dyDescent="0.35">
      <c r="E532" s="56">
        <f>'Daily Returns'!B532</f>
        <v>45233</v>
      </c>
      <c r="F532" s="57">
        <f>SUMPRODUCT($D$4:$M$4,'Daily Returns'!D532:M532)</f>
        <v>8.4896087683780982E-3</v>
      </c>
    </row>
    <row r="533" spans="5:6" ht="15" customHeight="1" x14ac:dyDescent="0.35">
      <c r="E533" s="56">
        <f>'Daily Returns'!B533</f>
        <v>45236</v>
      </c>
      <c r="F533" s="57">
        <f>SUMPRODUCT($D$4:$M$4,'Daily Returns'!D533:M533)</f>
        <v>9.6038184083937599E-3</v>
      </c>
    </row>
    <row r="534" spans="5:6" ht="15" customHeight="1" x14ac:dyDescent="0.35">
      <c r="E534" s="56">
        <f>'Daily Returns'!B534</f>
        <v>45237</v>
      </c>
      <c r="F534" s="57">
        <f>SUMPRODUCT($D$4:$M$4,'Daily Returns'!D534:M534)</f>
        <v>-1.1064789014780701E-3</v>
      </c>
    </row>
    <row r="535" spans="5:6" ht="15" customHeight="1" x14ac:dyDescent="0.35">
      <c r="E535" s="56">
        <f>'Daily Returns'!B535</f>
        <v>45238</v>
      </c>
      <c r="F535" s="57">
        <f>SUMPRODUCT($D$4:$M$4,'Daily Returns'!D535:M535)</f>
        <v>9.6250087825547233E-3</v>
      </c>
    </row>
    <row r="536" spans="5:6" ht="15" customHeight="1" x14ac:dyDescent="0.35">
      <c r="E536" s="56">
        <f>'Daily Returns'!B536</f>
        <v>45239</v>
      </c>
      <c r="F536" s="57">
        <f>SUMPRODUCT($D$4:$M$4,'Daily Returns'!D536:M536)</f>
        <v>-1.1367281866607628E-3</v>
      </c>
    </row>
    <row r="537" spans="5:6" ht="15" customHeight="1" x14ac:dyDescent="0.35">
      <c r="E537" s="56">
        <f>'Daily Returns'!B537</f>
        <v>45240</v>
      </c>
      <c r="F537" s="57">
        <f>SUMPRODUCT($D$4:$M$4,'Daily Returns'!D537:M537)</f>
        <v>7.1185313810361427E-3</v>
      </c>
    </row>
    <row r="538" spans="5:6" ht="15" customHeight="1" x14ac:dyDescent="0.35">
      <c r="E538" s="56">
        <f>'Daily Returns'!B538</f>
        <v>45243</v>
      </c>
      <c r="F538" s="57">
        <f>SUMPRODUCT($D$4:$M$4,'Daily Returns'!D538:M538)</f>
        <v>1.2100877646317398E-2</v>
      </c>
    </row>
    <row r="539" spans="5:6" ht="15" customHeight="1" x14ac:dyDescent="0.35">
      <c r="E539" s="56">
        <f>'Daily Returns'!B539</f>
        <v>45245</v>
      </c>
      <c r="F539" s="57">
        <f>SUMPRODUCT($D$4:$M$4,'Daily Returns'!D539:M539)</f>
        <v>4.0776104586165767E-3</v>
      </c>
    </row>
    <row r="540" spans="5:6" ht="15" customHeight="1" x14ac:dyDescent="0.35">
      <c r="E540" s="56">
        <f>'Daily Returns'!B540</f>
        <v>45246</v>
      </c>
      <c r="F540" s="57">
        <f>SUMPRODUCT($D$4:$M$4,'Daily Returns'!D540:M540)</f>
        <v>6.4124078518765556E-3</v>
      </c>
    </row>
    <row r="541" spans="5:6" ht="15" customHeight="1" x14ac:dyDescent="0.35">
      <c r="E541" s="56">
        <f>'Daily Returns'!B541</f>
        <v>45247</v>
      </c>
      <c r="F541" s="57">
        <f>SUMPRODUCT($D$4:$M$4,'Daily Returns'!D541:M541)</f>
        <v>3.3216172697799642E-3</v>
      </c>
    </row>
    <row r="542" spans="5:6" ht="15" customHeight="1" x14ac:dyDescent="0.35">
      <c r="E542" s="56">
        <f>'Daily Returns'!B542</f>
        <v>45250</v>
      </c>
      <c r="F542" s="57">
        <f>SUMPRODUCT($D$4:$M$4,'Daily Returns'!D542:M542)</f>
        <v>-3.2676170803059737E-3</v>
      </c>
    </row>
    <row r="543" spans="5:6" ht="15" customHeight="1" x14ac:dyDescent="0.35">
      <c r="E543" s="56">
        <f>'Daily Returns'!B543</f>
        <v>45251</v>
      </c>
      <c r="F543" s="57">
        <f>SUMPRODUCT($D$4:$M$4,'Daily Returns'!D543:M543)</f>
        <v>5.2657838683829675E-3</v>
      </c>
    </row>
    <row r="544" spans="5:6" ht="15" customHeight="1" x14ac:dyDescent="0.35">
      <c r="E544" s="56">
        <f>'Daily Returns'!B544</f>
        <v>45252</v>
      </c>
      <c r="F544" s="57">
        <f>SUMPRODUCT($D$4:$M$4,'Daily Returns'!D544:M544)</f>
        <v>1.4659021320492021E-3</v>
      </c>
    </row>
    <row r="545" spans="5:6" ht="15" customHeight="1" x14ac:dyDescent="0.35">
      <c r="E545" s="56">
        <f>'Daily Returns'!B545</f>
        <v>45253</v>
      </c>
      <c r="F545" s="57">
        <f>SUMPRODUCT($D$4:$M$4,'Daily Returns'!D545:M545)</f>
        <v>-3.2251231072899732E-3</v>
      </c>
    </row>
    <row r="546" spans="5:6" ht="15" customHeight="1" x14ac:dyDescent="0.35">
      <c r="E546" s="56">
        <f>'Daily Returns'!B546</f>
        <v>45254</v>
      </c>
      <c r="F546" s="57">
        <f>SUMPRODUCT($D$4:$M$4,'Daily Returns'!D546:M546)</f>
        <v>8.5187163784171353E-3</v>
      </c>
    </row>
    <row r="547" spans="5:6" ht="15" customHeight="1" x14ac:dyDescent="0.35">
      <c r="E547" s="56">
        <f>'Daily Returns'!B547</f>
        <v>45258</v>
      </c>
      <c r="F547" s="57">
        <f>SUMPRODUCT($D$4:$M$4,'Daily Returns'!D547:M547)</f>
        <v>4.7335414274443259E-2</v>
      </c>
    </row>
    <row r="548" spans="5:6" ht="15" customHeight="1" x14ac:dyDescent="0.35">
      <c r="E548" s="56">
        <f>'Daily Returns'!B548</f>
        <v>45259</v>
      </c>
      <c r="F548" s="57">
        <f>SUMPRODUCT($D$4:$M$4,'Daily Returns'!D548:M548)</f>
        <v>1.5964722083302987E-2</v>
      </c>
    </row>
    <row r="549" spans="5:6" ht="15" customHeight="1" x14ac:dyDescent="0.35">
      <c r="E549" s="56">
        <f>'Daily Returns'!B549</f>
        <v>45260</v>
      </c>
      <c r="F549" s="57">
        <f>SUMPRODUCT($D$4:$M$4,'Daily Returns'!D549:M549)</f>
        <v>-5.6452741640873431E-3</v>
      </c>
    </row>
    <row r="550" spans="5:6" ht="15" customHeight="1" x14ac:dyDescent="0.35">
      <c r="E550" s="56">
        <f>'Daily Returns'!B550</f>
        <v>45261</v>
      </c>
      <c r="F550" s="57">
        <f>SUMPRODUCT($D$4:$M$4,'Daily Returns'!D550:M550)</f>
        <v>1.6184267969671585E-2</v>
      </c>
    </row>
    <row r="551" spans="5:6" ht="15" customHeight="1" x14ac:dyDescent="0.35">
      <c r="E551" s="56">
        <f>'Daily Returns'!B551</f>
        <v>45264</v>
      </c>
      <c r="F551" s="57">
        <f>SUMPRODUCT($D$4:$M$4,'Daily Returns'!D551:M551)</f>
        <v>3.7950669558048544E-2</v>
      </c>
    </row>
    <row r="552" spans="5:6" ht="15" customHeight="1" x14ac:dyDescent="0.35">
      <c r="E552" s="56">
        <f>'Daily Returns'!B552</f>
        <v>45265</v>
      </c>
      <c r="F552" s="57">
        <f>SUMPRODUCT($D$4:$M$4,'Daily Returns'!D552:M552)</f>
        <v>7.2007382678357851E-2</v>
      </c>
    </row>
    <row r="553" spans="5:6" ht="15" customHeight="1" x14ac:dyDescent="0.35">
      <c r="E553" s="56">
        <f>'Daily Returns'!B553</f>
        <v>45266</v>
      </c>
      <c r="F553" s="57">
        <f>SUMPRODUCT($D$4:$M$4,'Daily Returns'!D553:M553)</f>
        <v>3.8286611200373508E-2</v>
      </c>
    </row>
    <row r="554" spans="5:6" ht="15" customHeight="1" x14ac:dyDescent="0.35">
      <c r="E554" s="56">
        <f>'Daily Returns'!B554</f>
        <v>45267</v>
      </c>
      <c r="F554" s="57">
        <f>SUMPRODUCT($D$4:$M$4,'Daily Returns'!D554:M554)</f>
        <v>4.1655975018554808E-2</v>
      </c>
    </row>
    <row r="555" spans="5:6" ht="15" customHeight="1" x14ac:dyDescent="0.35">
      <c r="E555" s="56">
        <f>'Daily Returns'!B555</f>
        <v>45268</v>
      </c>
      <c r="F555" s="57">
        <f>SUMPRODUCT($D$4:$M$4,'Daily Returns'!D555:M555)</f>
        <v>-2.4575411927368045E-2</v>
      </c>
    </row>
    <row r="556" spans="5:6" ht="15" customHeight="1" x14ac:dyDescent="0.35">
      <c r="E556" s="56">
        <f>'Daily Returns'!B556</f>
        <v>45271</v>
      </c>
      <c r="F556" s="57">
        <f>SUMPRODUCT($D$4:$M$4,'Daily Returns'!D556:M556)</f>
        <v>-9.8455254478895231E-4</v>
      </c>
    </row>
    <row r="557" spans="5:6" ht="15" customHeight="1" x14ac:dyDescent="0.35">
      <c r="E557" s="56">
        <f>'Daily Returns'!B557</f>
        <v>45272</v>
      </c>
      <c r="F557" s="57">
        <f>SUMPRODUCT($D$4:$M$4,'Daily Returns'!D557:M557)</f>
        <v>-1.7324733629138656E-2</v>
      </c>
    </row>
    <row r="558" spans="5:6" ht="15" customHeight="1" x14ac:dyDescent="0.35">
      <c r="E558" s="56">
        <f>'Daily Returns'!B558</f>
        <v>45273</v>
      </c>
      <c r="F558" s="57">
        <f>SUMPRODUCT($D$4:$M$4,'Daily Returns'!D558:M558)</f>
        <v>8.2175073031885079E-3</v>
      </c>
    </row>
    <row r="559" spans="5:6" ht="15" customHeight="1" x14ac:dyDescent="0.35">
      <c r="E559" s="56">
        <f>'Daily Returns'!B559</f>
        <v>45274</v>
      </c>
      <c r="F559" s="57">
        <f>SUMPRODUCT($D$4:$M$4,'Daily Returns'!D559:M559)</f>
        <v>9.3129662860693234E-3</v>
      </c>
    </row>
    <row r="560" spans="5:6" ht="15" customHeight="1" x14ac:dyDescent="0.35">
      <c r="E560" s="56">
        <f>'Daily Returns'!B560</f>
        <v>45275</v>
      </c>
      <c r="F560" s="57">
        <f>SUMPRODUCT($D$4:$M$4,'Daily Returns'!D560:M560)</f>
        <v>1.3283377130572263E-3</v>
      </c>
    </row>
    <row r="561" spans="5:6" ht="15" customHeight="1" x14ac:dyDescent="0.35">
      <c r="E561" s="56">
        <f>'Daily Returns'!B561</f>
        <v>45278</v>
      </c>
      <c r="F561" s="57">
        <f>SUMPRODUCT($D$4:$M$4,'Daily Returns'!D561:M561)</f>
        <v>4.2756293090380646E-3</v>
      </c>
    </row>
    <row r="562" spans="5:6" ht="15" customHeight="1" x14ac:dyDescent="0.35">
      <c r="E562" s="56">
        <f>'Daily Returns'!B562</f>
        <v>45279</v>
      </c>
      <c r="F562" s="57">
        <f>SUMPRODUCT($D$4:$M$4,'Daily Returns'!D562:M562)</f>
        <v>-1.0475186257370434E-4</v>
      </c>
    </row>
    <row r="563" spans="5:6" ht="15" customHeight="1" x14ac:dyDescent="0.35">
      <c r="E563" s="56">
        <f>'Daily Returns'!B563</f>
        <v>45280</v>
      </c>
      <c r="F563" s="57">
        <f>SUMPRODUCT($D$4:$M$4,'Daily Returns'!D563:M563)</f>
        <v>-5.0772874567182581E-2</v>
      </c>
    </row>
    <row r="564" spans="5:6" ht="15" customHeight="1" x14ac:dyDescent="0.35">
      <c r="E564" s="56">
        <f>'Daily Returns'!B564</f>
        <v>45281</v>
      </c>
      <c r="F564" s="57">
        <f>SUMPRODUCT($D$4:$M$4,'Daily Returns'!D564:M564)</f>
        <v>2.760748287729951E-2</v>
      </c>
    </row>
    <row r="565" spans="5:6" ht="15" customHeight="1" x14ac:dyDescent="0.35">
      <c r="E565" s="56">
        <f>'Daily Returns'!B565</f>
        <v>45282</v>
      </c>
      <c r="F565" s="57">
        <f>SUMPRODUCT($D$4:$M$4,'Daily Returns'!D565:M565)</f>
        <v>1.8912112050642697E-3</v>
      </c>
    </row>
    <row r="566" spans="5:6" ht="15" customHeight="1" x14ac:dyDescent="0.35">
      <c r="E566" s="56">
        <f>'Daily Returns'!B566</f>
        <v>45286</v>
      </c>
      <c r="F566" s="57">
        <f>SUMPRODUCT($D$4:$M$4,'Daily Returns'!D566:M566)</f>
        <v>1.2834796146271775E-2</v>
      </c>
    </row>
    <row r="567" spans="5:6" ht="15" customHeight="1" x14ac:dyDescent="0.35">
      <c r="E567" s="56">
        <f>'Daily Returns'!B567</f>
        <v>45287</v>
      </c>
      <c r="F567" s="57">
        <f>SUMPRODUCT($D$4:$M$4,'Daily Returns'!D567:M567)</f>
        <v>1.7579450583642402E-3</v>
      </c>
    </row>
    <row r="568" spans="5:6" ht="15" customHeight="1" x14ac:dyDescent="0.35">
      <c r="E568" s="56">
        <f>'Daily Returns'!B568</f>
        <v>45288</v>
      </c>
      <c r="F568" s="57">
        <f>SUMPRODUCT($D$4:$M$4,'Daily Returns'!D568:M568)</f>
        <v>6.093250412597429E-3</v>
      </c>
    </row>
    <row r="569" spans="5:6" ht="15" customHeight="1" x14ac:dyDescent="0.35">
      <c r="E569" s="56">
        <f>'Daily Returns'!B569</f>
        <v>45289</v>
      </c>
      <c r="F569" s="57">
        <f>SUMPRODUCT($D$4:$M$4,'Daily Returns'!D569:M569)</f>
        <v>7.4888355680379874E-3</v>
      </c>
    </row>
    <row r="570" spans="5:6" ht="15" customHeight="1" x14ac:dyDescent="0.35">
      <c r="E570" s="56">
        <f>'Daily Returns'!B570</f>
        <v>45292</v>
      </c>
      <c r="F570" s="57">
        <f>SUMPRODUCT($D$4:$M$4,'Daily Returns'!D570:M570)</f>
        <v>6.898724790720968E-3</v>
      </c>
    </row>
    <row r="571" spans="5:6" ht="15" customHeight="1" x14ac:dyDescent="0.35">
      <c r="E571" s="56">
        <f>'Daily Returns'!B571</f>
        <v>45293</v>
      </c>
      <c r="F571" s="57">
        <f>SUMPRODUCT($D$4:$M$4,'Daily Returns'!D571:M571)</f>
        <v>-9.995660221784556E-4</v>
      </c>
    </row>
    <row r="572" spans="5:6" ht="15" customHeight="1" x14ac:dyDescent="0.35">
      <c r="E572" s="56">
        <f>'Daily Returns'!B572</f>
        <v>45294</v>
      </c>
      <c r="F572" s="57">
        <f>SUMPRODUCT($D$4:$M$4,'Daily Returns'!D572:M572)</f>
        <v>2.1361380411671228E-2</v>
      </c>
    </row>
    <row r="573" spans="5:6" ht="15" customHeight="1" x14ac:dyDescent="0.35">
      <c r="E573" s="56">
        <f>'Daily Returns'!B573</f>
        <v>45295</v>
      </c>
      <c r="F573" s="57">
        <f>SUMPRODUCT($D$4:$M$4,'Daily Returns'!D573:M573)</f>
        <v>2.4581726612637043E-2</v>
      </c>
    </row>
    <row r="574" spans="5:6" ht="15" customHeight="1" x14ac:dyDescent="0.35">
      <c r="E574" s="56">
        <f>'Daily Returns'!B574</f>
        <v>45296</v>
      </c>
      <c r="F574" s="57">
        <f>SUMPRODUCT($D$4:$M$4,'Daily Returns'!D574:M574)</f>
        <v>4.1486089514164003E-3</v>
      </c>
    </row>
    <row r="575" spans="5:6" ht="15" customHeight="1" x14ac:dyDescent="0.35">
      <c r="E575" s="56">
        <f>'Daily Returns'!B575</f>
        <v>45299</v>
      </c>
      <c r="F575" s="57">
        <f>SUMPRODUCT($D$4:$M$4,'Daily Returns'!D575:M575)</f>
        <v>-9.1173435161056686E-3</v>
      </c>
    </row>
    <row r="576" spans="5:6" ht="15" customHeight="1" x14ac:dyDescent="0.35">
      <c r="E576" s="56">
        <f>'Daily Returns'!B576</f>
        <v>45300</v>
      </c>
      <c r="F576" s="57">
        <f>SUMPRODUCT($D$4:$M$4,'Daily Returns'!D576:M576)</f>
        <v>1.4526998216404111E-2</v>
      </c>
    </row>
    <row r="577" spans="5:6" ht="15" customHeight="1" x14ac:dyDescent="0.35">
      <c r="E577" s="56">
        <f>'Daily Returns'!B577</f>
        <v>45301</v>
      </c>
      <c r="F577" s="57">
        <f>SUMPRODUCT($D$4:$M$4,'Daily Returns'!D577:M577)</f>
        <v>7.1310677223419491E-4</v>
      </c>
    </row>
    <row r="578" spans="5:6" ht="15" customHeight="1" x14ac:dyDescent="0.35">
      <c r="E578" s="56">
        <f>'Daily Returns'!B578</f>
        <v>45302</v>
      </c>
      <c r="F578" s="57">
        <f>SUMPRODUCT($D$4:$M$4,'Daily Returns'!D578:M578)</f>
        <v>6.876389491981728E-3</v>
      </c>
    </row>
    <row r="579" spans="5:6" ht="15" customHeight="1" x14ac:dyDescent="0.35">
      <c r="E579" s="56">
        <f>'Daily Returns'!B579</f>
        <v>45303</v>
      </c>
      <c r="F579" s="57">
        <f>SUMPRODUCT($D$4:$M$4,'Daily Returns'!D579:M579)</f>
        <v>-2.6727139747769716E-4</v>
      </c>
    </row>
    <row r="580" spans="5:6" ht="15" customHeight="1" x14ac:dyDescent="0.35">
      <c r="E580" s="56">
        <f>'Daily Returns'!B580</f>
        <v>45306</v>
      </c>
      <c r="F580" s="57">
        <f>SUMPRODUCT($D$4:$M$4,'Daily Returns'!D580:M580)</f>
        <v>3.7249844196544759E-3</v>
      </c>
    </row>
    <row r="581" spans="5:6" ht="15" customHeight="1" x14ac:dyDescent="0.35">
      <c r="E581" s="56">
        <f>'Daily Returns'!B581</f>
        <v>45307</v>
      </c>
      <c r="F581" s="57">
        <f>SUMPRODUCT($D$4:$M$4,'Daily Returns'!D581:M581)</f>
        <v>-1.2804596746118255E-2</v>
      </c>
    </row>
    <row r="582" spans="5:6" ht="15" customHeight="1" x14ac:dyDescent="0.35">
      <c r="E582" s="56">
        <f>'Daily Returns'!B582</f>
        <v>45308</v>
      </c>
      <c r="F582" s="57">
        <f>SUMPRODUCT($D$4:$M$4,'Daily Returns'!D582:M582)</f>
        <v>-9.3252511985592035E-3</v>
      </c>
    </row>
    <row r="583" spans="5:6" ht="15" customHeight="1" x14ac:dyDescent="0.35">
      <c r="E583" s="56">
        <f>'Daily Returns'!B583</f>
        <v>45309</v>
      </c>
      <c r="F583" s="57">
        <f>SUMPRODUCT($D$4:$M$4,'Daily Returns'!D583:M583)</f>
        <v>-9.2825087273937044E-3</v>
      </c>
    </row>
    <row r="584" spans="5:6" ht="15" customHeight="1" x14ac:dyDescent="0.35">
      <c r="E584" s="56">
        <f>'Daily Returns'!B584</f>
        <v>45310</v>
      </c>
      <c r="F584" s="57">
        <f>SUMPRODUCT($D$4:$M$4,'Daily Returns'!D584:M584)</f>
        <v>9.9365946797800864E-3</v>
      </c>
    </row>
    <row r="585" spans="5:6" ht="15" customHeight="1" x14ac:dyDescent="0.35">
      <c r="E585" s="56">
        <f>'Daily Returns'!B585</f>
        <v>45314</v>
      </c>
      <c r="F585" s="57">
        <f>SUMPRODUCT($D$4:$M$4,'Daily Returns'!D585:M585)</f>
        <v>-3.4182675329786031E-3</v>
      </c>
    </row>
    <row r="586" spans="5:6" ht="15" customHeight="1" x14ac:dyDescent="0.35">
      <c r="E586" s="56">
        <f>'Daily Returns'!B586</f>
        <v>45315</v>
      </c>
      <c r="F586" s="57">
        <f>SUMPRODUCT($D$4:$M$4,'Daily Returns'!D586:M586)</f>
        <v>1.3761057218995655E-2</v>
      </c>
    </row>
    <row r="587" spans="5:6" ht="15" customHeight="1" x14ac:dyDescent="0.35">
      <c r="E587" s="56">
        <f>'Daily Returns'!B587</f>
        <v>45316</v>
      </c>
      <c r="F587" s="57">
        <f>SUMPRODUCT($D$4:$M$4,'Daily Returns'!D587:M587)</f>
        <v>1.7187025392305159E-2</v>
      </c>
    </row>
    <row r="588" spans="5:6" ht="15" customHeight="1" x14ac:dyDescent="0.35">
      <c r="E588" s="56">
        <f>'Daily Returns'!B588</f>
        <v>45320</v>
      </c>
      <c r="F588" s="57">
        <f>SUMPRODUCT($D$4:$M$4,'Daily Returns'!D588:M588)</f>
        <v>3.3425074025334588E-2</v>
      </c>
    </row>
    <row r="589" spans="5:6" ht="15" customHeight="1" x14ac:dyDescent="0.35">
      <c r="E589" s="56">
        <f>'Daily Returns'!B589</f>
        <v>45321</v>
      </c>
      <c r="F589" s="57">
        <f>SUMPRODUCT($D$4:$M$4,'Daily Returns'!D589:M589)</f>
        <v>-6.1431991931167893E-3</v>
      </c>
    </row>
    <row r="590" spans="5:6" ht="15" customHeight="1" x14ac:dyDescent="0.35">
      <c r="E590" s="56">
        <f>'Daily Returns'!B590</f>
        <v>45322</v>
      </c>
      <c r="F590" s="57">
        <f>SUMPRODUCT($D$4:$M$4,'Daily Returns'!D590:M590)</f>
        <v>1.4122592643655053E-2</v>
      </c>
    </row>
    <row r="591" spans="5:6" ht="15" customHeight="1" x14ac:dyDescent="0.35">
      <c r="E591" s="56">
        <f>'Daily Returns'!B591</f>
        <v>45323</v>
      </c>
      <c r="F591" s="57">
        <f>SUMPRODUCT($D$4:$M$4,'Daily Returns'!D591:M591)</f>
        <v>3.8693481426482993E-3</v>
      </c>
    </row>
    <row r="592" spans="5:6" ht="15" customHeight="1" x14ac:dyDescent="0.35">
      <c r="E592" s="56">
        <f>'Daily Returns'!B592</f>
        <v>45324</v>
      </c>
      <c r="F592" s="57">
        <f>SUMPRODUCT($D$4:$M$4,'Daily Returns'!D592:M592)</f>
        <v>1.3737476688101737E-2</v>
      </c>
    </row>
    <row r="593" spans="5:6" ht="15" customHeight="1" x14ac:dyDescent="0.35">
      <c r="E593" s="56">
        <f>'Daily Returns'!B593</f>
        <v>45327</v>
      </c>
      <c r="F593" s="57">
        <f>SUMPRODUCT($D$4:$M$4,'Daily Returns'!D593:M593)</f>
        <v>1.2610814242621438E-2</v>
      </c>
    </row>
    <row r="594" spans="5:6" ht="15" customHeight="1" x14ac:dyDescent="0.35">
      <c r="E594" s="56">
        <f>'Daily Returns'!B594</f>
        <v>45328</v>
      </c>
      <c r="F594" s="57">
        <f>SUMPRODUCT($D$4:$M$4,'Daily Returns'!D594:M594)</f>
        <v>9.8362651184909005E-4</v>
      </c>
    </row>
    <row r="595" spans="5:6" ht="15" customHeight="1" x14ac:dyDescent="0.35">
      <c r="E595" s="56">
        <f>'Daily Returns'!B595</f>
        <v>45329</v>
      </c>
      <c r="F595" s="57">
        <f>SUMPRODUCT($D$4:$M$4,'Daily Returns'!D595:M595)</f>
        <v>1.2647516007058213E-2</v>
      </c>
    </row>
    <row r="596" spans="5:6" ht="15" customHeight="1" x14ac:dyDescent="0.35">
      <c r="E596" s="56">
        <f>'Daily Returns'!B596</f>
        <v>45330</v>
      </c>
      <c r="F596" s="57">
        <f>SUMPRODUCT($D$4:$M$4,'Daily Returns'!D596:M596)</f>
        <v>7.8604102610208004E-3</v>
      </c>
    </row>
    <row r="597" spans="5:6" ht="15" customHeight="1" x14ac:dyDescent="0.35">
      <c r="E597" s="56">
        <f>'Daily Returns'!B597</f>
        <v>45331</v>
      </c>
      <c r="F597" s="57">
        <f>SUMPRODUCT($D$4:$M$4,'Daily Returns'!D597:M597)</f>
        <v>-1.4428625155480049E-2</v>
      </c>
    </row>
    <row r="598" spans="5:6" ht="15" customHeight="1" x14ac:dyDescent="0.35">
      <c r="E598" s="56">
        <f>'Daily Returns'!B598</f>
        <v>45334</v>
      </c>
      <c r="F598" s="57">
        <f>SUMPRODUCT($D$4:$M$4,'Daily Returns'!D598:M598)</f>
        <v>-4.2651551047758009E-2</v>
      </c>
    </row>
    <row r="599" spans="5:6" ht="15" customHeight="1" x14ac:dyDescent="0.35">
      <c r="E599" s="56">
        <f>'Daily Returns'!B599</f>
        <v>45335</v>
      </c>
      <c r="F599" s="57">
        <f>SUMPRODUCT($D$4:$M$4,'Daily Returns'!D599:M599)</f>
        <v>2.9716041133790345E-3</v>
      </c>
    </row>
    <row r="600" spans="5:6" ht="15" customHeight="1" x14ac:dyDescent="0.35">
      <c r="E600" s="56">
        <f>'Daily Returns'!B600</f>
        <v>45336</v>
      </c>
      <c r="F600" s="57">
        <f>SUMPRODUCT($D$4:$M$4,'Daily Returns'!D600:M600)</f>
        <v>1.3580676830951809E-2</v>
      </c>
    </row>
    <row r="601" spans="5:6" ht="15" customHeight="1" x14ac:dyDescent="0.35">
      <c r="E601" s="56">
        <f>'Daily Returns'!B601</f>
        <v>45337</v>
      </c>
      <c r="F601" s="57">
        <f>SUMPRODUCT($D$4:$M$4,'Daily Returns'!D601:M601)</f>
        <v>2.9738812050679846E-2</v>
      </c>
    </row>
    <row r="602" spans="5:6" ht="15" customHeight="1" x14ac:dyDescent="0.35">
      <c r="E602" s="56">
        <f>'Daily Returns'!B602</f>
        <v>45338</v>
      </c>
      <c r="F602" s="57">
        <f>SUMPRODUCT($D$4:$M$4,'Daily Returns'!D602:M602)</f>
        <v>-5.6727220528354546E-3</v>
      </c>
    </row>
    <row r="603" spans="5:6" ht="15" customHeight="1" x14ac:dyDescent="0.35">
      <c r="E603" s="56">
        <f>'Daily Returns'!B603</f>
        <v>45341</v>
      </c>
      <c r="F603" s="57">
        <f>SUMPRODUCT($D$4:$M$4,'Daily Returns'!D603:M603)</f>
        <v>1.3743332003511698E-2</v>
      </c>
    </row>
    <row r="604" spans="5:6" ht="15" customHeight="1" x14ac:dyDescent="0.35">
      <c r="E604" s="56">
        <f>'Daily Returns'!B604</f>
        <v>45342</v>
      </c>
      <c r="F604" s="57">
        <f>SUMPRODUCT($D$4:$M$4,'Daily Returns'!D604:M604)</f>
        <v>-4.4876570943348966E-3</v>
      </c>
    </row>
    <row r="605" spans="5:6" ht="15" customHeight="1" x14ac:dyDescent="0.35">
      <c r="E605" s="56">
        <f>'Daily Returns'!B605</f>
        <v>45343</v>
      </c>
      <c r="F605" s="57">
        <f>SUMPRODUCT($D$4:$M$4,'Daily Returns'!D605:M605)</f>
        <v>-1.7695793162803695E-2</v>
      </c>
    </row>
    <row r="606" spans="5:6" ht="15" customHeight="1" x14ac:dyDescent="0.35">
      <c r="E606" s="56">
        <f>'Daily Returns'!B606</f>
        <v>45344</v>
      </c>
      <c r="F606" s="57">
        <f>SUMPRODUCT($D$4:$M$4,'Daily Returns'!D606:M606)</f>
        <v>1.1654930138708754E-2</v>
      </c>
    </row>
    <row r="607" spans="5:6" ht="15" customHeight="1" x14ac:dyDescent="0.35">
      <c r="E607" s="56">
        <f>'Daily Returns'!B607</f>
        <v>45345</v>
      </c>
      <c r="F607" s="57">
        <f>SUMPRODUCT($D$4:$M$4,'Daily Returns'!D607:M607)</f>
        <v>2.2380748508947891E-3</v>
      </c>
    </row>
    <row r="608" spans="5:6" ht="15" customHeight="1" x14ac:dyDescent="0.35">
      <c r="E608" s="56">
        <f>'Daily Returns'!B608</f>
        <v>45348</v>
      </c>
      <c r="F608" s="57">
        <f>SUMPRODUCT($D$4:$M$4,'Daily Returns'!D608:M608)</f>
        <v>1.814214254475062E-2</v>
      </c>
    </row>
    <row r="609" spans="5:6" ht="15" customHeight="1" x14ac:dyDescent="0.35">
      <c r="E609" s="56">
        <f>'Daily Returns'!B609</f>
        <v>45349</v>
      </c>
      <c r="F609" s="57">
        <f>SUMPRODUCT($D$4:$M$4,'Daily Returns'!D609:M609)</f>
        <v>-2.6437089573429274E-3</v>
      </c>
    </row>
    <row r="610" spans="5:6" ht="15" customHeight="1" x14ac:dyDescent="0.35">
      <c r="E610" s="56">
        <f>'Daily Returns'!B610</f>
        <v>45350</v>
      </c>
      <c r="F610" s="57">
        <f>SUMPRODUCT($D$4:$M$4,'Daily Returns'!D610:M610)</f>
        <v>-2.7122433107294168E-2</v>
      </c>
    </row>
    <row r="611" spans="5:6" ht="15" customHeight="1" x14ac:dyDescent="0.35">
      <c r="E611" s="56">
        <f>'Daily Returns'!B611</f>
        <v>45351</v>
      </c>
      <c r="F611" s="57">
        <f>SUMPRODUCT($D$4:$M$4,'Daily Returns'!D611:M611)</f>
        <v>-3.8399909300840919E-3</v>
      </c>
    </row>
    <row r="612" spans="5:6" ht="15" customHeight="1" x14ac:dyDescent="0.35">
      <c r="E612" s="56">
        <f>'Daily Returns'!B612</f>
        <v>45352</v>
      </c>
      <c r="F612" s="57">
        <f>SUMPRODUCT($D$4:$M$4,'Daily Returns'!D612:M612)</f>
        <v>1.5450676453640034E-2</v>
      </c>
    </row>
    <row r="613" spans="5:6" ht="15" customHeight="1" x14ac:dyDescent="0.35">
      <c r="E613" s="56">
        <f>'Daily Returns'!B613</f>
        <v>45355</v>
      </c>
      <c r="F613" s="57">
        <f>SUMPRODUCT($D$4:$M$4,'Daily Returns'!D613:M613)</f>
        <v>1.4894950168475451E-2</v>
      </c>
    </row>
    <row r="614" spans="5:6" ht="15" customHeight="1" x14ac:dyDescent="0.35">
      <c r="E614" s="56">
        <f>'Daily Returns'!B614</f>
        <v>45356</v>
      </c>
      <c r="F614" s="57">
        <f>SUMPRODUCT($D$4:$M$4,'Daily Returns'!D614:M614)</f>
        <v>7.0045754592780963E-3</v>
      </c>
    </row>
    <row r="615" spans="5:6" ht="15" customHeight="1" x14ac:dyDescent="0.35">
      <c r="E615" s="56">
        <f>'Daily Returns'!B615</f>
        <v>45357</v>
      </c>
      <c r="F615" s="57">
        <f>SUMPRODUCT($D$4:$M$4,'Daily Returns'!D615:M615)</f>
        <v>-4.649456671770291E-3</v>
      </c>
    </row>
    <row r="616" spans="5:6" ht="15" customHeight="1" x14ac:dyDescent="0.35">
      <c r="E616" s="56">
        <f>'Daily Returns'!B616</f>
        <v>45358</v>
      </c>
      <c r="F616" s="57">
        <f>SUMPRODUCT($D$4:$M$4,'Daily Returns'!D616:M616)</f>
        <v>3.5507624370649917E-3</v>
      </c>
    </row>
    <row r="617" spans="5:6" ht="15" customHeight="1" x14ac:dyDescent="0.35">
      <c r="E617" s="56">
        <f>'Daily Returns'!B617</f>
        <v>45362</v>
      </c>
      <c r="F617" s="57">
        <f>SUMPRODUCT($D$4:$M$4,'Daily Returns'!D617:M617)</f>
        <v>-9.9272494125178801E-3</v>
      </c>
    </row>
    <row r="618" spans="5:6" ht="15" customHeight="1" x14ac:dyDescent="0.35">
      <c r="E618" s="56">
        <f>'Daily Returns'!B618</f>
        <v>45363</v>
      </c>
      <c r="F618" s="57">
        <f>SUMPRODUCT($D$4:$M$4,'Daily Returns'!D618:M618)</f>
        <v>-1.2917324956651512E-2</v>
      </c>
    </row>
    <row r="619" spans="5:6" ht="15" customHeight="1" x14ac:dyDescent="0.35">
      <c r="E619" s="56">
        <f>'Daily Returns'!B619</f>
        <v>45364</v>
      </c>
      <c r="F619" s="57">
        <f>SUMPRODUCT($D$4:$M$4,'Daily Returns'!D619:M619)</f>
        <v>-7.3313800267478912E-2</v>
      </c>
    </row>
    <row r="620" spans="5:6" ht="15" customHeight="1" x14ac:dyDescent="0.35">
      <c r="E620" s="56">
        <f>'Daily Returns'!B620</f>
        <v>45365</v>
      </c>
      <c r="F620" s="57">
        <f>SUMPRODUCT($D$4:$M$4,'Daily Returns'!D620:M620)</f>
        <v>4.3822438497728503E-2</v>
      </c>
    </row>
    <row r="621" spans="5:6" ht="15" customHeight="1" x14ac:dyDescent="0.35">
      <c r="E621" s="56">
        <f>'Daily Returns'!B621</f>
        <v>45366</v>
      </c>
      <c r="F621" s="57">
        <f>SUMPRODUCT($D$4:$M$4,'Daily Returns'!D621:M621)</f>
        <v>-1.2402494740038632E-3</v>
      </c>
    </row>
    <row r="622" spans="5:6" ht="15" customHeight="1" x14ac:dyDescent="0.35">
      <c r="E622" s="56">
        <f>'Daily Returns'!B622</f>
        <v>45369</v>
      </c>
      <c r="F622" s="57">
        <f>SUMPRODUCT($D$4:$M$4,'Daily Returns'!D622:M622)</f>
        <v>-2.4889885088937528E-3</v>
      </c>
    </row>
    <row r="623" spans="5:6" ht="15" customHeight="1" x14ac:dyDescent="0.35">
      <c r="E623" s="56">
        <f>'Daily Returns'!B623</f>
        <v>45370</v>
      </c>
      <c r="F623" s="57">
        <f>SUMPRODUCT($D$4:$M$4,'Daily Returns'!D623:M623)</f>
        <v>-7.9220409520115304E-3</v>
      </c>
    </row>
    <row r="624" spans="5:6" ht="15" customHeight="1" x14ac:dyDescent="0.35">
      <c r="E624" s="56">
        <f>'Daily Returns'!B624</f>
        <v>45371</v>
      </c>
      <c r="F624" s="57">
        <f>SUMPRODUCT($D$4:$M$4,'Daily Returns'!D624:M624)</f>
        <v>3.8149518015490134E-4</v>
      </c>
    </row>
    <row r="625" spans="5:6" ht="15" customHeight="1" x14ac:dyDescent="0.35">
      <c r="E625" s="56">
        <f>'Daily Returns'!B625</f>
        <v>45372</v>
      </c>
      <c r="F625" s="57">
        <f>SUMPRODUCT($D$4:$M$4,'Daily Returns'!D625:M625)</f>
        <v>2.5092550640021975E-2</v>
      </c>
    </row>
    <row r="626" spans="5:6" ht="15" customHeight="1" x14ac:dyDescent="0.35">
      <c r="E626" s="56">
        <f>'Daily Returns'!B626</f>
        <v>45373</v>
      </c>
      <c r="F626" s="57">
        <f>SUMPRODUCT($D$4:$M$4,'Daily Returns'!D626:M626)</f>
        <v>7.7859267668231374E-3</v>
      </c>
    </row>
    <row r="627" spans="5:6" ht="15" customHeight="1" x14ac:dyDescent="0.35">
      <c r="E627" s="56">
        <f>'Daily Returns'!B627</f>
        <v>45377</v>
      </c>
      <c r="F627" s="57">
        <f>SUMPRODUCT($D$4:$M$4,'Daily Returns'!D627:M627)</f>
        <v>9.73545460330031E-3</v>
      </c>
    </row>
    <row r="628" spans="5:6" ht="15" customHeight="1" x14ac:dyDescent="0.35">
      <c r="E628" s="56">
        <f>'Daily Returns'!B628</f>
        <v>45378</v>
      </c>
      <c r="F628" s="57">
        <f>SUMPRODUCT($D$4:$M$4,'Daily Returns'!D628:M628)</f>
        <v>2.7051057860764116E-3</v>
      </c>
    </row>
    <row r="629" spans="5:6" ht="15" customHeight="1" x14ac:dyDescent="0.35">
      <c r="E629" s="56">
        <f>'Daily Returns'!B629</f>
        <v>45379</v>
      </c>
      <c r="F629" s="57">
        <f>SUMPRODUCT($D$4:$M$4,'Daily Returns'!D629:M629)</f>
        <v>9.0078449354979787E-3</v>
      </c>
    </row>
    <row r="630" spans="5:6" ht="15" customHeight="1" x14ac:dyDescent="0.35">
      <c r="E630" s="56">
        <f>'Daily Returns'!B630</f>
        <v>45383</v>
      </c>
      <c r="F630" s="57">
        <f>SUMPRODUCT($D$4:$M$4,'Daily Returns'!D630:M630)</f>
        <v>2.938996502306301E-2</v>
      </c>
    </row>
    <row r="631" spans="5:6" ht="15" customHeight="1" x14ac:dyDescent="0.35">
      <c r="E631" s="56">
        <f>'Daily Returns'!B631</f>
        <v>45384</v>
      </c>
      <c r="F631" s="57">
        <f>SUMPRODUCT($D$4:$M$4,'Daily Returns'!D631:M631)</f>
        <v>1.602728066509209E-2</v>
      </c>
    </row>
    <row r="632" spans="5:6" ht="15" customHeight="1" x14ac:dyDescent="0.35">
      <c r="E632" s="56">
        <f>'Daily Returns'!B632</f>
        <v>45385</v>
      </c>
      <c r="F632" s="57">
        <f>SUMPRODUCT($D$4:$M$4,'Daily Returns'!D632:M632)</f>
        <v>1.7424229109968135E-2</v>
      </c>
    </row>
    <row r="633" spans="5:6" ht="15" customHeight="1" x14ac:dyDescent="0.35">
      <c r="E633" s="56">
        <f>'Daily Returns'!B633</f>
        <v>45386</v>
      </c>
      <c r="F633" s="57">
        <f>SUMPRODUCT($D$4:$M$4,'Daily Returns'!D633:M633)</f>
        <v>1.3957713886412352E-2</v>
      </c>
    </row>
    <row r="634" spans="5:6" ht="15" customHeight="1" x14ac:dyDescent="0.35">
      <c r="E634" s="56">
        <f>'Daily Returns'!B634</f>
        <v>45387</v>
      </c>
      <c r="F634" s="57">
        <f>SUMPRODUCT($D$4:$M$4,'Daily Returns'!D634:M634)</f>
        <v>-5.4204242426785236E-4</v>
      </c>
    </row>
    <row r="635" spans="5:6" ht="15" customHeight="1" x14ac:dyDescent="0.35">
      <c r="E635" s="56">
        <f>'Daily Returns'!B635</f>
        <v>45390</v>
      </c>
      <c r="F635" s="57">
        <f>SUMPRODUCT($D$4:$M$4,'Daily Returns'!D635:M635)</f>
        <v>1.2904573370254501E-2</v>
      </c>
    </row>
    <row r="636" spans="5:6" ht="15" customHeight="1" x14ac:dyDescent="0.35">
      <c r="E636" s="56">
        <f>'Daily Returns'!B636</f>
        <v>45391</v>
      </c>
      <c r="F636" s="57">
        <f>SUMPRODUCT($D$4:$M$4,'Daily Returns'!D636:M636)</f>
        <v>2.7324542509063244E-3</v>
      </c>
    </row>
    <row r="637" spans="5:6" ht="15" customHeight="1" x14ac:dyDescent="0.35">
      <c r="E637" s="56">
        <f>'Daily Returns'!B637</f>
        <v>45392</v>
      </c>
      <c r="F637" s="57">
        <f>SUMPRODUCT($D$4:$M$4,'Daily Returns'!D637:M637)</f>
        <v>4.2635337121562592E-4</v>
      </c>
    </row>
    <row r="638" spans="5:6" ht="15" customHeight="1" x14ac:dyDescent="0.35">
      <c r="E638" s="56">
        <f>'Daily Returns'!B638</f>
        <v>45394</v>
      </c>
      <c r="F638" s="57">
        <f>SUMPRODUCT($D$4:$M$4,'Daily Returns'!D638:M638)</f>
        <v>-6.8917568327023556E-3</v>
      </c>
    </row>
    <row r="639" spans="5:6" ht="15" customHeight="1" x14ac:dyDescent="0.35">
      <c r="E639" s="56">
        <f>'Daily Returns'!B639</f>
        <v>45397</v>
      </c>
      <c r="F639" s="57">
        <f>SUMPRODUCT($D$4:$M$4,'Daily Returns'!D639:M639)</f>
        <v>-1.7825682607929771E-2</v>
      </c>
    </row>
    <row r="640" spans="5:6" ht="15" customHeight="1" x14ac:dyDescent="0.35">
      <c r="E640" s="56">
        <f>'Daily Returns'!B640</f>
        <v>45398</v>
      </c>
      <c r="F640" s="57">
        <f>SUMPRODUCT($D$4:$M$4,'Daily Returns'!D640:M640)</f>
        <v>2.8183356297557744E-3</v>
      </c>
    </row>
    <row r="641" spans="5:6" ht="15" customHeight="1" x14ac:dyDescent="0.35">
      <c r="E641" s="56">
        <f>'Daily Returns'!B641</f>
        <v>45400</v>
      </c>
      <c r="F641" s="57">
        <f>SUMPRODUCT($D$4:$M$4,'Daily Returns'!D641:M641)</f>
        <v>-3.8477892803260265E-4</v>
      </c>
    </row>
    <row r="642" spans="5:6" ht="15" customHeight="1" x14ac:dyDescent="0.35">
      <c r="E642" s="56">
        <f>'Daily Returns'!B642</f>
        <v>45401</v>
      </c>
      <c r="F642" s="57">
        <f>SUMPRODUCT($D$4:$M$4,'Daily Returns'!D642:M642)</f>
        <v>-5.2915049594578272E-3</v>
      </c>
    </row>
    <row r="643" spans="5:6" ht="15" customHeight="1" x14ac:dyDescent="0.35">
      <c r="E643" s="56">
        <f>'Daily Returns'!B643</f>
        <v>45404</v>
      </c>
      <c r="F643" s="57">
        <f>SUMPRODUCT($D$4:$M$4,'Daily Returns'!D643:M643)</f>
        <v>-1.6493836614712705E-4</v>
      </c>
    </row>
    <row r="644" spans="5:6" ht="15" customHeight="1" x14ac:dyDescent="0.35">
      <c r="E644" s="56">
        <f>'Daily Returns'!B644</f>
        <v>45405</v>
      </c>
      <c r="F644" s="57">
        <f>SUMPRODUCT($D$4:$M$4,'Daily Returns'!D644:M644)</f>
        <v>8.2879237958525254E-3</v>
      </c>
    </row>
    <row r="645" spans="5:6" ht="15" customHeight="1" x14ac:dyDescent="0.35">
      <c r="E645" s="56">
        <f>'Daily Returns'!B645</f>
        <v>45406</v>
      </c>
      <c r="F645" s="57">
        <f>SUMPRODUCT($D$4:$M$4,'Daily Returns'!D645:M645)</f>
        <v>-1.0289586201177809E-3</v>
      </c>
    </row>
    <row r="646" spans="5:6" ht="15" customHeight="1" x14ac:dyDescent="0.35">
      <c r="E646" s="56">
        <f>'Daily Returns'!B646</f>
        <v>45407</v>
      </c>
      <c r="F646" s="57">
        <f>SUMPRODUCT($D$4:$M$4,'Daily Returns'!D646:M646)</f>
        <v>5.1108165859898086E-3</v>
      </c>
    </row>
    <row r="647" spans="5:6" ht="15" customHeight="1" x14ac:dyDescent="0.35">
      <c r="E647" s="56">
        <f>'Daily Returns'!B647</f>
        <v>45408</v>
      </c>
      <c r="F647" s="57">
        <f>SUMPRODUCT($D$4:$M$4,'Daily Returns'!D647:M647)</f>
        <v>1.9096723177332024E-3</v>
      </c>
    </row>
    <row r="648" spans="5:6" ht="15" customHeight="1" x14ac:dyDescent="0.35">
      <c r="E648" s="56">
        <f>'Daily Returns'!B648</f>
        <v>45411</v>
      </c>
      <c r="F648" s="57">
        <f>SUMPRODUCT($D$4:$M$4,'Daily Returns'!D648:M648)</f>
        <v>1.2663585990200189E-2</v>
      </c>
    </row>
    <row r="649" spans="5:6" ht="15" customHeight="1" x14ac:dyDescent="0.35">
      <c r="E649" s="56">
        <f>'Daily Returns'!B649</f>
        <v>45412</v>
      </c>
      <c r="F649" s="57">
        <f>SUMPRODUCT($D$4:$M$4,'Daily Returns'!D649:M649)</f>
        <v>1.0851484051774385E-2</v>
      </c>
    </row>
    <row r="650" spans="5:6" ht="15" customHeight="1" x14ac:dyDescent="0.35">
      <c r="E650" s="56">
        <f>'Daily Returns'!B650</f>
        <v>45414</v>
      </c>
      <c r="F650" s="57">
        <f>SUMPRODUCT($D$4:$M$4,'Daily Returns'!D650:M650)</f>
        <v>1.2160761740803451E-2</v>
      </c>
    </row>
    <row r="651" spans="5:6" ht="15" customHeight="1" x14ac:dyDescent="0.35">
      <c r="E651" s="56">
        <f>'Daily Returns'!B651</f>
        <v>45415</v>
      </c>
      <c r="F651" s="57">
        <f>SUMPRODUCT($D$4:$M$4,'Daily Returns'!D651:M651)</f>
        <v>-1.1278573051861636E-3</v>
      </c>
    </row>
    <row r="652" spans="5:6" ht="15" customHeight="1" x14ac:dyDescent="0.35">
      <c r="E652" s="56">
        <f>'Daily Returns'!B652</f>
        <v>45418</v>
      </c>
      <c r="F652" s="57">
        <f>SUMPRODUCT($D$4:$M$4,'Daily Returns'!D652:M652)</f>
        <v>-1.6874591857580903E-2</v>
      </c>
    </row>
    <row r="653" spans="5:6" ht="15" customHeight="1" x14ac:dyDescent="0.35">
      <c r="E653" s="56">
        <f>'Daily Returns'!B653</f>
        <v>45419</v>
      </c>
      <c r="F653" s="57">
        <f>SUMPRODUCT($D$4:$M$4,'Daily Returns'!D653:M653)</f>
        <v>-3.4527634250871256E-2</v>
      </c>
    </row>
    <row r="654" spans="5:6" ht="15" customHeight="1" x14ac:dyDescent="0.35">
      <c r="E654" s="56">
        <f>'Daily Returns'!B654</f>
        <v>45420</v>
      </c>
      <c r="F654" s="57">
        <f>SUMPRODUCT($D$4:$M$4,'Daily Returns'!D654:M654)</f>
        <v>1.276046718799495E-3</v>
      </c>
    </row>
    <row r="655" spans="5:6" ht="15" customHeight="1" x14ac:dyDescent="0.35">
      <c r="E655" s="56">
        <f>'Daily Returns'!B655</f>
        <v>45421</v>
      </c>
      <c r="F655" s="57">
        <f>SUMPRODUCT($D$4:$M$4,'Daily Returns'!D655:M655)</f>
        <v>-2.4409082715350326E-2</v>
      </c>
    </row>
    <row r="656" spans="5:6" ht="15" customHeight="1" x14ac:dyDescent="0.35">
      <c r="E656" s="56">
        <f>'Daily Returns'!B656</f>
        <v>45422</v>
      </c>
      <c r="F656" s="57">
        <f>SUMPRODUCT($D$4:$M$4,'Daily Returns'!D656:M656)</f>
        <v>1.5182896577533102E-2</v>
      </c>
    </row>
    <row r="657" spans="5:6" ht="15" customHeight="1" x14ac:dyDescent="0.35">
      <c r="E657" s="56">
        <f>'Daily Returns'!B657</f>
        <v>45425</v>
      </c>
      <c r="F657" s="57">
        <f>SUMPRODUCT($D$4:$M$4,'Daily Returns'!D657:M657)</f>
        <v>-4.4895551037924981E-3</v>
      </c>
    </row>
    <row r="658" spans="5:6" ht="15" customHeight="1" x14ac:dyDescent="0.35">
      <c r="E658" s="56">
        <f>'Daily Returns'!B658</f>
        <v>45426</v>
      </c>
      <c r="F658" s="57">
        <f>SUMPRODUCT($D$4:$M$4,'Daily Returns'!D658:M658)</f>
        <v>3.4919694677584136E-2</v>
      </c>
    </row>
    <row r="659" spans="5:6" ht="15" customHeight="1" x14ac:dyDescent="0.35">
      <c r="E659" s="56">
        <f>'Daily Returns'!B659</f>
        <v>45427</v>
      </c>
      <c r="F659" s="57">
        <f>SUMPRODUCT($D$4:$M$4,'Daily Returns'!D659:M659)</f>
        <v>5.3920282650896994E-3</v>
      </c>
    </row>
    <row r="660" spans="5:6" ht="15" customHeight="1" x14ac:dyDescent="0.35">
      <c r="E660" s="56">
        <f>'Daily Returns'!B660</f>
        <v>45428</v>
      </c>
      <c r="F660" s="57">
        <f>SUMPRODUCT($D$4:$M$4,'Daily Returns'!D660:M660)</f>
        <v>-1.9790386477333034E-4</v>
      </c>
    </row>
    <row r="661" spans="5:6" ht="15" customHeight="1" x14ac:dyDescent="0.35">
      <c r="E661" s="56">
        <f>'Daily Returns'!B661</f>
        <v>45429</v>
      </c>
      <c r="F661" s="57">
        <f>SUMPRODUCT($D$4:$M$4,'Daily Returns'!D661:M661)</f>
        <v>9.2156825591049769E-3</v>
      </c>
    </row>
    <row r="662" spans="5:6" ht="15" customHeight="1" x14ac:dyDescent="0.35">
      <c r="E662" s="56">
        <f>'Daily Returns'!B662</f>
        <v>45433</v>
      </c>
      <c r="F662" s="57">
        <f>SUMPRODUCT($D$4:$M$4,'Daily Returns'!D662:M662)</f>
        <v>2.6281434569082072E-2</v>
      </c>
    </row>
    <row r="663" spans="5:6" ht="15" customHeight="1" x14ac:dyDescent="0.35">
      <c r="E663" s="56">
        <f>'Daily Returns'!B663</f>
        <v>45434</v>
      </c>
      <c r="F663" s="57">
        <f>SUMPRODUCT($D$4:$M$4,'Daily Returns'!D663:M663)</f>
        <v>8.1996268971499271E-3</v>
      </c>
    </row>
    <row r="664" spans="5:6" ht="15" customHeight="1" x14ac:dyDescent="0.35">
      <c r="E664" s="56">
        <f>'Daily Returns'!B664</f>
        <v>45435</v>
      </c>
      <c r="F664" s="57">
        <f>SUMPRODUCT($D$4:$M$4,'Daily Returns'!D664:M664)</f>
        <v>6.2581664725312458E-3</v>
      </c>
    </row>
    <row r="665" spans="5:6" ht="15" customHeight="1" x14ac:dyDescent="0.35">
      <c r="E665" s="56">
        <f>'Daily Returns'!B665</f>
        <v>45436</v>
      </c>
      <c r="F665" s="57">
        <f>SUMPRODUCT($D$4:$M$4,'Daily Returns'!D665:M665)</f>
        <v>-6.3591297384212883E-3</v>
      </c>
    </row>
    <row r="666" spans="5:6" ht="15" customHeight="1" x14ac:dyDescent="0.35">
      <c r="E666" s="56">
        <f>'Daily Returns'!B666</f>
        <v>45439</v>
      </c>
      <c r="F666" s="57">
        <f>SUMPRODUCT($D$4:$M$4,'Daily Returns'!D666:M666)</f>
        <v>1.4742632402208302E-3</v>
      </c>
    </row>
    <row r="667" spans="5:6" ht="15" customHeight="1" x14ac:dyDescent="0.35">
      <c r="E667" s="56">
        <f>'Daily Returns'!B667</f>
        <v>45440</v>
      </c>
      <c r="F667" s="57">
        <f>SUMPRODUCT($D$4:$M$4,'Daily Returns'!D667:M667)</f>
        <v>-1.5502554615332178E-2</v>
      </c>
    </row>
    <row r="668" spans="5:6" ht="15" customHeight="1" x14ac:dyDescent="0.35">
      <c r="E668" s="56">
        <f>'Daily Returns'!B668</f>
        <v>45441</v>
      </c>
      <c r="F668" s="57">
        <f>SUMPRODUCT($D$4:$M$4,'Daily Returns'!D668:M668)</f>
        <v>3.5520852485425138E-3</v>
      </c>
    </row>
    <row r="669" spans="5:6" ht="15" customHeight="1" x14ac:dyDescent="0.35">
      <c r="E669" s="56">
        <f>'Daily Returns'!B669</f>
        <v>45442</v>
      </c>
      <c r="F669" s="57">
        <f>SUMPRODUCT($D$4:$M$4,'Daily Returns'!D669:M669)</f>
        <v>-5.2764006161161508E-3</v>
      </c>
    </row>
    <row r="670" spans="5:6" ht="15" customHeight="1" x14ac:dyDescent="0.35">
      <c r="E670" s="56">
        <f>'Daily Returns'!B670</f>
        <v>45443</v>
      </c>
      <c r="F670" s="57">
        <f>SUMPRODUCT($D$4:$M$4,'Daily Returns'!D670:M670)</f>
        <v>3.0002184440026208E-2</v>
      </c>
    </row>
    <row r="671" spans="5:6" ht="15" customHeight="1" x14ac:dyDescent="0.35">
      <c r="E671" s="56">
        <f>'Daily Returns'!B671</f>
        <v>45446</v>
      </c>
      <c r="F671" s="57">
        <f>SUMPRODUCT($D$4:$M$4,'Daily Returns'!D671:M671)</f>
        <v>7.127304777010382E-2</v>
      </c>
    </row>
    <row r="672" spans="5:6" ht="15" customHeight="1" x14ac:dyDescent="0.35">
      <c r="E672" s="56">
        <f>'Daily Returns'!B672</f>
        <v>45447</v>
      </c>
      <c r="F672" s="57">
        <f>SUMPRODUCT($D$4:$M$4,'Daily Returns'!D672:M672)</f>
        <v>-0.14814126970459512</v>
      </c>
    </row>
    <row r="673" spans="5:6" ht="15" customHeight="1" x14ac:dyDescent="0.35">
      <c r="E673" s="56">
        <f>'Daily Returns'!B673</f>
        <v>45448</v>
      </c>
      <c r="F673" s="57">
        <f>SUMPRODUCT($D$4:$M$4,'Daily Returns'!D673:M673)</f>
        <v>3.5094591975471115E-2</v>
      </c>
    </row>
    <row r="674" spans="5:6" ht="15" customHeight="1" x14ac:dyDescent="0.35">
      <c r="E674" s="56">
        <f>'Daily Returns'!B674</f>
        <v>45449</v>
      </c>
      <c r="F674" s="57">
        <f>SUMPRODUCT($D$4:$M$4,'Daily Returns'!D674:M674)</f>
        <v>2.9794479873432939E-2</v>
      </c>
    </row>
    <row r="675" spans="5:6" ht="15" customHeight="1" x14ac:dyDescent="0.35">
      <c r="E675" s="56">
        <f>'Daily Returns'!B675</f>
        <v>45450</v>
      </c>
      <c r="F675" s="57">
        <f>SUMPRODUCT($D$4:$M$4,'Daily Returns'!D675:M675)</f>
        <v>1.9507520972832038E-2</v>
      </c>
    </row>
    <row r="676" spans="5:6" ht="15" customHeight="1" x14ac:dyDescent="0.35">
      <c r="E676" s="56">
        <f>'Daily Returns'!B676</f>
        <v>45453</v>
      </c>
      <c r="F676" s="57">
        <f>SUMPRODUCT($D$4:$M$4,'Daily Returns'!D676:M676)</f>
        <v>7.6131343811426389E-3</v>
      </c>
    </row>
    <row r="677" spans="5:6" ht="15" customHeight="1" x14ac:dyDescent="0.35">
      <c r="E677" s="56">
        <f>'Daily Returns'!B677</f>
        <v>45454</v>
      </c>
      <c r="F677" s="57">
        <f>SUMPRODUCT($D$4:$M$4,'Daily Returns'!D677:M677)</f>
        <v>3.6149697903388404E-3</v>
      </c>
    </row>
    <row r="678" spans="5:6" ht="15" customHeight="1" x14ac:dyDescent="0.35">
      <c r="E678" s="56">
        <f>'Daily Returns'!B678</f>
        <v>45455</v>
      </c>
      <c r="F678" s="57">
        <f>SUMPRODUCT($D$4:$M$4,'Daily Returns'!D678:M678)</f>
        <v>7.7441521255856459E-3</v>
      </c>
    </row>
    <row r="679" spans="5:6" ht="15" customHeight="1" x14ac:dyDescent="0.35">
      <c r="E679" s="56">
        <f>'Daily Returns'!B679</f>
        <v>45456</v>
      </c>
      <c r="F679" s="57">
        <f>SUMPRODUCT($D$4:$M$4,'Daily Returns'!D679:M679)</f>
        <v>-3.1526101594374972E-3</v>
      </c>
    </row>
    <row r="680" spans="5:6" ht="15" customHeight="1" x14ac:dyDescent="0.35">
      <c r="E680" s="56">
        <f>'Daily Returns'!B680</f>
        <v>45457</v>
      </c>
      <c r="F680" s="57">
        <f>SUMPRODUCT($D$4:$M$4,'Daily Returns'!D680:M680)</f>
        <v>2.6853675750575182E-3</v>
      </c>
    </row>
    <row r="681" spans="5:6" ht="15" customHeight="1" x14ac:dyDescent="0.35">
      <c r="E681" s="56">
        <f>'Daily Returns'!B681</f>
        <v>45461</v>
      </c>
      <c r="F681" s="57">
        <f>SUMPRODUCT($D$4:$M$4,'Daily Returns'!D681:M681)</f>
        <v>9.3261178031765601E-3</v>
      </c>
    </row>
    <row r="682" spans="5:6" ht="15" customHeight="1" x14ac:dyDescent="0.35">
      <c r="E682" s="56">
        <f>'Daily Returns'!B682</f>
        <v>45462</v>
      </c>
      <c r="F682" s="57">
        <f>SUMPRODUCT($D$4:$M$4,'Daily Returns'!D682:M682)</f>
        <v>-1.4642144756504638E-2</v>
      </c>
    </row>
    <row r="683" spans="5:6" ht="15" customHeight="1" x14ac:dyDescent="0.35">
      <c r="E683" s="56">
        <f>'Daily Returns'!B683</f>
        <v>45463</v>
      </c>
      <c r="F683" s="57">
        <f>SUMPRODUCT($D$4:$M$4,'Daily Returns'!D683:M683)</f>
        <v>2.8032922932234245E-3</v>
      </c>
    </row>
    <row r="684" spans="5:6" ht="15" customHeight="1" x14ac:dyDescent="0.35">
      <c r="E684" s="56">
        <f>'Daily Returns'!B684</f>
        <v>45464</v>
      </c>
      <c r="F684" s="57">
        <f>SUMPRODUCT($D$4:$M$4,'Daily Returns'!D684:M684)</f>
        <v>-5.939208191674694E-3</v>
      </c>
    </row>
    <row r="685" spans="5:6" ht="15" customHeight="1" x14ac:dyDescent="0.35">
      <c r="E685" s="56">
        <f>'Daily Returns'!B685</f>
        <v>45467</v>
      </c>
      <c r="F685" s="57">
        <f>SUMPRODUCT($D$4:$M$4,'Daily Returns'!D685:M685)</f>
        <v>7.6949098778274511E-3</v>
      </c>
    </row>
    <row r="686" spans="5:6" ht="15" customHeight="1" x14ac:dyDescent="0.35">
      <c r="E686" s="56">
        <f>'Daily Returns'!B686</f>
        <v>45468</v>
      </c>
      <c r="F686" s="57">
        <f>SUMPRODUCT($D$4:$M$4,'Daily Returns'!D686:M686)</f>
        <v>-8.705625636908132E-3</v>
      </c>
    </row>
    <row r="687" spans="5:6" ht="15" customHeight="1" x14ac:dyDescent="0.35">
      <c r="E687" s="56">
        <f>'Daily Returns'!B687</f>
        <v>45469</v>
      </c>
      <c r="F687" s="57">
        <f>SUMPRODUCT($D$4:$M$4,'Daily Returns'!D687:M687)</f>
        <v>7.9109547893929533E-3</v>
      </c>
    </row>
    <row r="688" spans="5:6" ht="15" customHeight="1" x14ac:dyDescent="0.35">
      <c r="E688" s="56">
        <f>'Daily Returns'!B688</f>
        <v>45470</v>
      </c>
      <c r="F688" s="57">
        <f>SUMPRODUCT($D$4:$M$4,'Daily Returns'!D688:M688)</f>
        <v>9.5751226999632351E-3</v>
      </c>
    </row>
    <row r="689" spans="5:6" ht="15" customHeight="1" x14ac:dyDescent="0.35">
      <c r="E689" s="56">
        <f>'Daily Returns'!B689</f>
        <v>45471</v>
      </c>
      <c r="F689" s="57">
        <f>SUMPRODUCT($D$4:$M$4,'Daily Returns'!D689:M689)</f>
        <v>-2.7204719652663134E-3</v>
      </c>
    </row>
    <row r="690" spans="5:6" ht="15" customHeight="1" x14ac:dyDescent="0.35">
      <c r="E690" s="56">
        <f>'Daily Returns'!B690</f>
        <v>45474</v>
      </c>
      <c r="F690" s="57">
        <f>SUMPRODUCT($D$4:$M$4,'Daily Returns'!D690:M690)</f>
        <v>-6.4751299251557433E-3</v>
      </c>
    </row>
    <row r="691" spans="5:6" ht="15" customHeight="1" x14ac:dyDescent="0.35">
      <c r="E691" s="56">
        <f>'Daily Returns'!B691</f>
        <v>45475</v>
      </c>
      <c r="F691" s="57">
        <f>SUMPRODUCT($D$4:$M$4,'Daily Returns'!D691:M691)</f>
        <v>-2.9195145104863097E-3</v>
      </c>
    </row>
    <row r="692" spans="5:6" ht="15" customHeight="1" x14ac:dyDescent="0.35">
      <c r="E692" s="56">
        <f>'Daily Returns'!B692</f>
        <v>45476</v>
      </c>
      <c r="F692" s="57">
        <f>SUMPRODUCT($D$4:$M$4,'Daily Returns'!D692:M692)</f>
        <v>8.6214736954227655E-3</v>
      </c>
    </row>
    <row r="693" spans="5:6" ht="15" customHeight="1" x14ac:dyDescent="0.35">
      <c r="E693" s="56">
        <f>'Daily Returns'!B693</f>
        <v>45477</v>
      </c>
      <c r="F693" s="57">
        <f>SUMPRODUCT($D$4:$M$4,'Daily Returns'!D693:M693)</f>
        <v>1.3883944422216855E-3</v>
      </c>
    </row>
    <row r="694" spans="5:6" ht="15" customHeight="1" x14ac:dyDescent="0.35">
      <c r="E694" s="56">
        <f>'Daily Returns'!B694</f>
        <v>45478</v>
      </c>
      <c r="F694" s="57">
        <f>SUMPRODUCT($D$4:$M$4,'Daily Returns'!D694:M694)</f>
        <v>8.6948050306149948E-3</v>
      </c>
    </row>
    <row r="695" spans="5:6" ht="15" customHeight="1" x14ac:dyDescent="0.35">
      <c r="E695" s="56">
        <f>'Daily Returns'!B695</f>
        <v>45481</v>
      </c>
      <c r="F695" s="57">
        <f>SUMPRODUCT($D$4:$M$4,'Daily Returns'!D695:M695)</f>
        <v>-4.3314604978553104E-3</v>
      </c>
    </row>
    <row r="696" spans="5:6" ht="15" customHeight="1" x14ac:dyDescent="0.35">
      <c r="E696" s="56">
        <f>'Daily Returns'!B696</f>
        <v>45482</v>
      </c>
      <c r="F696" s="57">
        <f>SUMPRODUCT($D$4:$M$4,'Daily Returns'!D696:M696)</f>
        <v>1.460174183824421E-2</v>
      </c>
    </row>
    <row r="697" spans="5:6" ht="15" customHeight="1" x14ac:dyDescent="0.35">
      <c r="E697" s="56">
        <f>'Daily Returns'!B697</f>
        <v>45483</v>
      </c>
      <c r="F697" s="57">
        <f>SUMPRODUCT($D$4:$M$4,'Daily Returns'!D697:M697)</f>
        <v>9.3488646563819958E-3</v>
      </c>
    </row>
    <row r="698" spans="5:6" ht="15" customHeight="1" x14ac:dyDescent="0.35">
      <c r="E698" s="56">
        <f>'Daily Returns'!B698</f>
        <v>45484</v>
      </c>
      <c r="F698" s="57">
        <f>SUMPRODUCT($D$4:$M$4,'Daily Returns'!D698:M698)</f>
        <v>2.4041943507661758E-3</v>
      </c>
    </row>
    <row r="699" spans="5:6" ht="15" customHeight="1" x14ac:dyDescent="0.35">
      <c r="E699" s="56">
        <f>'Daily Returns'!B699</f>
        <v>45485</v>
      </c>
      <c r="F699" s="57">
        <f>SUMPRODUCT($D$4:$M$4,'Daily Returns'!D699:M699)</f>
        <v>-7.9534959221375118E-3</v>
      </c>
    </row>
    <row r="700" spans="5:6" ht="15" customHeight="1" x14ac:dyDescent="0.35">
      <c r="E700" s="56">
        <f>'Daily Returns'!B700</f>
        <v>45488</v>
      </c>
      <c r="F700" s="57">
        <f>SUMPRODUCT($D$4:$M$4,'Daily Returns'!D700:M700)</f>
        <v>6.958980531810266E-3</v>
      </c>
    </row>
    <row r="701" spans="5:6" ht="15" customHeight="1" x14ac:dyDescent="0.35">
      <c r="E701" s="56">
        <f>'Daily Returns'!B701</f>
        <v>45489</v>
      </c>
      <c r="F701" s="57">
        <f>SUMPRODUCT($D$4:$M$4,'Daily Returns'!D701:M701)</f>
        <v>-3.9056897823501078E-3</v>
      </c>
    </row>
    <row r="702" spans="5:6" ht="15" customHeight="1" x14ac:dyDescent="0.35">
      <c r="E702" s="56">
        <f>'Daily Returns'!B702</f>
        <v>45491</v>
      </c>
      <c r="F702" s="57">
        <f>SUMPRODUCT($D$4:$M$4,'Daily Returns'!D702:M702)</f>
        <v>-1.2655473930369721E-2</v>
      </c>
    </row>
    <row r="703" spans="5:6" ht="15" customHeight="1" x14ac:dyDescent="0.35">
      <c r="E703" s="56">
        <f>'Daily Returns'!B703</f>
        <v>45492</v>
      </c>
      <c r="F703" s="57">
        <f>SUMPRODUCT($D$4:$M$4,'Daily Returns'!D703:M703)</f>
        <v>-2.0564660583020002E-2</v>
      </c>
    </row>
    <row r="704" spans="5:6" ht="15" customHeight="1" x14ac:dyDescent="0.35">
      <c r="E704" s="56">
        <f>'Daily Returns'!B704</f>
        <v>45495</v>
      </c>
      <c r="F704" s="57">
        <f>SUMPRODUCT($D$4:$M$4,'Daily Returns'!D704:M704)</f>
        <v>7.1076304003416923E-3</v>
      </c>
    </row>
    <row r="705" spans="5:6" ht="15" customHeight="1" x14ac:dyDescent="0.35">
      <c r="E705" s="56">
        <f>'Daily Returns'!B705</f>
        <v>45496</v>
      </c>
      <c r="F705" s="57">
        <f>SUMPRODUCT($D$4:$M$4,'Daily Returns'!D705:M705)</f>
        <v>-6.561721071478066E-3</v>
      </c>
    </row>
    <row r="706" spans="5:6" ht="15" customHeight="1" x14ac:dyDescent="0.35">
      <c r="E706" s="56">
        <f>'Daily Returns'!B706</f>
        <v>45497</v>
      </c>
      <c r="F706" s="57">
        <f>SUMPRODUCT($D$4:$M$4,'Daily Returns'!D706:M706)</f>
        <v>5.4401482527783544E-3</v>
      </c>
    </row>
    <row r="707" spans="5:6" ht="15" customHeight="1" x14ac:dyDescent="0.35">
      <c r="E707" s="56">
        <f>'Daily Returns'!B707</f>
        <v>45498</v>
      </c>
      <c r="F707" s="57">
        <f>SUMPRODUCT($D$4:$M$4,'Daily Returns'!D707:M707)</f>
        <v>6.8447597854197073E-3</v>
      </c>
    </row>
    <row r="708" spans="5:6" ht="15" customHeight="1" x14ac:dyDescent="0.35">
      <c r="E708" s="56">
        <f>'Daily Returns'!B708</f>
        <v>45499</v>
      </c>
      <c r="F708" s="57">
        <f>SUMPRODUCT($D$4:$M$4,'Daily Returns'!D708:M708)</f>
        <v>1.661942273352536E-2</v>
      </c>
    </row>
    <row r="709" spans="5:6" ht="15" customHeight="1" x14ac:dyDescent="0.35">
      <c r="E709" s="56">
        <f>'Daily Returns'!B709</f>
        <v>45502</v>
      </c>
      <c r="F709" s="57">
        <f>SUMPRODUCT($D$4:$M$4,'Daily Returns'!D709:M709)</f>
        <v>3.4692346390952644E-3</v>
      </c>
    </row>
    <row r="710" spans="5:6" ht="15" customHeight="1" x14ac:dyDescent="0.35">
      <c r="E710" s="56">
        <f>'Daily Returns'!B710</f>
        <v>45503</v>
      </c>
      <c r="F710" s="57">
        <f>SUMPRODUCT($D$4:$M$4,'Daily Returns'!D710:M710)</f>
        <v>2.193573327493651E-2</v>
      </c>
    </row>
    <row r="711" spans="5:6" ht="15" customHeight="1" x14ac:dyDescent="0.35">
      <c r="E711" s="56">
        <f>'Daily Returns'!B711</f>
        <v>45504</v>
      </c>
      <c r="F711" s="57">
        <f>SUMPRODUCT($D$4:$M$4,'Daily Returns'!D711:M711)</f>
        <v>2.4359326322652787E-2</v>
      </c>
    </row>
    <row r="712" spans="5:6" ht="15" customHeight="1" x14ac:dyDescent="0.35">
      <c r="E712" s="56">
        <f>'Daily Returns'!B712</f>
        <v>45505</v>
      </c>
      <c r="F712" s="57">
        <f>SUMPRODUCT($D$4:$M$4,'Daily Returns'!D712:M712)</f>
        <v>2.6641345631202119E-2</v>
      </c>
    </row>
    <row r="713" spans="5:6" ht="15" customHeight="1" x14ac:dyDescent="0.35">
      <c r="E713" s="56">
        <f>'Daily Returns'!B713</f>
        <v>45506</v>
      </c>
      <c r="F713" s="57">
        <f>SUMPRODUCT($D$4:$M$4,'Daily Returns'!D713:M713)</f>
        <v>-8.6149800651372128E-3</v>
      </c>
    </row>
    <row r="714" spans="5:6" ht="15" customHeight="1" x14ac:dyDescent="0.35">
      <c r="E714" s="56">
        <f>'Daily Returns'!B714</f>
        <v>45509</v>
      </c>
      <c r="F714" s="57">
        <f>SUMPRODUCT($D$4:$M$4,'Daily Returns'!D714:M714)</f>
        <v>-5.0267383038783191E-2</v>
      </c>
    </row>
    <row r="715" spans="5:6" ht="15" customHeight="1" x14ac:dyDescent="0.35">
      <c r="E715" s="56">
        <f>'Daily Returns'!B715</f>
        <v>45510</v>
      </c>
      <c r="F715" s="57">
        <f>SUMPRODUCT($D$4:$M$4,'Daily Returns'!D715:M715)</f>
        <v>-2.3198680324320927E-3</v>
      </c>
    </row>
    <row r="716" spans="5:6" ht="15" customHeight="1" x14ac:dyDescent="0.35">
      <c r="E716" s="56">
        <f>'Daily Returns'!B716</f>
        <v>45511</v>
      </c>
      <c r="F716" s="57">
        <f>SUMPRODUCT($D$4:$M$4,'Daily Returns'!D716:M716)</f>
        <v>9.4501001902373306E-3</v>
      </c>
    </row>
    <row r="717" spans="5:6" ht="15" customHeight="1" x14ac:dyDescent="0.35">
      <c r="E717" s="56">
        <f>'Daily Returns'!B717</f>
        <v>45512</v>
      </c>
      <c r="F717" s="57">
        <f>SUMPRODUCT($D$4:$M$4,'Daily Returns'!D717:M717)</f>
        <v>-1.1606485137499832E-2</v>
      </c>
    </row>
    <row r="718" spans="5:6" ht="15" customHeight="1" x14ac:dyDescent="0.35">
      <c r="E718" s="56">
        <f>'Daily Returns'!B718</f>
        <v>45513</v>
      </c>
      <c r="F718" s="57">
        <f>SUMPRODUCT($D$4:$M$4,'Daily Returns'!D718:M718)</f>
        <v>5.1736128594793819E-3</v>
      </c>
    </row>
    <row r="719" spans="5:6" ht="15" customHeight="1" x14ac:dyDescent="0.35">
      <c r="E719" s="56">
        <f>'Daily Returns'!B719</f>
        <v>45516</v>
      </c>
      <c r="F719" s="57">
        <f>SUMPRODUCT($D$4:$M$4,'Daily Returns'!D719:M719)</f>
        <v>-1.0054572742773481E-2</v>
      </c>
    </row>
    <row r="720" spans="5:6" ht="15" customHeight="1" x14ac:dyDescent="0.35">
      <c r="E720" s="56">
        <f>'Daily Returns'!B720</f>
        <v>45517</v>
      </c>
      <c r="F720" s="57">
        <f>SUMPRODUCT($D$4:$M$4,'Daily Returns'!D720:M720)</f>
        <v>-1.0704759796557162E-2</v>
      </c>
    </row>
    <row r="721" spans="5:6" ht="15" customHeight="1" x14ac:dyDescent="0.35">
      <c r="E721" s="56">
        <f>'Daily Returns'!B721</f>
        <v>45518</v>
      </c>
      <c r="F721" s="57">
        <f>SUMPRODUCT($D$4:$M$4,'Daily Returns'!D721:M721)</f>
        <v>-1.0556169893046186E-2</v>
      </c>
    </row>
    <row r="722" spans="5:6" ht="15" customHeight="1" x14ac:dyDescent="0.35">
      <c r="E722" s="56">
        <f>'Daily Returns'!B722</f>
        <v>45520</v>
      </c>
      <c r="F722" s="57">
        <f>SUMPRODUCT($D$4:$M$4,'Daily Returns'!D722:M722)</f>
        <v>9.2575608610835584E-3</v>
      </c>
    </row>
    <row r="723" spans="5:6" ht="15" customHeight="1" x14ac:dyDescent="0.35">
      <c r="E723" s="56">
        <f>'Daily Returns'!B723</f>
        <v>45523</v>
      </c>
      <c r="F723" s="57">
        <f>SUMPRODUCT($D$4:$M$4,'Daily Returns'!D723:M723)</f>
        <v>1.2007507270575523E-2</v>
      </c>
    </row>
    <row r="724" spans="5:6" ht="15" customHeight="1" x14ac:dyDescent="0.35">
      <c r="E724" s="56">
        <f>'Daily Returns'!B724</f>
        <v>45524</v>
      </c>
      <c r="F724" s="57">
        <f>SUMPRODUCT($D$4:$M$4,'Daily Returns'!D724:M724)</f>
        <v>1.9576295360058019E-2</v>
      </c>
    </row>
    <row r="725" spans="5:6" ht="15" customHeight="1" x14ac:dyDescent="0.35">
      <c r="E725" s="56">
        <f>'Daily Returns'!B725</f>
        <v>45525</v>
      </c>
      <c r="F725" s="57">
        <f>SUMPRODUCT($D$4:$M$4,'Daily Returns'!D725:M725)</f>
        <v>1.2999088331220772E-3</v>
      </c>
    </row>
    <row r="726" spans="5:6" ht="15" customHeight="1" x14ac:dyDescent="0.35">
      <c r="E726" s="56">
        <f>'Daily Returns'!B726</f>
        <v>45526</v>
      </c>
      <c r="F726" s="57">
        <f>SUMPRODUCT($D$4:$M$4,'Daily Returns'!D726:M726)</f>
        <v>-6.7520762552432346E-3</v>
      </c>
    </row>
    <row r="727" spans="5:6" ht="15" customHeight="1" x14ac:dyDescent="0.35">
      <c r="E727" s="56">
        <f>'Daily Returns'!B727</f>
        <v>45527</v>
      </c>
      <c r="F727" s="57">
        <f>SUMPRODUCT($D$4:$M$4,'Daily Returns'!D727:M727)</f>
        <v>-5.2123172562839716E-3</v>
      </c>
    </row>
    <row r="728" spans="5:6" ht="15" customHeight="1" x14ac:dyDescent="0.35">
      <c r="E728" s="56">
        <f>'Daily Returns'!B728</f>
        <v>45530</v>
      </c>
      <c r="F728" s="57">
        <f>SUMPRODUCT($D$4:$M$4,'Daily Returns'!D728:M728)</f>
        <v>-1.2598555199660249E-3</v>
      </c>
    </row>
    <row r="729" spans="5:6" ht="15" customHeight="1" x14ac:dyDescent="0.35">
      <c r="E729" s="56">
        <f>'Daily Returns'!B729</f>
        <v>45531</v>
      </c>
      <c r="F729" s="57">
        <f>SUMPRODUCT($D$4:$M$4,'Daily Returns'!D729:M729)</f>
        <v>1.2312964649174305E-2</v>
      </c>
    </row>
    <row r="730" spans="5:6" ht="15" customHeight="1" x14ac:dyDescent="0.35">
      <c r="E730" s="56">
        <f>'Daily Returns'!B730</f>
        <v>45532</v>
      </c>
      <c r="F730" s="57">
        <f>SUMPRODUCT($D$4:$M$4,'Daily Returns'!D730:M730)</f>
        <v>-7.2129091308844378E-3</v>
      </c>
    </row>
    <row r="731" spans="5:6" ht="15" customHeight="1" x14ac:dyDescent="0.35">
      <c r="E731" s="56">
        <f>'Daily Returns'!B731</f>
        <v>45533</v>
      </c>
      <c r="F731" s="57">
        <f>SUMPRODUCT($D$4:$M$4,'Daily Returns'!D731:M731)</f>
        <v>-9.7411306826487576E-3</v>
      </c>
    </row>
    <row r="732" spans="5:6" ht="15" customHeight="1" x14ac:dyDescent="0.35">
      <c r="E732" s="56">
        <f>'Daily Returns'!B732</f>
        <v>45534</v>
      </c>
      <c r="F732" s="57">
        <f>SUMPRODUCT($D$4:$M$4,'Daily Returns'!D732:M732)</f>
        <v>5.373929280121593E-3</v>
      </c>
    </row>
    <row r="733" spans="5:6" ht="15" customHeight="1" x14ac:dyDescent="0.35">
      <c r="E733" s="56">
        <f>'Daily Returns'!B733</f>
        <v>45537</v>
      </c>
      <c r="F733" s="57">
        <f>SUMPRODUCT($D$4:$M$4,'Daily Returns'!D733:M733)</f>
        <v>1.5403816042001386E-2</v>
      </c>
    </row>
    <row r="734" spans="5:6" ht="15" customHeight="1" x14ac:dyDescent="0.35">
      <c r="E734" s="56">
        <f>'Daily Returns'!B734</f>
        <v>45538</v>
      </c>
      <c r="F734" s="57">
        <f>SUMPRODUCT($D$4:$M$4,'Daily Returns'!D734:M734)</f>
        <v>-8.1653482054443553E-3</v>
      </c>
    </row>
    <row r="735" spans="5:6" ht="15" customHeight="1" x14ac:dyDescent="0.35">
      <c r="E735" s="56">
        <f>'Daily Returns'!B735</f>
        <v>45539</v>
      </c>
      <c r="F735" s="57">
        <f>SUMPRODUCT($D$4:$M$4,'Daily Returns'!D735:M735)</f>
        <v>-3.6292818298406249E-3</v>
      </c>
    </row>
    <row r="736" spans="5:6" ht="15" customHeight="1" x14ac:dyDescent="0.35">
      <c r="E736" s="56">
        <f>'Daily Returns'!B736</f>
        <v>45540</v>
      </c>
      <c r="F736" s="57">
        <f>SUMPRODUCT($D$4:$M$4,'Daily Returns'!D736:M736)</f>
        <v>-8.0439417094569487E-3</v>
      </c>
    </row>
    <row r="737" spans="5:6" ht="15" customHeight="1" x14ac:dyDescent="0.35">
      <c r="E737" s="56">
        <f>'Daily Returns'!B737</f>
        <v>45541</v>
      </c>
      <c r="F737" s="57">
        <f>SUMPRODUCT($D$4:$M$4,'Daily Returns'!D737:M737)</f>
        <v>-1.3049451616995432E-2</v>
      </c>
    </row>
    <row r="738" spans="5:6" ht="15" customHeight="1" x14ac:dyDescent="0.35">
      <c r="E738" s="56">
        <f>'Daily Returns'!B738</f>
        <v>45544</v>
      </c>
      <c r="F738" s="57">
        <f>SUMPRODUCT($D$4:$M$4,'Daily Returns'!D738:M738)</f>
        <v>2.3581992816487096E-3</v>
      </c>
    </row>
    <row r="739" spans="5:6" ht="15" customHeight="1" x14ac:dyDescent="0.35">
      <c r="E739" s="56">
        <f>'Daily Returns'!B739</f>
        <v>45545</v>
      </c>
      <c r="F739" s="57">
        <f>SUMPRODUCT($D$4:$M$4,'Daily Returns'!D739:M739)</f>
        <v>1.7826678500436923E-2</v>
      </c>
    </row>
    <row r="740" spans="5:6" ht="15" customHeight="1" x14ac:dyDescent="0.35">
      <c r="E740" s="56">
        <f>'Daily Returns'!B740</f>
        <v>45546</v>
      </c>
      <c r="F740" s="57">
        <f>SUMPRODUCT($D$4:$M$4,'Daily Returns'!D740:M740)</f>
        <v>-1.1697704801977949E-2</v>
      </c>
    </row>
    <row r="741" spans="5:6" ht="15" customHeight="1" x14ac:dyDescent="0.35">
      <c r="E741" s="56">
        <f>'Daily Returns'!B741</f>
        <v>45547</v>
      </c>
      <c r="F741" s="57">
        <f>SUMPRODUCT($D$4:$M$4,'Daily Returns'!D741:M741)</f>
        <v>1.6291521038777578E-2</v>
      </c>
    </row>
    <row r="742" spans="5:6" ht="15" customHeight="1" x14ac:dyDescent="0.35">
      <c r="E742" s="56">
        <f>'Daily Returns'!B742</f>
        <v>45548</v>
      </c>
      <c r="F742" s="57">
        <f>SUMPRODUCT($D$4:$M$4,'Daily Returns'!D742:M742)</f>
        <v>-3.7378146743184851E-3</v>
      </c>
    </row>
    <row r="743" spans="5:6" ht="15" customHeight="1" x14ac:dyDescent="0.35">
      <c r="E743" s="56">
        <f>'Daily Returns'!B743</f>
        <v>45551</v>
      </c>
      <c r="F743" s="57">
        <f>SUMPRODUCT($D$4:$M$4,'Daily Returns'!D743:M743)</f>
        <v>1.8353496651147775E-2</v>
      </c>
    </row>
    <row r="744" spans="5:6" ht="15" customHeight="1" x14ac:dyDescent="0.35">
      <c r="E744" s="56">
        <f>'Daily Returns'!B744</f>
        <v>45552</v>
      </c>
      <c r="F744" s="57">
        <f>SUMPRODUCT($D$4:$M$4,'Daily Returns'!D744:M744)</f>
        <v>-1.9324975543952851E-3</v>
      </c>
    </row>
    <row r="745" spans="5:6" ht="15" customHeight="1" x14ac:dyDescent="0.35">
      <c r="E745" s="56">
        <f>'Daily Returns'!B745</f>
        <v>45553</v>
      </c>
      <c r="F745" s="57">
        <f>SUMPRODUCT($D$4:$M$4,'Daily Returns'!D745:M745)</f>
        <v>2.0592069506451417E-3</v>
      </c>
    </row>
    <row r="746" spans="5:6" ht="15" customHeight="1" x14ac:dyDescent="0.35">
      <c r="E746" s="56">
        <f>'Daily Returns'!B746</f>
        <v>45554</v>
      </c>
      <c r="F746" s="57">
        <f>SUMPRODUCT($D$4:$M$4,'Daily Returns'!D746:M746)</f>
        <v>-6.9029998765302806E-3</v>
      </c>
    </row>
    <row r="747" spans="5:6" ht="15" customHeight="1" x14ac:dyDescent="0.35">
      <c r="E747" s="56">
        <f>'Daily Returns'!B747</f>
        <v>45555</v>
      </c>
      <c r="F747" s="57">
        <f>SUMPRODUCT($D$4:$M$4,'Daily Returns'!D747:M747)</f>
        <v>1.962291038187609E-2</v>
      </c>
    </row>
    <row r="748" spans="5:6" ht="15" customHeight="1" x14ac:dyDescent="0.35">
      <c r="E748" s="56">
        <f>'Daily Returns'!B748</f>
        <v>45558</v>
      </c>
      <c r="F748" s="57">
        <f>SUMPRODUCT($D$4:$M$4,'Daily Returns'!D748:M748)</f>
        <v>1.1360405099426353E-2</v>
      </c>
    </row>
    <row r="749" spans="5:6" ht="15" customHeight="1" x14ac:dyDescent="0.35">
      <c r="E749" s="56">
        <f>'Daily Returns'!B749</f>
        <v>45559</v>
      </c>
      <c r="F749" s="57">
        <f>SUMPRODUCT($D$4:$M$4,'Daily Returns'!D749:M749)</f>
        <v>1.4935815423236833E-2</v>
      </c>
    </row>
    <row r="750" spans="5:6" ht="15" customHeight="1" x14ac:dyDescent="0.35">
      <c r="E750" s="56">
        <f>'Daily Returns'!B750</f>
        <v>45560</v>
      </c>
      <c r="F750" s="57">
        <f>SUMPRODUCT($D$4:$M$4,'Daily Returns'!D750:M750)</f>
        <v>3.4636564841041498E-3</v>
      </c>
    </row>
    <row r="751" spans="5:6" ht="15" customHeight="1" x14ac:dyDescent="0.35">
      <c r="E751" s="56">
        <f>'Daily Returns'!B751</f>
        <v>45561</v>
      </c>
      <c r="F751" s="57">
        <f>SUMPRODUCT($D$4:$M$4,'Daily Returns'!D751:M751)</f>
        <v>-8.3906583377307842E-4</v>
      </c>
    </row>
    <row r="752" spans="5:6" ht="15" customHeight="1" x14ac:dyDescent="0.35">
      <c r="E752" s="56">
        <f>'Daily Returns'!B752</f>
        <v>45562</v>
      </c>
      <c r="F752" s="57">
        <f>SUMPRODUCT($D$4:$M$4,'Daily Returns'!D752:M752)</f>
        <v>-1.21402855133943E-2</v>
      </c>
    </row>
    <row r="753" spans="5:6" ht="15" customHeight="1" x14ac:dyDescent="0.35">
      <c r="E753" s="56">
        <f>'Daily Returns'!B753</f>
        <v>45565</v>
      </c>
      <c r="F753" s="57">
        <f>SUMPRODUCT($D$4:$M$4,'Daily Returns'!D753:M753)</f>
        <v>-5.5060063636472424E-3</v>
      </c>
    </row>
    <row r="754" spans="5:6" ht="15" customHeight="1" x14ac:dyDescent="0.35">
      <c r="E754" s="56">
        <f>'Daily Returns'!B754</f>
        <v>45566</v>
      </c>
      <c r="F754" s="57">
        <f>SUMPRODUCT($D$4:$M$4,'Daily Returns'!D754:M754)</f>
        <v>-2.2223872418759782E-3</v>
      </c>
    </row>
    <row r="755" spans="5:6" ht="15" customHeight="1" x14ac:dyDescent="0.35">
      <c r="E755" s="56">
        <f>'Daily Returns'!B755</f>
        <v>45568</v>
      </c>
      <c r="F755" s="57">
        <f>SUMPRODUCT($D$4:$M$4,'Daily Returns'!D755:M755)</f>
        <v>-2.085191500586334E-2</v>
      </c>
    </row>
    <row r="756" spans="5:6" ht="15" customHeight="1" x14ac:dyDescent="0.35">
      <c r="E756" s="56">
        <f>'Daily Returns'!B756</f>
        <v>45569</v>
      </c>
      <c r="F756" s="57">
        <f>SUMPRODUCT($D$4:$M$4,'Daily Returns'!D756:M756)</f>
        <v>-8.6163055342281646E-3</v>
      </c>
    </row>
    <row r="757" spans="5:6" ht="15" customHeight="1" x14ac:dyDescent="0.35">
      <c r="E757" s="56">
        <f>'Daily Returns'!B757</f>
        <v>45572</v>
      </c>
      <c r="F757" s="57">
        <f>SUMPRODUCT($D$4:$M$4,'Daily Returns'!D757:M757)</f>
        <v>-3.70340908423335E-2</v>
      </c>
    </row>
    <row r="758" spans="5:6" ht="15" customHeight="1" x14ac:dyDescent="0.35">
      <c r="E758" s="56">
        <f>'Daily Returns'!B758</f>
        <v>45573</v>
      </c>
      <c r="F758" s="57">
        <f>SUMPRODUCT($D$4:$M$4,'Daily Returns'!D758:M758)</f>
        <v>3.0030111951185923E-2</v>
      </c>
    </row>
    <row r="759" spans="5:6" ht="15" customHeight="1" x14ac:dyDescent="0.35">
      <c r="E759" s="56">
        <f>'Daily Returns'!B759</f>
        <v>45574</v>
      </c>
      <c r="F759" s="57">
        <f>SUMPRODUCT($D$4:$M$4,'Daily Returns'!D759:M759)</f>
        <v>3.9916930714987914E-3</v>
      </c>
    </row>
    <row r="760" spans="5:6" ht="15" customHeight="1" x14ac:dyDescent="0.35">
      <c r="E760" s="56">
        <f>'Daily Returns'!B760</f>
        <v>45575</v>
      </c>
      <c r="F760" s="57">
        <f>SUMPRODUCT($D$4:$M$4,'Daily Returns'!D760:M760)</f>
        <v>3.4424702104328669E-4</v>
      </c>
    </row>
    <row r="761" spans="5:6" ht="15" customHeight="1" x14ac:dyDescent="0.35">
      <c r="E761" s="56">
        <f>'Daily Returns'!B761</f>
        <v>45576</v>
      </c>
      <c r="F761" s="57">
        <f>SUMPRODUCT($D$4:$M$4,'Daily Returns'!D761:M761)</f>
        <v>-6.3340409285805536E-3</v>
      </c>
    </row>
    <row r="762" spans="5:6" ht="15" customHeight="1" x14ac:dyDescent="0.35">
      <c r="E762" s="56">
        <f>'Daily Returns'!B762</f>
        <v>45579</v>
      </c>
      <c r="F762" s="57">
        <f>SUMPRODUCT($D$4:$M$4,'Daily Returns'!D762:M762)</f>
        <v>2.9113631565013901E-3</v>
      </c>
    </row>
    <row r="763" spans="5:6" ht="15" customHeight="1" x14ac:dyDescent="0.35">
      <c r="E763" s="56">
        <f>'Daily Returns'!B763</f>
        <v>45580</v>
      </c>
      <c r="F763" s="57">
        <f>SUMPRODUCT($D$4:$M$4,'Daily Returns'!D763:M763)</f>
        <v>3.5122121951029484E-3</v>
      </c>
    </row>
    <row r="764" spans="5:6" ht="15" customHeight="1" x14ac:dyDescent="0.35">
      <c r="E764" s="56">
        <f>'Daily Returns'!B764</f>
        <v>45581</v>
      </c>
      <c r="F764" s="57">
        <f>SUMPRODUCT($D$4:$M$4,'Daily Returns'!D764:M764)</f>
        <v>-4.5434228203173558E-3</v>
      </c>
    </row>
    <row r="765" spans="5:6" ht="15" customHeight="1" x14ac:dyDescent="0.35">
      <c r="E765" s="56">
        <f>'Daily Returns'!B765</f>
        <v>45582</v>
      </c>
      <c r="F765" s="57">
        <f>SUMPRODUCT($D$4:$M$4,'Daily Returns'!D765:M765)</f>
        <v>-1.3208712454206462E-2</v>
      </c>
    </row>
    <row r="766" spans="5:6" ht="15" customHeight="1" x14ac:dyDescent="0.35">
      <c r="E766" s="56">
        <f>'Daily Returns'!B766</f>
        <v>45583</v>
      </c>
      <c r="F766" s="57">
        <f>SUMPRODUCT($D$4:$M$4,'Daily Returns'!D766:M766)</f>
        <v>8.308388877392648E-3</v>
      </c>
    </row>
    <row r="767" spans="5:6" ht="15" customHeight="1" x14ac:dyDescent="0.35">
      <c r="E767" s="56">
        <f>'Daily Returns'!B767</f>
        <v>45586</v>
      </c>
      <c r="F767" s="57">
        <f>SUMPRODUCT($D$4:$M$4,'Daily Returns'!D767:M767)</f>
        <v>-9.3047887820869903E-3</v>
      </c>
    </row>
    <row r="768" spans="5:6" ht="15" customHeight="1" x14ac:dyDescent="0.35">
      <c r="E768" s="56">
        <f>'Daily Returns'!B768</f>
        <v>45587</v>
      </c>
      <c r="F768" s="57">
        <f>SUMPRODUCT($D$4:$M$4,'Daily Returns'!D768:M768)</f>
        <v>-2.3696742964787118E-2</v>
      </c>
    </row>
    <row r="769" spans="5:6" ht="15" customHeight="1" x14ac:dyDescent="0.35">
      <c r="E769" s="56">
        <f>'Daily Returns'!B769</f>
        <v>45588</v>
      </c>
      <c r="F769" s="57">
        <f>SUMPRODUCT($D$4:$M$4,'Daily Returns'!D769:M769)</f>
        <v>-1.882911424983058E-3</v>
      </c>
    </row>
    <row r="770" spans="5:6" ht="15" customHeight="1" x14ac:dyDescent="0.35">
      <c r="E770" s="56">
        <f>'Daily Returns'!B770</f>
        <v>45589</v>
      </c>
      <c r="F770" s="57">
        <f>SUMPRODUCT($D$4:$M$4,'Daily Returns'!D770:M770)</f>
        <v>3.1055191599913771E-3</v>
      </c>
    </row>
    <row r="771" spans="5:6" ht="15" customHeight="1" x14ac:dyDescent="0.35">
      <c r="E771" s="56">
        <f>'Daily Returns'!B771</f>
        <v>45590</v>
      </c>
      <c r="F771" s="57">
        <f>SUMPRODUCT($D$4:$M$4,'Daily Returns'!D771:M771)</f>
        <v>-2.5166229926124696E-2</v>
      </c>
    </row>
    <row r="772" spans="5:6" ht="15" customHeight="1" x14ac:dyDescent="0.35">
      <c r="E772" s="56">
        <f>'Daily Returns'!B772</f>
        <v>45593</v>
      </c>
      <c r="F772" s="57">
        <f>SUMPRODUCT($D$4:$M$4,'Daily Returns'!D772:M772)</f>
        <v>-7.0875538023586603E-3</v>
      </c>
    </row>
    <row r="773" spans="5:6" ht="15" customHeight="1" x14ac:dyDescent="0.35">
      <c r="E773" s="56">
        <f>'Daily Returns'!B773</f>
        <v>45594</v>
      </c>
      <c r="F773" s="57">
        <f>SUMPRODUCT($D$4:$M$4,'Daily Returns'!D773:M773)</f>
        <v>1.4326914428331495E-2</v>
      </c>
    </row>
    <row r="774" spans="5:6" ht="15" customHeight="1" x14ac:dyDescent="0.35">
      <c r="E774" s="56">
        <f>'Daily Returns'!B774</f>
        <v>45595</v>
      </c>
      <c r="F774" s="57">
        <f>SUMPRODUCT($D$4:$M$4,'Daily Returns'!D774:M774)</f>
        <v>4.3500553960654751E-4</v>
      </c>
    </row>
    <row r="775" spans="5:6" ht="15" customHeight="1" x14ac:dyDescent="0.35">
      <c r="E775" s="56">
        <f>'Daily Returns'!B775</f>
        <v>45596</v>
      </c>
      <c r="F775" s="57">
        <f>SUMPRODUCT($D$4:$M$4,'Daily Returns'!D775:M775)</f>
        <v>9.7718486649664218E-3</v>
      </c>
    </row>
    <row r="776" spans="5:6" ht="15" customHeight="1" x14ac:dyDescent="0.35">
      <c r="E776" s="56">
        <f>'Daily Returns'!B776</f>
        <v>45597</v>
      </c>
      <c r="F776" s="57">
        <f>SUMPRODUCT($D$4:$M$4,'Daily Returns'!D776:M776)</f>
        <v>8.9593506662214006E-3</v>
      </c>
    </row>
    <row r="777" spans="5:6" ht="15" customHeight="1" x14ac:dyDescent="0.35">
      <c r="E777" s="56">
        <f>'Daily Returns'!B777</f>
        <v>45600</v>
      </c>
      <c r="F777" s="57">
        <f>SUMPRODUCT($D$4:$M$4,'Daily Returns'!D777:M777)</f>
        <v>-2.3548636058133302E-2</v>
      </c>
    </row>
    <row r="778" spans="5:6" ht="15" customHeight="1" x14ac:dyDescent="0.35">
      <c r="E778" s="56">
        <f>'Daily Returns'!B778</f>
        <v>45601</v>
      </c>
      <c r="F778" s="57">
        <f>SUMPRODUCT($D$4:$M$4,'Daily Returns'!D778:M778)</f>
        <v>3.3185655118093023E-3</v>
      </c>
    </row>
    <row r="779" spans="5:6" ht="15" customHeight="1" x14ac:dyDescent="0.35">
      <c r="E779" s="56">
        <f>'Daily Returns'!B779</f>
        <v>45602</v>
      </c>
      <c r="F779" s="57">
        <f>SUMPRODUCT($D$4:$M$4,'Daily Returns'!D779:M779)</f>
        <v>3.4346457362853862E-2</v>
      </c>
    </row>
    <row r="780" spans="5:6" ht="15" customHeight="1" x14ac:dyDescent="0.35">
      <c r="E780" s="56">
        <f>'Daily Returns'!B780</f>
        <v>45603</v>
      </c>
      <c r="F780" s="57">
        <f>SUMPRODUCT($D$4:$M$4,'Daily Returns'!D780:M780)</f>
        <v>-1.8463351430940505E-2</v>
      </c>
    </row>
    <row r="781" spans="5:6" ht="15" customHeight="1" x14ac:dyDescent="0.35">
      <c r="E781" s="56">
        <f>'Daily Returns'!B781</f>
        <v>45604</v>
      </c>
      <c r="F781" s="57">
        <f>SUMPRODUCT($D$4:$M$4,'Daily Returns'!D781:M781)</f>
        <v>-1.8726549010550288E-2</v>
      </c>
    </row>
    <row r="782" spans="5:6" ht="15" customHeight="1" x14ac:dyDescent="0.35">
      <c r="E782" s="56">
        <f>'Daily Returns'!B782</f>
        <v>45607</v>
      </c>
      <c r="F782" s="57">
        <f>SUMPRODUCT($D$4:$M$4,'Daily Returns'!D782:M782)</f>
        <v>-3.0757206819065795E-3</v>
      </c>
    </row>
    <row r="783" spans="5:6" ht="15" customHeight="1" x14ac:dyDescent="0.35">
      <c r="E783" s="56">
        <f>'Daily Returns'!B783</f>
        <v>45608</v>
      </c>
      <c r="F783" s="57">
        <f>SUMPRODUCT($D$4:$M$4,'Daily Returns'!D783:M783)</f>
        <v>-1.283987352045156E-2</v>
      </c>
    </row>
    <row r="784" spans="5:6" ht="15" customHeight="1" x14ac:dyDescent="0.35">
      <c r="E784" s="56">
        <f>'Daily Returns'!B784</f>
        <v>45609</v>
      </c>
      <c r="F784" s="57">
        <f>SUMPRODUCT($D$4:$M$4,'Daily Returns'!D784:M784)</f>
        <v>-2.6093603671085128E-2</v>
      </c>
    </row>
    <row r="785" spans="5:6" ht="15" customHeight="1" x14ac:dyDescent="0.35">
      <c r="E785" s="56">
        <f>'Daily Returns'!B785</f>
        <v>45610</v>
      </c>
      <c r="F785" s="57">
        <f>SUMPRODUCT($D$4:$M$4,'Daily Returns'!D785:M785)</f>
        <v>-4.9711196746024533E-3</v>
      </c>
    </row>
    <row r="786" spans="5:6" ht="15" customHeight="1" x14ac:dyDescent="0.35">
      <c r="E786" s="56">
        <f>'Daily Returns'!B786</f>
        <v>45614</v>
      </c>
      <c r="F786" s="57">
        <f>SUMPRODUCT($D$4:$M$4,'Daily Returns'!D786:M786)</f>
        <v>-1.2915127418875927E-2</v>
      </c>
    </row>
    <row r="787" spans="5:6" ht="15" customHeight="1" x14ac:dyDescent="0.35">
      <c r="E787" s="56">
        <f>'Daily Returns'!B787</f>
        <v>45615</v>
      </c>
      <c r="F787" s="57">
        <f>SUMPRODUCT($D$4:$M$4,'Daily Returns'!D787:M787)</f>
        <v>8.6483854040897659E-5</v>
      </c>
    </row>
    <row r="788" spans="5:6" ht="15" customHeight="1" x14ac:dyDescent="0.35">
      <c r="E788" s="56">
        <f>'Daily Returns'!B788</f>
        <v>45617</v>
      </c>
      <c r="F788" s="57">
        <f>SUMPRODUCT($D$4:$M$4,'Daily Returns'!D788:M788)</f>
        <v>-4.9209788158026985E-2</v>
      </c>
    </row>
    <row r="789" spans="5:6" ht="15" customHeight="1" x14ac:dyDescent="0.35">
      <c r="E789" s="56">
        <f>'Daily Returns'!B789</f>
        <v>45618</v>
      </c>
      <c r="F789" s="57">
        <f>SUMPRODUCT($D$4:$M$4,'Daily Returns'!D789:M789)</f>
        <v>-1.5699707097892434E-2</v>
      </c>
    </row>
    <row r="790" spans="5:6" ht="15" customHeight="1" x14ac:dyDescent="0.35">
      <c r="E790" s="56">
        <f>'Daily Returns'!B790</f>
        <v>45621</v>
      </c>
      <c r="F790" s="57">
        <f>SUMPRODUCT($D$4:$M$4,'Daily Returns'!D790:M790)</f>
        <v>-2.9489081891111634E-3</v>
      </c>
    </row>
    <row r="791" spans="5:6" ht="15" customHeight="1" x14ac:dyDescent="0.35">
      <c r="E791" s="56">
        <f>'Daily Returns'!B791</f>
        <v>45622</v>
      </c>
      <c r="F791" s="57">
        <f>SUMPRODUCT($D$4:$M$4,'Daily Returns'!D791:M791)</f>
        <v>-2.5845814743948363E-2</v>
      </c>
    </row>
    <row r="792" spans="5:6" ht="15" customHeight="1" x14ac:dyDescent="0.35">
      <c r="E792" s="56">
        <f>'Daily Returns'!B792</f>
        <v>45623</v>
      </c>
      <c r="F792" s="57">
        <f>SUMPRODUCT($D$4:$M$4,'Daily Returns'!D792:M792)</f>
        <v>4.767238190222186E-2</v>
      </c>
    </row>
    <row r="793" spans="5:6" ht="15" customHeight="1" x14ac:dyDescent="0.35">
      <c r="E793" s="56">
        <f>'Daily Returns'!B793</f>
        <v>45624</v>
      </c>
      <c r="F793" s="57">
        <f>SUMPRODUCT($D$4:$M$4,'Daily Returns'!D793:M793)</f>
        <v>2.0723470091881056E-2</v>
      </c>
    </row>
    <row r="794" spans="5:6" ht="15" customHeight="1" x14ac:dyDescent="0.35">
      <c r="E794" s="56">
        <f>'Daily Returns'!B794</f>
        <v>45625</v>
      </c>
      <c r="F794" s="57">
        <f>SUMPRODUCT($D$4:$M$4,'Daily Returns'!D794:M794)</f>
        <v>3.1632101745464943E-2</v>
      </c>
    </row>
    <row r="795" spans="5:6" ht="15" customHeight="1" x14ac:dyDescent="0.35">
      <c r="E795" s="56">
        <f>'Daily Returns'!B795</f>
        <v>45628</v>
      </c>
      <c r="F795" s="57">
        <f>SUMPRODUCT($D$4:$M$4,'Daily Returns'!D795:M795)</f>
        <v>-4.6616680719686627E-4</v>
      </c>
    </row>
    <row r="796" spans="5:6" ht="15" customHeight="1" x14ac:dyDescent="0.35">
      <c r="E796" s="56">
        <f>'Daily Returns'!B796</f>
        <v>45629</v>
      </c>
      <c r="F796" s="57">
        <f>SUMPRODUCT($D$4:$M$4,'Daily Returns'!D796:M796)</f>
        <v>1.3908311116270633E-2</v>
      </c>
    </row>
    <row r="797" spans="5:6" ht="15" customHeight="1" x14ac:dyDescent="0.35">
      <c r="E797" s="56">
        <f>'Daily Returns'!B797</f>
        <v>45630</v>
      </c>
      <c r="F797" s="57">
        <f>SUMPRODUCT($D$4:$M$4,'Daily Returns'!D797:M797)</f>
        <v>-3.5508209027961266E-3</v>
      </c>
    </row>
    <row r="798" spans="5:6" ht="15" customHeight="1" x14ac:dyDescent="0.35">
      <c r="E798" s="56">
        <f>'Daily Returns'!B798</f>
        <v>45631</v>
      </c>
      <c r="F798" s="57">
        <f>SUMPRODUCT($D$4:$M$4,'Daily Returns'!D798:M798)</f>
        <v>5.0812565088603785E-3</v>
      </c>
    </row>
    <row r="799" spans="5:6" ht="15" customHeight="1" x14ac:dyDescent="0.35">
      <c r="E799" s="56">
        <f>'Daily Returns'!B799</f>
        <v>45632</v>
      </c>
      <c r="F799" s="57">
        <f>SUMPRODUCT($D$4:$M$4,'Daily Returns'!D799:M799)</f>
        <v>5.9334241955513074E-3</v>
      </c>
    </row>
    <row r="800" spans="5:6" ht="15" customHeight="1" x14ac:dyDescent="0.35">
      <c r="E800" s="56">
        <f>'Daily Returns'!B800</f>
        <v>45635</v>
      </c>
      <c r="F800" s="57">
        <f>SUMPRODUCT($D$4:$M$4,'Daily Returns'!D800:M800)</f>
        <v>3.3717478757052327E-3</v>
      </c>
    </row>
    <row r="801" spans="5:6" ht="15" customHeight="1" x14ac:dyDescent="0.35">
      <c r="E801" s="56">
        <f>'Daily Returns'!B801</f>
        <v>45636</v>
      </c>
      <c r="F801" s="57">
        <f>SUMPRODUCT($D$4:$M$4,'Daily Returns'!D801:M801)</f>
        <v>-1.5103519478167106E-2</v>
      </c>
    </row>
    <row r="802" spans="5:6" ht="15" customHeight="1" x14ac:dyDescent="0.35">
      <c r="E802" s="56">
        <f>'Daily Returns'!B802</f>
        <v>45637</v>
      </c>
      <c r="F802" s="57">
        <f>SUMPRODUCT($D$4:$M$4,'Daily Returns'!D802:M802)</f>
        <v>-4.8603541929770431E-4</v>
      </c>
    </row>
    <row r="803" spans="5:6" ht="15" customHeight="1" x14ac:dyDescent="0.35">
      <c r="E803" s="56">
        <f>'Daily Returns'!B803</f>
        <v>45638</v>
      </c>
      <c r="F803" s="57">
        <f>SUMPRODUCT($D$4:$M$4,'Daily Returns'!D803:M803)</f>
        <v>1.0737552804057015E-2</v>
      </c>
    </row>
    <row r="804" spans="5:6" ht="15" customHeight="1" x14ac:dyDescent="0.35">
      <c r="E804" s="56">
        <f>'Daily Returns'!B804</f>
        <v>45639</v>
      </c>
      <c r="F804" s="57">
        <f>SUMPRODUCT($D$4:$M$4,'Daily Returns'!D804:M804)</f>
        <v>-3.1168675386808679E-3</v>
      </c>
    </row>
    <row r="805" spans="5:6" ht="15" customHeight="1" x14ac:dyDescent="0.35">
      <c r="E805" s="56">
        <f>'Daily Returns'!B805</f>
        <v>45642</v>
      </c>
      <c r="F805" s="57">
        <f>SUMPRODUCT($D$4:$M$4,'Daily Returns'!D805:M805)</f>
        <v>-7.5049905217257525E-3</v>
      </c>
    </row>
    <row r="806" spans="5:6" ht="15" customHeight="1" x14ac:dyDescent="0.35">
      <c r="E806" s="56">
        <f>'Daily Returns'!B806</f>
        <v>45643</v>
      </c>
      <c r="F806" s="57">
        <f>SUMPRODUCT($D$4:$M$4,'Daily Returns'!D806:M806)</f>
        <v>-9.2525687594883776E-3</v>
      </c>
    </row>
    <row r="807" spans="5:6" ht="15" customHeight="1" x14ac:dyDescent="0.35">
      <c r="E807" s="56">
        <f>'Daily Returns'!B807</f>
        <v>45644</v>
      </c>
      <c r="F807" s="57">
        <f>SUMPRODUCT($D$4:$M$4,'Daily Returns'!D807:M807)</f>
        <v>-1.6646594249054358E-2</v>
      </c>
    </row>
    <row r="808" spans="5:6" ht="15" customHeight="1" x14ac:dyDescent="0.35">
      <c r="E808" s="56">
        <f>'Daily Returns'!B808</f>
        <v>45645</v>
      </c>
      <c r="F808" s="57">
        <f>SUMPRODUCT($D$4:$M$4,'Daily Returns'!D808:M808)</f>
        <v>-2.9796695274410638E-3</v>
      </c>
    </row>
    <row r="809" spans="5:6" ht="15" customHeight="1" x14ac:dyDescent="0.35">
      <c r="E809" s="56">
        <f>'Daily Returns'!B809</f>
        <v>45646</v>
      </c>
      <c r="F809" s="57">
        <f>SUMPRODUCT($D$4:$M$4,'Daily Returns'!D809:M809)</f>
        <v>-3.2477922273086636E-2</v>
      </c>
    </row>
    <row r="810" spans="5:6" ht="15" customHeight="1" x14ac:dyDescent="0.35">
      <c r="E810" s="56">
        <f>'Daily Returns'!B810</f>
        <v>45649</v>
      </c>
      <c r="F810" s="57">
        <f>SUMPRODUCT($D$4:$M$4,'Daily Returns'!D810:M810)</f>
        <v>6.8428867729015356E-3</v>
      </c>
    </row>
    <row r="811" spans="5:6" ht="15" customHeight="1" x14ac:dyDescent="0.35">
      <c r="E811" s="56">
        <f>'Daily Returns'!B811</f>
        <v>45650</v>
      </c>
      <c r="F811" s="57">
        <f>SUMPRODUCT($D$4:$M$4,'Daily Returns'!D811:M811)</f>
        <v>-9.1184003646454063E-3</v>
      </c>
    </row>
    <row r="812" spans="5:6" ht="15" customHeight="1" x14ac:dyDescent="0.35">
      <c r="E812" s="56">
        <f>'Daily Returns'!B812</f>
        <v>45652</v>
      </c>
      <c r="F812" s="57">
        <f>SUMPRODUCT($D$4:$M$4,'Daily Returns'!D812:M812)</f>
        <v>5.9924716048700751E-3</v>
      </c>
    </row>
    <row r="813" spans="5:6" ht="15" customHeight="1" x14ac:dyDescent="0.35">
      <c r="E813" s="56">
        <f>'Daily Returns'!B813</f>
        <v>45653</v>
      </c>
      <c r="F813" s="57">
        <f>SUMPRODUCT($D$4:$M$4,'Daily Returns'!D813:M813)</f>
        <v>-5.8496216453238449E-3</v>
      </c>
    </row>
    <row r="814" spans="5:6" ht="15" customHeight="1" x14ac:dyDescent="0.35">
      <c r="E814" s="56">
        <f>'Daily Returns'!B814</f>
        <v>45656</v>
      </c>
      <c r="F814" s="57">
        <f>SUMPRODUCT($D$4:$M$4,'Daily Returns'!D814:M814)</f>
        <v>6.6273251362818138E-3</v>
      </c>
    </row>
    <row r="815" spans="5:6" ht="15" customHeight="1" x14ac:dyDescent="0.35">
      <c r="E815" s="56">
        <f>'Daily Returns'!B815</f>
        <v>45657</v>
      </c>
      <c r="F815" s="57">
        <f>SUMPRODUCT($D$4:$M$4,'Daily Returns'!D815:M815)</f>
        <v>9.3272536998819777E-4</v>
      </c>
    </row>
    <row r="816" spans="5:6" ht="15" customHeight="1" x14ac:dyDescent="0.35">
      <c r="E816" s="56">
        <f>'Daily Returns'!B816</f>
        <v>45658</v>
      </c>
      <c r="F816" s="57">
        <f>SUMPRODUCT($D$4:$M$4,'Daily Returns'!D816:M816)</f>
        <v>3.0204462999007479E-3</v>
      </c>
    </row>
    <row r="817" spans="5:6" ht="15" customHeight="1" x14ac:dyDescent="0.35">
      <c r="E817" s="56">
        <f>'Daily Returns'!B817</f>
        <v>45659</v>
      </c>
      <c r="F817" s="57">
        <f>SUMPRODUCT($D$4:$M$4,'Daily Returns'!D817:M817)</f>
        <v>7.9877885722709832E-3</v>
      </c>
    </row>
    <row r="818" spans="5:6" ht="15" customHeight="1" x14ac:dyDescent="0.35">
      <c r="E818" s="56">
        <f>'Daily Returns'!B818</f>
        <v>45660</v>
      </c>
      <c r="F818" s="57">
        <f>SUMPRODUCT($D$4:$M$4,'Daily Returns'!D818:M818)</f>
        <v>-2.1279994010115935E-3</v>
      </c>
    </row>
    <row r="819" spans="5:6" ht="15" customHeight="1" x14ac:dyDescent="0.35">
      <c r="E819" s="56">
        <f>'Daily Returns'!B819</f>
        <v>45663</v>
      </c>
      <c r="F819" s="57">
        <f>SUMPRODUCT($D$4:$M$4,'Daily Returns'!D819:M819)</f>
        <v>-4.5218336963718422E-2</v>
      </c>
    </row>
    <row r="820" spans="5:6" ht="15" customHeight="1" x14ac:dyDescent="0.35">
      <c r="E820" s="56">
        <f>'Daily Returns'!B820</f>
        <v>45664</v>
      </c>
      <c r="F820" s="57">
        <f>SUMPRODUCT($D$4:$M$4,'Daily Returns'!D820:M820)</f>
        <v>5.8792080354695417E-3</v>
      </c>
    </row>
    <row r="821" spans="5:6" ht="15" customHeight="1" x14ac:dyDescent="0.35">
      <c r="E821" s="56">
        <f>'Daily Returns'!B821</f>
        <v>45665</v>
      </c>
      <c r="F821" s="57">
        <f>SUMPRODUCT($D$4:$M$4,'Daily Returns'!D821:M821)</f>
        <v>-1.273294256310982E-2</v>
      </c>
    </row>
    <row r="822" spans="5:6" ht="15" customHeight="1" x14ac:dyDescent="0.35">
      <c r="E822" s="56">
        <f>'Daily Returns'!B822</f>
        <v>45666</v>
      </c>
      <c r="F822" s="57">
        <f>SUMPRODUCT($D$4:$M$4,'Daily Returns'!D822:M822)</f>
        <v>-1.7641494557548511E-2</v>
      </c>
    </row>
    <row r="823" spans="5:6" ht="15" customHeight="1" x14ac:dyDescent="0.35">
      <c r="E823" s="56">
        <f>'Daily Returns'!B823</f>
        <v>45667</v>
      </c>
      <c r="F823" s="57">
        <f>SUMPRODUCT($D$4:$M$4,'Daily Returns'!D823:M823)</f>
        <v>-3.1738784974883194E-2</v>
      </c>
    </row>
    <row r="824" spans="5:6" ht="15" customHeight="1" x14ac:dyDescent="0.35">
      <c r="E824" s="56">
        <f>'Daily Returns'!B824</f>
        <v>45670</v>
      </c>
      <c r="F824" s="57">
        <f>SUMPRODUCT($D$4:$M$4,'Daily Returns'!D824:M824)</f>
        <v>-4.9107550695128434E-2</v>
      </c>
    </row>
    <row r="825" spans="5:6" ht="15" customHeight="1" x14ac:dyDescent="0.35">
      <c r="E825" s="56">
        <f>'Daily Returns'!B825</f>
        <v>45671</v>
      </c>
      <c r="F825" s="57">
        <f>SUMPRODUCT($D$4:$M$4,'Daily Returns'!D825:M825)</f>
        <v>7.1914267471118259E-2</v>
      </c>
    </row>
    <row r="826" spans="5:6" ht="15" customHeight="1" x14ac:dyDescent="0.35">
      <c r="E826" s="56">
        <f>'Daily Returns'!B826</f>
        <v>45672</v>
      </c>
      <c r="F826" s="57">
        <f>SUMPRODUCT($D$4:$M$4,'Daily Returns'!D826:M826)</f>
        <v>2.1975975063002199E-2</v>
      </c>
    </row>
    <row r="827" spans="5:6" ht="15" customHeight="1" x14ac:dyDescent="0.35">
      <c r="E827" s="56">
        <f>'Daily Returns'!B827</f>
        <v>45673</v>
      </c>
      <c r="F827" s="57">
        <f>SUMPRODUCT($D$4:$M$4,'Daily Returns'!D827:M827)</f>
        <v>1.8919692764587416E-2</v>
      </c>
    </row>
    <row r="828" spans="5:6" ht="15" customHeight="1" x14ac:dyDescent="0.35">
      <c r="E828" s="56">
        <f>'Daily Returns'!B828</f>
        <v>45674</v>
      </c>
      <c r="F828" s="57">
        <f>SUMPRODUCT($D$4:$M$4,'Daily Returns'!D828:M828)</f>
        <v>5.1449403613355264E-3</v>
      </c>
    </row>
    <row r="829" spans="5:6" ht="15" customHeight="1" x14ac:dyDescent="0.35">
      <c r="E829" s="56">
        <f>'Daily Returns'!B829</f>
        <v>45677</v>
      </c>
      <c r="F829" s="57">
        <f>SUMPRODUCT($D$4:$M$4,'Daily Returns'!D829:M829)</f>
        <v>5.7301269860290053E-3</v>
      </c>
    </row>
    <row r="830" spans="5:6" ht="15" customHeight="1" x14ac:dyDescent="0.35">
      <c r="E830" s="56">
        <f>'Daily Returns'!B830</f>
        <v>45678</v>
      </c>
      <c r="F830" s="57">
        <f>SUMPRODUCT($D$4:$M$4,'Daily Returns'!D830:M830)</f>
        <v>-2.3948009841330276E-2</v>
      </c>
    </row>
    <row r="831" spans="5:6" ht="15" customHeight="1" x14ac:dyDescent="0.35">
      <c r="E831" s="56">
        <f>'Daily Returns'!B831</f>
        <v>45679</v>
      </c>
      <c r="F831" s="57">
        <f>SUMPRODUCT($D$4:$M$4,'Daily Returns'!D831:M831)</f>
        <v>-1.7033987800737737E-2</v>
      </c>
    </row>
    <row r="832" spans="5:6" ht="15" customHeight="1" x14ac:dyDescent="0.35">
      <c r="E832" s="56">
        <f>'Daily Returns'!B832</f>
        <v>45680</v>
      </c>
      <c r="F832" s="57">
        <f>SUMPRODUCT($D$4:$M$4,'Daily Returns'!D832:M832)</f>
        <v>5.9173376480589623E-3</v>
      </c>
    </row>
    <row r="833" spans="5:6" ht="15" customHeight="1" x14ac:dyDescent="0.35">
      <c r="E833" s="56">
        <f>'Daily Returns'!B833</f>
        <v>45681</v>
      </c>
      <c r="F833" s="57">
        <f>SUMPRODUCT($D$4:$M$4,'Daily Returns'!D833:M833)</f>
        <v>-9.1534139479738218E-3</v>
      </c>
    </row>
    <row r="834" spans="5:6" ht="15" customHeight="1" x14ac:dyDescent="0.35">
      <c r="E834" s="56">
        <f>'Daily Returns'!B834</f>
        <v>45684</v>
      </c>
      <c r="F834" s="57">
        <f>SUMPRODUCT($D$4:$M$4,'Daily Returns'!D834:M834)</f>
        <v>-2.331110798142548E-2</v>
      </c>
    </row>
    <row r="835" spans="5:6" ht="15" customHeight="1" x14ac:dyDescent="0.35">
      <c r="E835" s="56">
        <f>'Daily Returns'!B835</f>
        <v>45685</v>
      </c>
      <c r="F835" s="57">
        <f>SUMPRODUCT($D$4:$M$4,'Daily Returns'!D835:M835)</f>
        <v>-1.6029131342479727E-2</v>
      </c>
    </row>
    <row r="836" spans="5:6" ht="15" customHeight="1" x14ac:dyDescent="0.35">
      <c r="E836" s="56">
        <f>'Daily Returns'!B836</f>
        <v>45686</v>
      </c>
      <c r="F836" s="57">
        <f>SUMPRODUCT($D$4:$M$4,'Daily Returns'!D836:M836)</f>
        <v>9.993212980902999E-3</v>
      </c>
    </row>
    <row r="837" spans="5:6" ht="15" customHeight="1" x14ac:dyDescent="0.35">
      <c r="E837" s="56">
        <f>'Daily Returns'!B837</f>
        <v>45687</v>
      </c>
      <c r="F837" s="57">
        <f>SUMPRODUCT($D$4:$M$4,'Daily Returns'!D837:M837)</f>
        <v>2.3496864264505486E-3</v>
      </c>
    </row>
    <row r="838" spans="5:6" ht="15" customHeight="1" x14ac:dyDescent="0.35">
      <c r="E838" s="56">
        <f>'Daily Returns'!B838</f>
        <v>45688</v>
      </c>
      <c r="F838" s="57">
        <f>SUMPRODUCT($D$4:$M$4,'Daily Returns'!D838:M838)</f>
        <v>2.4894272493905592E-2</v>
      </c>
    </row>
    <row r="839" spans="5:6" ht="15" customHeight="1" x14ac:dyDescent="0.35">
      <c r="E839" s="56">
        <f>'Daily Returns'!B839</f>
        <v>45689</v>
      </c>
      <c r="F839" s="57">
        <f>SUMPRODUCT($D$4:$M$4,'Daily Returns'!D839:M839)</f>
        <v>-2.1733470504418227E-2</v>
      </c>
    </row>
    <row r="840" spans="5:6" ht="15" customHeight="1" x14ac:dyDescent="0.35">
      <c r="E840" s="56">
        <f>'Daily Returns'!B840</f>
        <v>45691</v>
      </c>
      <c r="F840" s="57">
        <f>SUMPRODUCT($D$4:$M$4,'Daily Returns'!D840:M840)</f>
        <v>-2.9869132376342457E-2</v>
      </c>
    </row>
    <row r="841" spans="5:6" ht="15" customHeight="1" x14ac:dyDescent="0.35">
      <c r="E841" s="56">
        <f>'Daily Returns'!B841</f>
        <v>45692</v>
      </c>
      <c r="F841" s="57">
        <f>SUMPRODUCT($D$4:$M$4,'Daily Returns'!D841:M841)</f>
        <v>2.1251367516481757E-2</v>
      </c>
    </row>
    <row r="842" spans="5:6" ht="15" customHeight="1" x14ac:dyDescent="0.35">
      <c r="E842" s="56">
        <f>'Daily Returns'!B842</f>
        <v>45693</v>
      </c>
      <c r="F842" s="57">
        <f>SUMPRODUCT($D$4:$M$4,'Daily Returns'!D842:M842)</f>
        <v>1.3524129925727104E-2</v>
      </c>
    </row>
    <row r="843" spans="5:6" ht="15" customHeight="1" x14ac:dyDescent="0.35">
      <c r="E843" s="56">
        <f>'Daily Returns'!B843</f>
        <v>45694</v>
      </c>
      <c r="F843" s="57">
        <f>SUMPRODUCT($D$4:$M$4,'Daily Returns'!D843:M843)</f>
        <v>-6.6512025149394697E-3</v>
      </c>
    </row>
    <row r="844" spans="5:6" ht="15" customHeight="1" x14ac:dyDescent="0.35">
      <c r="E844" s="56">
        <f>'Daily Returns'!B844</f>
        <v>45695</v>
      </c>
      <c r="F844" s="57">
        <f>SUMPRODUCT($D$4:$M$4,'Daily Returns'!D844:M844)</f>
        <v>-2.6731208519781731E-3</v>
      </c>
    </row>
    <row r="845" spans="5:6" ht="15" customHeight="1" x14ac:dyDescent="0.35">
      <c r="E845" s="56">
        <f>'Daily Returns'!B845</f>
        <v>45698</v>
      </c>
      <c r="F845" s="57">
        <f>SUMPRODUCT($D$4:$M$4,'Daily Returns'!D845:M845)</f>
        <v>-2.4644253762152429E-2</v>
      </c>
    </row>
    <row r="846" spans="5:6" ht="15" customHeight="1" x14ac:dyDescent="0.35">
      <c r="E846" s="56">
        <f>'Daily Returns'!B846</f>
        <v>45699</v>
      </c>
      <c r="F846" s="57">
        <f>SUMPRODUCT($D$4:$M$4,'Daily Returns'!D846:M846)</f>
        <v>-2.0371242980780083E-2</v>
      </c>
    </row>
    <row r="847" spans="5:6" ht="15" customHeight="1" x14ac:dyDescent="0.35">
      <c r="E847" s="56">
        <f>'Daily Returns'!B847</f>
        <v>45700</v>
      </c>
      <c r="F847" s="57">
        <f>SUMPRODUCT($D$4:$M$4,'Daily Returns'!D847:M847)</f>
        <v>-1.7912633907316013E-3</v>
      </c>
    </row>
    <row r="848" spans="5:6" ht="15" customHeight="1" x14ac:dyDescent="0.35">
      <c r="E848" s="56">
        <f>'Daily Returns'!B848</f>
        <v>45701</v>
      </c>
      <c r="F848" s="57">
        <f>SUMPRODUCT($D$4:$M$4,'Daily Returns'!D848:M848)</f>
        <v>-8.768799559559109E-4</v>
      </c>
    </row>
    <row r="849" spans="5:6" ht="15" customHeight="1" x14ac:dyDescent="0.35">
      <c r="E849" s="56">
        <f>'Daily Returns'!B849</f>
        <v>45702</v>
      </c>
      <c r="F849" s="57">
        <f>SUMPRODUCT($D$4:$M$4,'Daily Returns'!D849:M849)</f>
        <v>-2.935067056492513E-2</v>
      </c>
    </row>
    <row r="850" spans="5:6" ht="15" customHeight="1" x14ac:dyDescent="0.35">
      <c r="E850" s="56">
        <f>'Daily Returns'!B850</f>
        <v>45705</v>
      </c>
      <c r="F850" s="57">
        <f>SUMPRODUCT($D$4:$M$4,'Daily Returns'!D850:M850)</f>
        <v>4.8546989850927437E-3</v>
      </c>
    </row>
    <row r="851" spans="5:6" ht="15" customHeight="1" x14ac:dyDescent="0.35">
      <c r="E851" s="56">
        <f>'Daily Returns'!B851</f>
        <v>45706</v>
      </c>
      <c r="F851" s="57">
        <f>SUMPRODUCT($D$4:$M$4,'Daily Returns'!D851:M851)</f>
        <v>4.233420844982949E-3</v>
      </c>
    </row>
    <row r="852" spans="5:6" ht="15" customHeight="1" x14ac:dyDescent="0.35">
      <c r="E852" s="56">
        <f>'Daily Returns'!B852</f>
        <v>45707</v>
      </c>
      <c r="F852" s="57">
        <f>SUMPRODUCT($D$4:$M$4,'Daily Returns'!D852:M852)</f>
        <v>7.2314880376550764E-3</v>
      </c>
    </row>
    <row r="853" spans="5:6" ht="15" customHeight="1" x14ac:dyDescent="0.35">
      <c r="E853" s="56">
        <f>'Daily Returns'!B853</f>
        <v>45708</v>
      </c>
      <c r="F853" s="57">
        <f>SUMPRODUCT($D$4:$M$4,'Daily Returns'!D853:M853)</f>
        <v>2.361464470056995E-2</v>
      </c>
    </row>
    <row r="854" spans="5:6" ht="15" customHeight="1" x14ac:dyDescent="0.35">
      <c r="E854" s="56">
        <f>'Daily Returns'!B854</f>
        <v>45709</v>
      </c>
      <c r="F854" s="57">
        <f>SUMPRODUCT($D$4:$M$4,'Daily Returns'!D854:M854)</f>
        <v>2.1630147313425946E-3</v>
      </c>
    </row>
    <row r="855" spans="5:6" ht="15" customHeight="1" x14ac:dyDescent="0.35">
      <c r="E855" s="56">
        <f>'Daily Returns'!B855</f>
        <v>45712</v>
      </c>
      <c r="F855" s="57">
        <f>SUMPRODUCT($D$4:$M$4,'Daily Returns'!D855:M855)</f>
        <v>-1.2565110169971139E-2</v>
      </c>
    </row>
    <row r="856" spans="5:6" ht="15" customHeight="1" x14ac:dyDescent="0.35">
      <c r="E856" s="56">
        <f>'Daily Returns'!B856</f>
        <v>45713</v>
      </c>
      <c r="F856" s="57">
        <f>SUMPRODUCT($D$4:$M$4,'Daily Returns'!D856:M856)</f>
        <v>-1.5823869976752003E-3</v>
      </c>
    </row>
    <row r="857" spans="5:6" ht="15" customHeight="1" x14ac:dyDescent="0.35">
      <c r="E857" s="56">
        <f>'Daily Returns'!B857</f>
        <v>45715</v>
      </c>
      <c r="F857" s="57">
        <f>SUMPRODUCT($D$4:$M$4,'Daily Returns'!D857:M857)</f>
        <v>-1.1857121917578808E-2</v>
      </c>
    </row>
    <row r="858" spans="5:6" ht="15" customHeight="1" x14ac:dyDescent="0.35">
      <c r="E858" s="56">
        <f>'Daily Returns'!B858</f>
        <v>45716</v>
      </c>
      <c r="F858" s="57">
        <f>SUMPRODUCT($D$4:$M$4,'Daily Returns'!D858:M858)</f>
        <v>-2.1670821833379018E-2</v>
      </c>
    </row>
    <row r="859" spans="5:6" ht="15" customHeight="1" x14ac:dyDescent="0.35">
      <c r="E859" s="56">
        <f>'Daily Returns'!B859</f>
        <v>45719</v>
      </c>
      <c r="F859" s="57">
        <f>SUMPRODUCT($D$4:$M$4,'Daily Returns'!D859:M859)</f>
        <v>1.2301117933282568E-2</v>
      </c>
    </row>
    <row r="860" spans="5:6" ht="15" customHeight="1" x14ac:dyDescent="0.35">
      <c r="E860" s="56">
        <f>'Daily Returns'!B860</f>
        <v>45720</v>
      </c>
      <c r="F860" s="57">
        <f>SUMPRODUCT($D$4:$M$4,'Daily Returns'!D860:M860)</f>
        <v>1.697200981347924E-3</v>
      </c>
    </row>
    <row r="861" spans="5:6" ht="15" customHeight="1" x14ac:dyDescent="0.35">
      <c r="E861" s="56">
        <f>'Daily Returns'!B861</f>
        <v>45721</v>
      </c>
      <c r="F861" s="57">
        <f>SUMPRODUCT($D$4:$M$4,'Daily Returns'!D861:M861)</f>
        <v>4.9825610900756746E-2</v>
      </c>
    </row>
    <row r="862" spans="5:6" ht="15" customHeight="1" x14ac:dyDescent="0.35">
      <c r="E862" s="56">
        <f>'Daily Returns'!B862</f>
        <v>45722</v>
      </c>
      <c r="F862" s="57">
        <f>SUMPRODUCT($D$4:$M$4,'Daily Returns'!D862:M862)</f>
        <v>7.557675632553473E-3</v>
      </c>
    </row>
    <row r="863" spans="5:6" ht="15" customHeight="1" x14ac:dyDescent="0.35">
      <c r="E863" s="56">
        <f>'Daily Returns'!B863</f>
        <v>45723</v>
      </c>
      <c r="F863" s="57">
        <f>SUMPRODUCT($D$4:$M$4,'Daily Returns'!D863:M863)</f>
        <v>-3.9830911928998344E-3</v>
      </c>
    </row>
    <row r="864" spans="5:6" ht="15" customHeight="1" x14ac:dyDescent="0.35">
      <c r="E864" s="56">
        <f>'Daily Returns'!B864</f>
        <v>45726</v>
      </c>
      <c r="F864" s="57">
        <f>SUMPRODUCT($D$4:$M$4,'Daily Returns'!D864:M864)</f>
        <v>4.7003319452501701E-3</v>
      </c>
    </row>
    <row r="865" spans="5:6" ht="15" customHeight="1" x14ac:dyDescent="0.35">
      <c r="E865" s="56">
        <f>'Daily Returns'!B865</f>
        <v>45727</v>
      </c>
      <c r="F865" s="57">
        <f>SUMPRODUCT($D$4:$M$4,'Daily Returns'!D865:M865)</f>
        <v>1.1836726161150064E-3</v>
      </c>
    </row>
    <row r="866" spans="5:6" ht="15" customHeight="1" x14ac:dyDescent="0.35">
      <c r="E866" s="56">
        <f>'Daily Returns'!B866</f>
        <v>45728</v>
      </c>
      <c r="F866" s="57">
        <f>SUMPRODUCT($D$4:$M$4,'Daily Returns'!D866:M866)</f>
        <v>9.205351625911129E-3</v>
      </c>
    </row>
    <row r="867" spans="5:6" ht="15" customHeight="1" x14ac:dyDescent="0.35">
      <c r="E867" s="56">
        <f>'Daily Returns'!B867</f>
        <v>45729</v>
      </c>
      <c r="F867" s="57">
        <f>SUMPRODUCT($D$4:$M$4,'Daily Returns'!D867:M867)</f>
        <v>-2.0745321899318884E-3</v>
      </c>
    </row>
    <row r="868" spans="5:6" ht="15" customHeight="1" x14ac:dyDescent="0.35">
      <c r="E868" s="56">
        <f>'Daily Returns'!B868</f>
        <v>45733</v>
      </c>
      <c r="F868" s="57">
        <f>SUMPRODUCT($D$4:$M$4,'Daily Returns'!D868:M868)</f>
        <v>9.9058303860588455E-3</v>
      </c>
    </row>
    <row r="869" spans="5:6" ht="15" customHeight="1" x14ac:dyDescent="0.35">
      <c r="E869" s="56">
        <f>'Daily Returns'!B869</f>
        <v>45734</v>
      </c>
      <c r="F869" s="57">
        <f>SUMPRODUCT($D$4:$M$4,'Daily Returns'!D869:M869)</f>
        <v>0</v>
      </c>
    </row>
    <row r="870" spans="5:6" ht="15" customHeight="1" x14ac:dyDescent="0.35">
      <c r="E870" s="56">
        <f>'Daily Returns'!B870</f>
        <v>45735</v>
      </c>
      <c r="F870" s="57">
        <f>SUMPRODUCT($D$4:$M$4,'Daily Returns'!D870:M870)</f>
        <v>4.4286028752390849E-2</v>
      </c>
    </row>
    <row r="871" spans="5:6" ht="15" customHeight="1" x14ac:dyDescent="0.35">
      <c r="E871" s="56">
        <f>'Daily Returns'!B871</f>
        <v>45736</v>
      </c>
      <c r="F871" s="57">
        <f>SUMPRODUCT($D$4:$M$4,'Daily Returns'!D871:M871)</f>
        <v>2.0332166194018675E-3</v>
      </c>
    </row>
    <row r="872" spans="5:6" ht="15" customHeight="1" x14ac:dyDescent="0.35">
      <c r="E872" s="56">
        <f>'Daily Returns'!B872</f>
        <v>45737</v>
      </c>
      <c r="F872" s="57">
        <f>SUMPRODUCT($D$4:$M$4,'Daily Returns'!D872:M872)</f>
        <v>1.9438671225620419E-2</v>
      </c>
    </row>
    <row r="873" spans="5:6" ht="15" customHeight="1" x14ac:dyDescent="0.35">
      <c r="E873" s="56">
        <f>'Daily Returns'!B873</f>
        <v>45740</v>
      </c>
      <c r="F873" s="57">
        <f>SUMPRODUCT($D$4:$M$4,'Daily Returns'!D873:M873)</f>
        <v>1.5566333759811023E-2</v>
      </c>
    </row>
    <row r="874" spans="5:6" ht="15" customHeight="1" x14ac:dyDescent="0.35">
      <c r="E874" s="56">
        <f>'Daily Returns'!B874</f>
        <v>45741</v>
      </c>
      <c r="F874" s="57">
        <f>SUMPRODUCT($D$4:$M$4,'Daily Returns'!D874:M874)</f>
        <v>-1.9127818003433619E-2</v>
      </c>
    </row>
    <row r="875" spans="5:6" ht="15" customHeight="1" x14ac:dyDescent="0.35">
      <c r="E875" s="56">
        <f>'Daily Returns'!B875</f>
        <v>45742</v>
      </c>
      <c r="F875" s="57">
        <f>SUMPRODUCT($D$4:$M$4,'Daily Returns'!D875:M875)</f>
        <v>-9.2623317174265439E-3</v>
      </c>
    </row>
    <row r="876" spans="5:6" ht="15" customHeight="1" x14ac:dyDescent="0.35">
      <c r="E876" s="56">
        <f>'Daily Returns'!B876</f>
        <v>45743</v>
      </c>
      <c r="F876" s="57">
        <f>SUMPRODUCT($D$4:$M$4,'Daily Returns'!D876:M876)</f>
        <v>2.4989612653480563E-2</v>
      </c>
    </row>
    <row r="877" spans="5:6" ht="15" customHeight="1" x14ac:dyDescent="0.35">
      <c r="E877" s="56">
        <f>'Daily Returns'!B877</f>
        <v>45744</v>
      </c>
      <c r="F877" s="57">
        <f>SUMPRODUCT($D$4:$M$4,'Daily Returns'!D877:M877)</f>
        <v>-9.1214901032930507E-3</v>
      </c>
    </row>
    <row r="878" spans="5:6" ht="15" customHeight="1" x14ac:dyDescent="0.35">
      <c r="E878" s="56">
        <f>'Daily Returns'!B878</f>
        <v>45748</v>
      </c>
      <c r="F878" s="57">
        <f>SUMPRODUCT($D$4:$M$4,'Daily Returns'!D878:M878)</f>
        <v>-9.3229851004071104E-3</v>
      </c>
    </row>
    <row r="879" spans="5:6" ht="15" customHeight="1" x14ac:dyDescent="0.35">
      <c r="E879" s="56">
        <f>'Daily Returns'!B879</f>
        <v>45749</v>
      </c>
      <c r="F879" s="57">
        <f>SUMPRODUCT($D$4:$M$4,'Daily Returns'!D879:M879)</f>
        <v>8.3107970822620999E-3</v>
      </c>
    </row>
    <row r="880" spans="5:6" ht="15" customHeight="1" x14ac:dyDescent="0.35">
      <c r="E880" s="56">
        <f>'Daily Returns'!B880</f>
        <v>45750</v>
      </c>
      <c r="F880" s="57">
        <f>SUMPRODUCT($D$4:$M$4,'Daily Returns'!D880:M880)</f>
        <v>2.0733200312359056E-2</v>
      </c>
    </row>
    <row r="881" spans="5:6" ht="15" customHeight="1" x14ac:dyDescent="0.35">
      <c r="E881" s="56">
        <f>'Daily Returns'!B881</f>
        <v>45751</v>
      </c>
      <c r="F881" s="57">
        <f>SUMPRODUCT($D$4:$M$4,'Daily Returns'!D881:M881)</f>
        <v>-2.4075608080270299E-2</v>
      </c>
    </row>
    <row r="882" spans="5:6" ht="15" customHeight="1" x14ac:dyDescent="0.35">
      <c r="E882" s="56">
        <f>'Daily Returns'!B882</f>
        <v>45754</v>
      </c>
      <c r="F882" s="57">
        <f>SUMPRODUCT($D$4:$M$4,'Daily Returns'!D882:M882)</f>
        <v>-2.868949287948961E-2</v>
      </c>
    </row>
    <row r="883" spans="5:6" ht="15" customHeight="1" x14ac:dyDescent="0.35">
      <c r="E883" s="56">
        <f>'Daily Returns'!B883</f>
        <v>45755</v>
      </c>
      <c r="F883" s="57">
        <f>SUMPRODUCT($D$4:$M$4,'Daily Returns'!D883:M883)</f>
        <v>9.4035996252431302E-3</v>
      </c>
    </row>
    <row r="884" spans="5:6" ht="15" customHeight="1" x14ac:dyDescent="0.35">
      <c r="E884" s="56">
        <f>'Daily Returns'!B884</f>
        <v>45756</v>
      </c>
      <c r="F884" s="57">
        <f>SUMPRODUCT($D$4:$M$4,'Daily Returns'!D884:M884)</f>
        <v>-2.5193479596762993E-3</v>
      </c>
    </row>
    <row r="885" spans="5:6" ht="15" customHeight="1" x14ac:dyDescent="0.35">
      <c r="E885" s="56">
        <f>'Daily Returns'!B885</f>
        <v>45758</v>
      </c>
      <c r="F885" s="57">
        <f>SUMPRODUCT($D$4:$M$4,'Daily Returns'!D885:M885)</f>
        <v>2.1740367854650045E-2</v>
      </c>
    </row>
    <row r="886" spans="5:6" ht="15" customHeight="1" x14ac:dyDescent="0.35">
      <c r="E886" s="56">
        <f>'Daily Returns'!B886</f>
        <v>45762</v>
      </c>
      <c r="F886" s="57">
        <f>SUMPRODUCT($D$4:$M$4,'Daily Returns'!D886:M886)</f>
        <v>3.0437549683106885E-2</v>
      </c>
    </row>
    <row r="887" spans="5:6" ht="15" customHeight="1" x14ac:dyDescent="0.35">
      <c r="E887" s="56">
        <f>'Daily Returns'!B887</f>
        <v>45763</v>
      </c>
      <c r="F887" s="57">
        <f>SUMPRODUCT($D$4:$M$4,'Daily Returns'!D887:M887)</f>
        <v>1.3143659763417133E-3</v>
      </c>
    </row>
    <row r="888" spans="5:6" ht="15" customHeight="1" x14ac:dyDescent="0.35">
      <c r="E888" s="56">
        <f>'Daily Returns'!B888</f>
        <v>45764</v>
      </c>
      <c r="F888" s="57">
        <f>SUMPRODUCT($D$4:$M$4,'Daily Returns'!D888:M888)</f>
        <v>4.2044098324479076E-3</v>
      </c>
    </row>
    <row r="889" spans="5:6" ht="15" customHeight="1" x14ac:dyDescent="0.35">
      <c r="E889" s="56">
        <f>'Daily Returns'!B889</f>
        <v>45768</v>
      </c>
      <c r="F889" s="57">
        <f>SUMPRODUCT($D$4:$M$4,'Daily Returns'!D889:M889)</f>
        <v>2.1513519317024544E-2</v>
      </c>
    </row>
    <row r="890" spans="5:6" ht="15" customHeight="1" x14ac:dyDescent="0.35">
      <c r="E890" s="56">
        <f>'Daily Returns'!B890</f>
        <v>45769</v>
      </c>
      <c r="F890" s="57">
        <f>SUMPRODUCT($D$4:$M$4,'Daily Returns'!D890:M890)</f>
        <v>-7.1930321409233722E-3</v>
      </c>
    </row>
    <row r="891" spans="5:6" ht="15" customHeight="1" x14ac:dyDescent="0.35">
      <c r="E891" s="56">
        <f>'Daily Returns'!B891</f>
        <v>45770</v>
      </c>
      <c r="F891" s="57">
        <f>SUMPRODUCT($D$4:$M$4,'Daily Returns'!D891:M891)</f>
        <v>8.6160213379484433E-3</v>
      </c>
    </row>
    <row r="892" spans="5:6" ht="15" customHeight="1" x14ac:dyDescent="0.35">
      <c r="E892" s="56">
        <f>'Daily Returns'!B892</f>
        <v>45771</v>
      </c>
      <c r="F892" s="57">
        <f>SUMPRODUCT($D$4:$M$4,'Daily Returns'!D892:M892)</f>
        <v>-4.6434628375683278E-4</v>
      </c>
    </row>
    <row r="893" spans="5:6" ht="15" customHeight="1" x14ac:dyDescent="0.35">
      <c r="E893" s="56">
        <f>'Daily Returns'!B893</f>
        <v>45772</v>
      </c>
      <c r="F893" s="57">
        <f>SUMPRODUCT($D$4:$M$4,'Daily Returns'!D893:M893)</f>
        <v>-3.6173843949832973E-2</v>
      </c>
    </row>
    <row r="894" spans="5:6" ht="15" customHeight="1" x14ac:dyDescent="0.35">
      <c r="E894" s="56">
        <f>'Daily Returns'!B894</f>
        <v>45775</v>
      </c>
      <c r="F894" s="57">
        <f>SUMPRODUCT($D$4:$M$4,'Daily Returns'!D894:M894)</f>
        <v>1.3111696795713269E-2</v>
      </c>
    </row>
    <row r="895" spans="5:6" ht="15" customHeight="1" x14ac:dyDescent="0.35">
      <c r="E895" s="56">
        <f>'Daily Returns'!B895</f>
        <v>45776</v>
      </c>
      <c r="F895" s="57">
        <f>SUMPRODUCT($D$4:$M$4,'Daily Returns'!D895:M895)</f>
        <v>-1.1301690248530805E-2</v>
      </c>
    </row>
    <row r="896" spans="5:6" ht="15" customHeight="1" x14ac:dyDescent="0.35">
      <c r="E896" s="56">
        <f>'Daily Returns'!B896</f>
        <v>45777</v>
      </c>
      <c r="F896" s="57">
        <f>SUMPRODUCT($D$4:$M$4,'Daily Returns'!D896:M896)</f>
        <v>-6.3295885279001868E-3</v>
      </c>
    </row>
    <row r="897" spans="5:6" ht="15" customHeight="1" x14ac:dyDescent="0.35">
      <c r="E897" s="56">
        <f>'Daily Returns'!B897</f>
        <v>45779</v>
      </c>
      <c r="F897" s="57">
        <f>SUMPRODUCT($D$4:$M$4,'Daily Returns'!D897:M897)</f>
        <v>-1.0234825065401444E-2</v>
      </c>
    </row>
    <row r="898" spans="5:6" ht="15" customHeight="1" x14ac:dyDescent="0.35">
      <c r="E898" s="56">
        <f>'Daily Returns'!B898</f>
        <v>45782</v>
      </c>
      <c r="F898" s="57">
        <f>SUMPRODUCT($D$4:$M$4,'Daily Returns'!D898:M898)</f>
        <v>2.4909039661292945E-2</v>
      </c>
    </row>
    <row r="899" spans="5:6" ht="15" customHeight="1" x14ac:dyDescent="0.35">
      <c r="E899" s="56">
        <f>'Daily Returns'!B899</f>
        <v>45783</v>
      </c>
      <c r="F899" s="57">
        <f>SUMPRODUCT($D$4:$M$4,'Daily Returns'!D899:M899)</f>
        <v>-2.5993017023300348E-2</v>
      </c>
    </row>
    <row r="900" spans="5:6" ht="15" customHeight="1" x14ac:dyDescent="0.35">
      <c r="E900" s="56">
        <f>'Daily Returns'!B900</f>
        <v>45784</v>
      </c>
      <c r="F900" s="57">
        <f>SUMPRODUCT($D$4:$M$4,'Daily Returns'!D900:M900)</f>
        <v>2.9229373790519608E-3</v>
      </c>
    </row>
    <row r="901" spans="5:6" ht="15" customHeight="1" x14ac:dyDescent="0.35">
      <c r="E901" s="56">
        <f>'Daily Returns'!B901</f>
        <v>45785</v>
      </c>
      <c r="F901" s="57">
        <f>SUMPRODUCT($D$4:$M$4,'Daily Returns'!D901:M901)</f>
        <v>-2.6112572920912513E-2</v>
      </c>
    </row>
    <row r="902" spans="5:6" ht="15" customHeight="1" x14ac:dyDescent="0.35">
      <c r="E902" s="56">
        <f>'Daily Returns'!B902</f>
        <v>45786</v>
      </c>
      <c r="F902" s="57">
        <f>SUMPRODUCT($D$4:$M$4,'Daily Returns'!D902:M902)</f>
        <v>-1.617868935853032E-2</v>
      </c>
    </row>
    <row r="903" spans="5:6" ht="15" customHeight="1" x14ac:dyDescent="0.35">
      <c r="E903" s="56">
        <f>'Daily Returns'!B903</f>
        <v>45789</v>
      </c>
      <c r="F903" s="57">
        <f>SUMPRODUCT($D$4:$M$4,'Daily Returns'!D903:M903)</f>
        <v>5.8710883345570217E-2</v>
      </c>
    </row>
    <row r="904" spans="5:6" ht="15" customHeight="1" x14ac:dyDescent="0.35">
      <c r="E904" s="56">
        <f>'Daily Returns'!B904</f>
        <v>45790</v>
      </c>
      <c r="F904" s="57">
        <f>SUMPRODUCT($D$4:$M$4,'Daily Returns'!D904:M904)</f>
        <v>-9.8481694199774282E-3</v>
      </c>
    </row>
    <row r="905" spans="5:6" ht="15" customHeight="1" x14ac:dyDescent="0.35">
      <c r="E905" s="56">
        <f>'Daily Returns'!B905</f>
        <v>45791</v>
      </c>
      <c r="F905" s="57">
        <f>SUMPRODUCT($D$4:$M$4,'Daily Returns'!D905:M905)</f>
        <v>6.9107510804235165E-3</v>
      </c>
    </row>
    <row r="906" spans="5:6" ht="15" customHeight="1" x14ac:dyDescent="0.35">
      <c r="E906" s="56">
        <f>'Daily Returns'!B906</f>
        <v>45792</v>
      </c>
      <c r="F906" s="57">
        <f>SUMPRODUCT($D$4:$M$4,'Daily Returns'!D906:M906)</f>
        <v>5.1981924628386354E-3</v>
      </c>
    </row>
    <row r="907" spans="5:6" ht="15" customHeight="1" x14ac:dyDescent="0.35">
      <c r="E907" s="56">
        <f>'Daily Returns'!B907</f>
        <v>45793</v>
      </c>
      <c r="F907" s="57">
        <f>SUMPRODUCT($D$4:$M$4,'Daily Returns'!D907:M907)</f>
        <v>2.1024773802217123E-2</v>
      </c>
    </row>
    <row r="908" spans="5:6" ht="15" customHeight="1" x14ac:dyDescent="0.35">
      <c r="E908" s="56">
        <f>'Daily Returns'!B908</f>
        <v>45796</v>
      </c>
      <c r="F908" s="57">
        <f>SUMPRODUCT($D$4:$M$4,'Daily Returns'!D908:M908)</f>
        <v>3.1541226906616651E-3</v>
      </c>
    </row>
    <row r="909" spans="5:6" ht="15" customHeight="1" x14ac:dyDescent="0.35">
      <c r="E909" s="56">
        <f>'Daily Returns'!B909</f>
        <v>45797</v>
      </c>
      <c r="F909" s="57">
        <f>SUMPRODUCT($D$4:$M$4,'Daily Returns'!D909:M909)</f>
        <v>-1.7467385099376519E-2</v>
      </c>
    </row>
    <row r="910" spans="5:6" ht="15" customHeight="1" x14ac:dyDescent="0.35">
      <c r="E910" s="56">
        <f>'Daily Returns'!B910</f>
        <v>45798</v>
      </c>
      <c r="F910" s="57">
        <f>SUMPRODUCT($D$4:$M$4,'Daily Returns'!D910:M910)</f>
        <v>2.3338361033819702E-3</v>
      </c>
    </row>
    <row r="911" spans="5:6" ht="15" customHeight="1" x14ac:dyDescent="0.35">
      <c r="E911" s="56">
        <f>'Daily Returns'!B911</f>
        <v>45799</v>
      </c>
      <c r="F911" s="57">
        <f>SUMPRODUCT($D$4:$M$4,'Daily Returns'!D911:M911)</f>
        <v>-8.0880315469966883E-3</v>
      </c>
    </row>
    <row r="912" spans="5:6" ht="15" customHeight="1" x14ac:dyDescent="0.35">
      <c r="E912" s="56">
        <f>'Daily Returns'!B912</f>
        <v>45800</v>
      </c>
      <c r="F912" s="57">
        <f>SUMPRODUCT($D$4:$M$4,'Daily Returns'!D912:M912)</f>
        <v>4.1326819809616947E-3</v>
      </c>
    </row>
    <row r="913" spans="5:6" ht="15" customHeight="1" x14ac:dyDescent="0.35">
      <c r="E913" s="56">
        <f>'Daily Returns'!B913</f>
        <v>45803</v>
      </c>
      <c r="F913" s="57">
        <f>SUMPRODUCT($D$4:$M$4,'Daily Returns'!D913:M913)</f>
        <v>7.147071229305791E-3</v>
      </c>
    </row>
    <row r="914" spans="5:6" ht="15" customHeight="1" x14ac:dyDescent="0.35">
      <c r="E914" s="56">
        <f>'Daily Returns'!B914</f>
        <v>45804</v>
      </c>
      <c r="F914" s="57">
        <f>SUMPRODUCT($D$4:$M$4,'Daily Returns'!D914:M914)</f>
        <v>-5.6013944403282999E-3</v>
      </c>
    </row>
    <row r="915" spans="5:6" ht="15" customHeight="1" x14ac:dyDescent="0.35">
      <c r="E915" s="56">
        <f>'Daily Returns'!B915</f>
        <v>45805</v>
      </c>
      <c r="F915" s="57">
        <f>SUMPRODUCT($D$4:$M$4,'Daily Returns'!D915:M915)</f>
        <v>-7.8285262168521393E-3</v>
      </c>
    </row>
    <row r="916" spans="5:6" ht="15" customHeight="1" x14ac:dyDescent="0.35">
      <c r="E916" s="56">
        <f>'Daily Returns'!B916</f>
        <v>45806</v>
      </c>
      <c r="F916" s="57">
        <f>SUMPRODUCT($D$4:$M$4,'Daily Returns'!D916:M916)</f>
        <v>6.2528805572736991E-3</v>
      </c>
    </row>
    <row r="917" spans="5:6" ht="15" customHeight="1" x14ac:dyDescent="0.35">
      <c r="E917" s="56">
        <f>'Daily Returns'!B917</f>
        <v>45807</v>
      </c>
      <c r="F917" s="57">
        <f>SUMPRODUCT($D$4:$M$4,'Daily Returns'!D917:M917)</f>
        <v>-1.4833875102689522E-2</v>
      </c>
    </row>
    <row r="918" spans="5:6" ht="15" customHeight="1" x14ac:dyDescent="0.35">
      <c r="E918" s="56">
        <f>'Daily Returns'!B918</f>
        <v>45810</v>
      </c>
      <c r="F918" s="57">
        <f>SUMPRODUCT($D$4:$M$4,'Daily Returns'!D918:M918)</f>
        <v>9.0032937724235703E-3</v>
      </c>
    </row>
    <row r="919" spans="5:6" ht="15" customHeight="1" x14ac:dyDescent="0.35">
      <c r="E919" s="56">
        <f>'Daily Returns'!B919</f>
        <v>45811</v>
      </c>
      <c r="F919" s="57">
        <f>SUMPRODUCT($D$4:$M$4,'Daily Returns'!D919:M919)</f>
        <v>-1.3510983873550143E-2</v>
      </c>
    </row>
    <row r="920" spans="5:6" ht="15" customHeight="1" x14ac:dyDescent="0.35">
      <c r="E920" s="56">
        <f>'Daily Returns'!B920</f>
        <v>45812</v>
      </c>
      <c r="F920" s="57">
        <f>SUMPRODUCT($D$4:$M$4,'Daily Returns'!D920:M920)</f>
        <v>1.3484278962952057E-2</v>
      </c>
    </row>
    <row r="921" spans="5:6" ht="15" customHeight="1" x14ac:dyDescent="0.35">
      <c r="E921" s="56">
        <f>'Daily Returns'!B921</f>
        <v>45813</v>
      </c>
      <c r="F921" s="57">
        <f>SUMPRODUCT($D$4:$M$4,'Daily Returns'!D921:M921)</f>
        <v>1.2474091640432561E-3</v>
      </c>
    </row>
    <row r="922" spans="5:6" ht="15" customHeight="1" x14ac:dyDescent="0.35">
      <c r="E922" s="56">
        <f>'Daily Returns'!B922</f>
        <v>45814</v>
      </c>
      <c r="F922" s="57">
        <f>SUMPRODUCT($D$4:$M$4,'Daily Returns'!D922:M922)</f>
        <v>1.3925320702339719E-2</v>
      </c>
    </row>
    <row r="923" spans="5:6" ht="15" customHeight="1" x14ac:dyDescent="0.35">
      <c r="E923" s="56">
        <f>'Daily Returns'!B923</f>
        <v>45817</v>
      </c>
      <c r="F923" s="57">
        <f>SUMPRODUCT($D$4:$M$4,'Daily Returns'!D923:M923)</f>
        <v>1.4715442356766705E-2</v>
      </c>
    </row>
    <row r="924" spans="5:6" ht="15" customHeight="1" x14ac:dyDescent="0.35">
      <c r="E924" s="56">
        <f>'Daily Returns'!B924</f>
        <v>45818</v>
      </c>
      <c r="F924" s="57">
        <f>SUMPRODUCT($D$4:$M$4,'Daily Returns'!D924:M924)</f>
        <v>1.4649707321859103E-2</v>
      </c>
    </row>
    <row r="925" spans="5:6" ht="15" customHeight="1" x14ac:dyDescent="0.35">
      <c r="E925" s="56">
        <f>'Daily Returns'!B925</f>
        <v>45819</v>
      </c>
      <c r="F925" s="57">
        <f>SUMPRODUCT($D$4:$M$4,'Daily Returns'!D925:M925)</f>
        <v>-6.482674302837132E-3</v>
      </c>
    </row>
    <row r="926" spans="5:6" ht="15" customHeight="1" x14ac:dyDescent="0.35">
      <c r="E926" s="56">
        <f>'Daily Returns'!B926</f>
        <v>45820</v>
      </c>
      <c r="F926" s="57">
        <f>SUMPRODUCT($D$4:$M$4,'Daily Returns'!D926:M926)</f>
        <v>-2.7578015463928005E-2</v>
      </c>
    </row>
    <row r="927" spans="5:6" ht="15" customHeight="1" x14ac:dyDescent="0.35">
      <c r="E927" s="56">
        <f>'Daily Returns'!B927</f>
        <v>45821</v>
      </c>
      <c r="F927" s="57">
        <f>SUMPRODUCT($D$4:$M$4,'Daily Returns'!D927:M927)</f>
        <v>-1.0060371752800723E-2</v>
      </c>
    </row>
    <row r="928" spans="5:6" ht="15" customHeight="1" x14ac:dyDescent="0.35">
      <c r="E928" s="56">
        <f>'Daily Returns'!B928</f>
        <v>45824</v>
      </c>
      <c r="F928" s="57">
        <f>SUMPRODUCT($D$4:$M$4,'Daily Returns'!D928:M928)</f>
        <v>5.8293312194196535E-3</v>
      </c>
    </row>
    <row r="929" spans="5:6" ht="15" customHeight="1" x14ac:dyDescent="0.35">
      <c r="E929" s="56">
        <f>'Daily Returns'!B929</f>
        <v>45825</v>
      </c>
      <c r="F929" s="57">
        <f>SUMPRODUCT($D$4:$M$4,'Daily Returns'!D929:M929)</f>
        <v>-1.2070120329161781E-2</v>
      </c>
    </row>
    <row r="930" spans="5:6" ht="15" customHeight="1" x14ac:dyDescent="0.35">
      <c r="E930" s="56">
        <f>'Daily Returns'!B930</f>
        <v>45826</v>
      </c>
      <c r="F930" s="57">
        <f>SUMPRODUCT($D$4:$M$4,'Daily Returns'!D930:M930)</f>
        <v>-8.2098621381363045E-3</v>
      </c>
    </row>
    <row r="931" spans="5:6" ht="15" customHeight="1" x14ac:dyDescent="0.35">
      <c r="E931" s="56">
        <f>'Daily Returns'!B931</f>
        <v>45827</v>
      </c>
      <c r="F931" s="57">
        <f>SUMPRODUCT($D$4:$M$4,'Daily Returns'!D931:M931)</f>
        <v>-2.1695141202615953E-2</v>
      </c>
    </row>
    <row r="932" spans="5:6" ht="15" customHeight="1" x14ac:dyDescent="0.35">
      <c r="E932" s="56">
        <f>'Daily Returns'!B932</f>
        <v>45828</v>
      </c>
      <c r="F932" s="57">
        <f>SUMPRODUCT($D$4:$M$4,'Daily Returns'!D932:M932)</f>
        <v>1.5359142015739215E-2</v>
      </c>
    </row>
    <row r="933" spans="5:6" ht="15" customHeight="1" x14ac:dyDescent="0.35">
      <c r="E933" s="56">
        <f>'Daily Returns'!B933</f>
        <v>45831</v>
      </c>
      <c r="F933" s="57">
        <f>SUMPRODUCT($D$4:$M$4,'Daily Returns'!D933:M933)</f>
        <v>8.6303675353180294E-3</v>
      </c>
    </row>
    <row r="934" spans="5:6" ht="15" customHeight="1" x14ac:dyDescent="0.35">
      <c r="E934" s="56">
        <f>'Daily Returns'!B934</f>
        <v>45832</v>
      </c>
      <c r="F934" s="57">
        <f>SUMPRODUCT($D$4:$M$4,'Daily Returns'!D934:M934)</f>
        <v>1.0775199278031566E-2</v>
      </c>
    </row>
    <row r="935" spans="5:6" ht="15" customHeight="1" x14ac:dyDescent="0.35">
      <c r="E935" s="56">
        <f>'Daily Returns'!B935</f>
        <v>45833</v>
      </c>
      <c r="F935" s="57">
        <f>SUMPRODUCT($D$4:$M$4,'Daily Returns'!D935:M935)</f>
        <v>8.2787048388687119E-3</v>
      </c>
    </row>
    <row r="936" spans="5:6" ht="15" customHeight="1" x14ac:dyDescent="0.35">
      <c r="E936" s="56">
        <f>'Daily Returns'!B936</f>
        <v>45834</v>
      </c>
      <c r="F936" s="57">
        <f>SUMPRODUCT($D$4:$M$4,'Daily Returns'!D936:M936)</f>
        <v>1.2899468490707522E-2</v>
      </c>
    </row>
    <row r="937" spans="5:6" ht="15" customHeight="1" x14ac:dyDescent="0.35">
      <c r="E937" s="56">
        <f>'Daily Returns'!B937</f>
        <v>45835</v>
      </c>
      <c r="F937" s="57">
        <f>SUMPRODUCT($D$4:$M$4,'Daily Returns'!D937:M937)</f>
        <v>1.0346461953603227E-2</v>
      </c>
    </row>
    <row r="938" spans="5:6" ht="15" customHeight="1" x14ac:dyDescent="0.35">
      <c r="E938" s="56">
        <f>'Daily Returns'!B938</f>
        <v>45838</v>
      </c>
      <c r="F938" s="57">
        <f>SUMPRODUCT($D$4:$M$4,'Daily Returns'!D938:M938)</f>
        <v>-1.0878321572485806E-3</v>
      </c>
    </row>
    <row r="939" spans="5:6" ht="15" customHeight="1" x14ac:dyDescent="0.35">
      <c r="E939" s="56">
        <f>'Daily Returns'!B939</f>
        <v>45839</v>
      </c>
      <c r="F939" s="57">
        <f>SUMPRODUCT($D$4:$M$4,'Daily Returns'!D939:M939)</f>
        <v>3.0468523367455102E-4</v>
      </c>
    </row>
    <row r="940" spans="5:6" ht="15" customHeight="1" x14ac:dyDescent="0.35">
      <c r="E940" s="56">
        <f>'Daily Returns'!B940</f>
        <v>45840</v>
      </c>
      <c r="F940" s="57">
        <f>SUMPRODUCT($D$4:$M$4,'Daily Returns'!D940:M940)</f>
        <v>-8.5948543897684804E-4</v>
      </c>
    </row>
    <row r="941" spans="5:6" ht="15" customHeight="1" x14ac:dyDescent="0.35">
      <c r="E941" s="56">
        <f>'Daily Returns'!B941</f>
        <v>45841</v>
      </c>
      <c r="F941" s="57">
        <f>SUMPRODUCT($D$4:$M$4,'Daily Returns'!D941:M941)</f>
        <v>-6.279279979141017E-3</v>
      </c>
    </row>
    <row r="942" spans="5:6" ht="15" customHeight="1" x14ac:dyDescent="0.35">
      <c r="E942" s="56">
        <f>'Daily Returns'!B942</f>
        <v>45842</v>
      </c>
      <c r="F942" s="57">
        <f>SUMPRODUCT($D$4:$M$4,'Daily Returns'!D942:M942)</f>
        <v>-3.0101681765595247E-4</v>
      </c>
    </row>
    <row r="943" spans="5:6" ht="15" customHeight="1" x14ac:dyDescent="0.35">
      <c r="E943" s="56">
        <f>'Daily Returns'!B943</f>
        <v>45845</v>
      </c>
      <c r="F943" s="57">
        <f>SUMPRODUCT($D$4:$M$4,'Daily Returns'!D943:M943)</f>
        <v>3.5039907851303507E-3</v>
      </c>
    </row>
    <row r="944" spans="5:6" ht="15" customHeight="1" x14ac:dyDescent="0.35">
      <c r="E944" s="56">
        <f>'Daily Returns'!B944</f>
        <v>45846</v>
      </c>
      <c r="F944" s="57">
        <f>SUMPRODUCT($D$4:$M$4,'Daily Returns'!D944:M944)</f>
        <v>6.2695265600626656E-3</v>
      </c>
    </row>
    <row r="945" spans="5:6" ht="15" customHeight="1" x14ac:dyDescent="0.35">
      <c r="E945" s="56">
        <f>'Daily Returns'!B945</f>
        <v>45847</v>
      </c>
      <c r="F945" s="57">
        <f>SUMPRODUCT($D$4:$M$4,'Daily Returns'!D945:M945)</f>
        <v>3.5589447309031133E-3</v>
      </c>
    </row>
    <row r="946" spans="5:6" ht="15" customHeight="1" x14ac:dyDescent="0.35">
      <c r="E946" s="56">
        <f>'Daily Returns'!B946</f>
        <v>45848</v>
      </c>
      <c r="F946" s="57">
        <f>SUMPRODUCT($D$4:$M$4,'Daily Returns'!D946:M946)</f>
        <v>5.6837291594886681E-4</v>
      </c>
    </row>
    <row r="947" spans="5:6" ht="15" customHeight="1" x14ac:dyDescent="0.35">
      <c r="E947" s="56">
        <f>'Daily Returns'!B947</f>
        <v>45849</v>
      </c>
      <c r="F947" s="57">
        <f>SUMPRODUCT($D$4:$M$4,'Daily Returns'!D947:M947)</f>
        <v>-6.9275319022926059E-3</v>
      </c>
    </row>
    <row r="948" spans="5:6" ht="15" customHeight="1" x14ac:dyDescent="0.35">
      <c r="E948" s="56">
        <f>'Daily Returns'!B948</f>
        <v>45852</v>
      </c>
      <c r="F948" s="57">
        <f>SUMPRODUCT($D$4:$M$4,'Daily Returns'!D948:M948)</f>
        <v>1.0703807942451073E-2</v>
      </c>
    </row>
    <row r="949" spans="5:6" ht="15" customHeight="1" x14ac:dyDescent="0.35">
      <c r="E949" s="56">
        <f>'Daily Returns'!B949</f>
        <v>45853</v>
      </c>
      <c r="F949" s="57">
        <f>SUMPRODUCT($D$4:$M$4,'Daily Returns'!D949:M949)</f>
        <v>-2.8290620068796004E-4</v>
      </c>
    </row>
    <row r="950" spans="5:6" ht="15" customHeight="1" x14ac:dyDescent="0.35">
      <c r="E950" s="56">
        <f>'Daily Returns'!B950</f>
        <v>45854</v>
      </c>
      <c r="F950" s="57">
        <f>SUMPRODUCT($D$4:$M$4,'Daily Returns'!D950:M950)</f>
        <v>3.0612647210066734E-3</v>
      </c>
    </row>
    <row r="951" spans="5:6" ht="15" customHeight="1" x14ac:dyDescent="0.35">
      <c r="E951" s="56">
        <f>'Daily Returns'!B951</f>
        <v>45855</v>
      </c>
      <c r="F951" s="57">
        <f>SUMPRODUCT($D$4:$M$4,'Daily Returns'!D951:M951)</f>
        <v>-2.4729931056740265E-3</v>
      </c>
    </row>
    <row r="952" spans="5:6" ht="15" customHeight="1" x14ac:dyDescent="0.35">
      <c r="E952" s="56">
        <f>'Daily Returns'!B952</f>
        <v>45856</v>
      </c>
      <c r="F952" s="57">
        <f>SUMPRODUCT($D$4:$M$4,'Daily Returns'!D952:M952)</f>
        <v>-8.823828288025649E-3</v>
      </c>
    </row>
    <row r="953" spans="5:6" ht="15" customHeight="1" x14ac:dyDescent="0.35">
      <c r="E953" s="56">
        <f>'Daily Returns'!B953</f>
        <v>45859</v>
      </c>
      <c r="F953" s="57">
        <f>SUMPRODUCT($D$4:$M$4,'Daily Returns'!D953:M953)</f>
        <v>1.3299374165868241E-3</v>
      </c>
    </row>
    <row r="954" spans="5:6" ht="15" customHeight="1" x14ac:dyDescent="0.35">
      <c r="E954" s="56">
        <f>'Daily Returns'!B954</f>
        <v>45860</v>
      </c>
      <c r="F954" s="57">
        <f>SUMPRODUCT($D$4:$M$4,'Daily Returns'!D954:M954)</f>
        <v>-8.0514905238388453E-3</v>
      </c>
    </row>
    <row r="955" spans="5:6" ht="15" customHeight="1" x14ac:dyDescent="0.35">
      <c r="E955" s="56">
        <f>'Daily Returns'!B955</f>
        <v>45861</v>
      </c>
      <c r="F955" s="57">
        <f>SUMPRODUCT($D$4:$M$4,'Daily Returns'!D955:M955)</f>
        <v>5.0025722224847358E-3</v>
      </c>
    </row>
    <row r="956" spans="5:6" ht="15" customHeight="1" x14ac:dyDescent="0.35">
      <c r="E956" s="56">
        <f>'Daily Returns'!B956</f>
        <v>45862</v>
      </c>
      <c r="F956" s="57">
        <f>SUMPRODUCT($D$4:$M$4,'Daily Returns'!D956:M956)</f>
        <v>-7.7832969185715022E-3</v>
      </c>
    </row>
    <row r="957" spans="5:6" ht="15" customHeight="1" x14ac:dyDescent="0.35">
      <c r="E957" s="56">
        <f>'Daily Returns'!B957</f>
        <v>45863</v>
      </c>
      <c r="F957" s="57">
        <f>SUMPRODUCT($D$4:$M$4,'Daily Returns'!D957:M957)</f>
        <v>-2.5173925109614324E-2</v>
      </c>
    </row>
    <row r="958" spans="5:6" ht="15" customHeight="1" x14ac:dyDescent="0.35">
      <c r="E958" s="56">
        <f>'Daily Returns'!B958</f>
        <v>45866</v>
      </c>
      <c r="F958" s="57">
        <f>SUMPRODUCT($D$4:$M$4,'Daily Returns'!D958:M958)</f>
        <v>5.7977347017404094E-3</v>
      </c>
    </row>
    <row r="959" spans="5:6" ht="15" customHeight="1" x14ac:dyDescent="0.35">
      <c r="E959" s="56">
        <f>'Daily Returns'!B959</f>
        <v>45867</v>
      </c>
      <c r="F959" s="57">
        <f>SUMPRODUCT($D$4:$M$4,'Daily Returns'!D959:M959)</f>
        <v>9.4692808361356191E-3</v>
      </c>
    </row>
    <row r="960" spans="5:6" ht="15" customHeight="1" x14ac:dyDescent="0.35">
      <c r="E960" s="56">
        <f>'Daily Returns'!B960</f>
        <v>45868</v>
      </c>
      <c r="F960" s="57">
        <f>SUMPRODUCT($D$4:$M$4,'Daily Returns'!D960:M960)</f>
        <v>2.4571370699387777E-4</v>
      </c>
    </row>
    <row r="961" spans="5:6" ht="15" customHeight="1" x14ac:dyDescent="0.35">
      <c r="E961" s="56">
        <f>'Daily Returns'!B961</f>
        <v>45869</v>
      </c>
      <c r="F961" s="57">
        <f>SUMPRODUCT($D$4:$M$4,'Daily Returns'!D961:M961)</f>
        <v>-1.5769403834383109E-2</v>
      </c>
    </row>
    <row r="962" spans="5:6" ht="15" customHeight="1" x14ac:dyDescent="0.35">
      <c r="E962" s="56">
        <f>'Daily Returns'!B962</f>
        <v>45870</v>
      </c>
      <c r="F962" s="57">
        <f>SUMPRODUCT($D$4:$M$4,'Daily Returns'!D962:M962)</f>
        <v>-1.4440462531120815E-2</v>
      </c>
    </row>
    <row r="963" spans="5:6" ht="15" customHeight="1" x14ac:dyDescent="0.35">
      <c r="E963" s="56">
        <f>'Daily Returns'!B963</f>
        <v>45873</v>
      </c>
      <c r="F963" s="57">
        <f>SUMPRODUCT($D$4:$M$4,'Daily Returns'!D963:M963)</f>
        <v>1.0442032516317468E-2</v>
      </c>
    </row>
    <row r="964" spans="5:6" ht="15" customHeight="1" x14ac:dyDescent="0.35">
      <c r="E964" s="56">
        <f>'Daily Returns'!B964</f>
        <v>45874</v>
      </c>
      <c r="F964" s="57">
        <f>SUMPRODUCT($D$4:$M$4,'Daily Returns'!D964:M964)</f>
        <v>-4.1041459726649576E-4</v>
      </c>
    </row>
    <row r="965" spans="5:6" ht="15" customHeight="1" x14ac:dyDescent="0.35">
      <c r="E965" s="56">
        <f>'Daily Returns'!B965</f>
        <v>45875</v>
      </c>
      <c r="F965" s="57">
        <f>SUMPRODUCT($D$4:$M$4,'Daily Returns'!D965:M965)</f>
        <v>-9.1033410329129268E-3</v>
      </c>
    </row>
    <row r="966" spans="5:6" ht="15" customHeight="1" x14ac:dyDescent="0.35">
      <c r="E966" s="56">
        <f>'Daily Returns'!B966</f>
        <v>45876</v>
      </c>
      <c r="F966" s="57">
        <f>SUMPRODUCT($D$4:$M$4,'Daily Returns'!D966:M966)</f>
        <v>4.4647511259175883E-3</v>
      </c>
    </row>
    <row r="967" spans="5:6" ht="15" customHeight="1" x14ac:dyDescent="0.35">
      <c r="E967" s="56">
        <f>'Daily Returns'!B967</f>
        <v>45877</v>
      </c>
      <c r="F967" s="57">
        <f>SUMPRODUCT($D$4:$M$4,'Daily Returns'!D967:M967)</f>
        <v>-1.1702161311035521E-2</v>
      </c>
    </row>
    <row r="968" spans="5:6" ht="15" customHeight="1" x14ac:dyDescent="0.35">
      <c r="E968" s="56">
        <f>'Daily Returns'!B968</f>
        <v>45880</v>
      </c>
      <c r="F968" s="57">
        <f>SUMPRODUCT($D$4:$M$4,'Daily Returns'!D968:M968)</f>
        <v>1.1934426521191354E-2</v>
      </c>
    </row>
    <row r="969" spans="5:6" ht="15" customHeight="1" x14ac:dyDescent="0.35">
      <c r="E969" s="56">
        <f>'Daily Returns'!B969</f>
        <v>45881</v>
      </c>
      <c r="F969" s="57">
        <f>SUMPRODUCT($D$4:$M$4,'Daily Returns'!D969:M969)</f>
        <v>3.1722889586555448E-3</v>
      </c>
    </row>
    <row r="970" spans="5:6" ht="15" customHeight="1" x14ac:dyDescent="0.35">
      <c r="E970" s="56">
        <f>'Daily Returns'!B970</f>
        <v>45882</v>
      </c>
      <c r="F970" s="57">
        <f>SUMPRODUCT($D$4:$M$4,'Daily Returns'!D970:M970)</f>
        <v>1.912894130029852E-3</v>
      </c>
    </row>
    <row r="971" spans="5:6" ht="15" customHeight="1" x14ac:dyDescent="0.35">
      <c r="E971" s="56">
        <f>'Daily Returns'!B971</f>
        <v>45883</v>
      </c>
      <c r="F971" s="57">
        <f>SUMPRODUCT($D$4:$M$4,'Daily Returns'!D971:M971)</f>
        <v>-9.8398665982096355E-3</v>
      </c>
    </row>
    <row r="972" spans="5:6" ht="15" customHeight="1" x14ac:dyDescent="0.35">
      <c r="E972" s="56">
        <f>'Daily Returns'!B972</f>
        <v>45887</v>
      </c>
      <c r="F972" s="57">
        <f>SUMPRODUCT($D$4:$M$4,'Daily Returns'!D972:M972)</f>
        <v>1.1036400771775534E-2</v>
      </c>
    </row>
    <row r="973" spans="5:6" ht="15" customHeight="1" x14ac:dyDescent="0.35">
      <c r="E973" s="56">
        <f>'Daily Returns'!B973</f>
        <v>45888</v>
      </c>
      <c r="F973" s="57">
        <f>SUMPRODUCT($D$4:$M$4,'Daily Returns'!D973:M973)</f>
        <v>4.4334447445472771E-3</v>
      </c>
    </row>
    <row r="974" spans="5:6" ht="15" customHeight="1" x14ac:dyDescent="0.35">
      <c r="E974" s="56">
        <f>'Daily Returns'!B974</f>
        <v>45889</v>
      </c>
      <c r="F974" s="57">
        <f>SUMPRODUCT($D$4:$M$4,'Daily Returns'!D974:M974)</f>
        <v>2.1760092659708343E-4</v>
      </c>
    </row>
    <row r="975" spans="5:6" ht="15" customHeight="1" x14ac:dyDescent="0.35">
      <c r="E975" s="56">
        <f>'Daily Returns'!B975</f>
        <v>45890</v>
      </c>
      <c r="F975" s="57">
        <f>SUMPRODUCT($D$4:$M$4,'Daily Returns'!D975:M975)</f>
        <v>-7.5764806795902582E-3</v>
      </c>
    </row>
    <row r="976" spans="5:6" ht="15" customHeight="1" x14ac:dyDescent="0.35">
      <c r="E976" s="56">
        <f>'Daily Returns'!B976</f>
        <v>45891</v>
      </c>
      <c r="F976" s="57">
        <f>SUMPRODUCT($D$4:$M$4,'Daily Returns'!D976:M976)</f>
        <v>-6.0335401511888102E-3</v>
      </c>
    </row>
    <row r="977" spans="5:6" ht="15" customHeight="1" x14ac:dyDescent="0.35">
      <c r="E977" s="56">
        <f>'Daily Returns'!B977</f>
        <v>45894</v>
      </c>
      <c r="F977" s="57">
        <f>SUMPRODUCT($D$4:$M$4,'Daily Returns'!D977:M977)</f>
        <v>1.0641349525524649E-3</v>
      </c>
    </row>
    <row r="978" spans="5:6" ht="15" customHeight="1" x14ac:dyDescent="0.35">
      <c r="E978" s="56">
        <f>'Daily Returns'!B978</f>
        <v>45895</v>
      </c>
      <c r="F978" s="57">
        <f>SUMPRODUCT($D$4:$M$4,'Daily Returns'!D978:M978)</f>
        <v>-1.5915890486965525E-2</v>
      </c>
    </row>
    <row r="979" spans="5:6" ht="15" customHeight="1" x14ac:dyDescent="0.35">
      <c r="E979" s="56">
        <f>'Daily Returns'!B979</f>
        <v>45897</v>
      </c>
      <c r="F979" s="57">
        <f>SUMPRODUCT($D$4:$M$4,'Daily Returns'!D979:M979)</f>
        <v>-1.8510769004963189E-2</v>
      </c>
    </row>
    <row r="980" spans="5:6" ht="15" customHeight="1" x14ac:dyDescent="0.35">
      <c r="E980" s="56">
        <f>'Daily Returns'!B980</f>
        <v>45898</v>
      </c>
      <c r="F980" s="57">
        <f>SUMPRODUCT($D$4:$M$4,'Daily Returns'!D980:M980)</f>
        <v>-6.8557302356439531E-3</v>
      </c>
    </row>
    <row r="981" spans="5:6" ht="15" customHeight="1" x14ac:dyDescent="0.35">
      <c r="E981" s="56">
        <f>'Daily Returns'!B981</f>
        <v>45901</v>
      </c>
      <c r="F981" s="57">
        <f>SUMPRODUCT($D$4:$M$4,'Daily Returns'!D981:M981)</f>
        <v>1.7347771733566962E-2</v>
      </c>
    </row>
    <row r="982" spans="5:6" ht="15" customHeight="1" x14ac:dyDescent="0.35">
      <c r="E982" s="56">
        <f>'Daily Returns'!B982</f>
        <v>45902</v>
      </c>
      <c r="F982" s="57">
        <f>SUMPRODUCT($D$4:$M$4,'Daily Returns'!D982:M982)</f>
        <v>1.2788356112368704E-2</v>
      </c>
    </row>
    <row r="983" spans="5:6" ht="15" customHeight="1" x14ac:dyDescent="0.35">
      <c r="E983" s="56">
        <f>'Daily Returns'!B983</f>
        <v>45903</v>
      </c>
      <c r="F983" s="57">
        <f>SUMPRODUCT($D$4:$M$4,'Daily Returns'!D983:M983)</f>
        <v>-5.7649357518138058E-4</v>
      </c>
    </row>
    <row r="984" spans="5:6" ht="15" customHeight="1" x14ac:dyDescent="0.35">
      <c r="E984" s="56">
        <f>'Daily Returns'!B984</f>
        <v>45904</v>
      </c>
      <c r="F984" s="57">
        <f>SUMPRODUCT($D$4:$M$4,'Daily Returns'!D984:M984)</f>
        <v>-1.0207492308957501E-2</v>
      </c>
    </row>
    <row r="985" spans="5:6" ht="15" customHeight="1" x14ac:dyDescent="0.35">
      <c r="E985" s="56">
        <f>'Daily Returns'!B985</f>
        <v>45905</v>
      </c>
      <c r="F985" s="57">
        <f>SUMPRODUCT($D$4:$M$4,'Daily Returns'!D985:M985)</f>
        <v>-1.1176934159702226E-3</v>
      </c>
    </row>
    <row r="986" spans="5:6" ht="15" customHeight="1" x14ac:dyDescent="0.35">
      <c r="E986" s="56">
        <f>'Daily Returns'!B986</f>
        <v>45908</v>
      </c>
      <c r="F986" s="57">
        <f>SUMPRODUCT($D$4:$M$4,'Daily Returns'!D986:M986)</f>
        <v>8.3430536291155162E-3</v>
      </c>
    </row>
    <row r="987" spans="5:6" ht="15" customHeight="1" x14ac:dyDescent="0.35">
      <c r="E987" s="56">
        <f>'Daily Returns'!B987</f>
        <v>45909</v>
      </c>
      <c r="F987" s="57">
        <f>SUMPRODUCT($D$4:$M$4,'Daily Returns'!D987:M987)</f>
        <v>4.2926725708369532E-3</v>
      </c>
    </row>
    <row r="988" spans="5:6" ht="15" customHeight="1" x14ac:dyDescent="0.35">
      <c r="E988" s="56">
        <f>'Daily Returns'!B988</f>
        <v>45910</v>
      </c>
      <c r="F988" s="57">
        <f>SUMPRODUCT($D$4:$M$4,'Daily Returns'!D988:M988)</f>
        <v>1.0777263020127149E-2</v>
      </c>
    </row>
    <row r="989" spans="5:6" ht="15" customHeight="1" x14ac:dyDescent="0.35">
      <c r="E989" s="56">
        <f>'Daily Returns'!B989</f>
        <v>45911</v>
      </c>
      <c r="F989" s="57">
        <f>SUMPRODUCT($D$4:$M$4,'Daily Returns'!D989:M989)</f>
        <v>7.8093945358133857E-3</v>
      </c>
    </row>
    <row r="990" spans="5:6" ht="15" customHeight="1" x14ac:dyDescent="0.35">
      <c r="E990" s="56">
        <f>'Daily Returns'!B990</f>
        <v>45912</v>
      </c>
      <c r="F990" s="57">
        <f>SUMPRODUCT($D$4:$M$4,'Daily Returns'!D990:M990)</f>
        <v>7.9841045852973268E-3</v>
      </c>
    </row>
    <row r="991" spans="5:6" ht="15" customHeight="1" x14ac:dyDescent="0.35">
      <c r="E991" s="56">
        <f>'Daily Returns'!B991</f>
        <v>45915</v>
      </c>
      <c r="F991" s="57">
        <f>SUMPRODUCT($D$4:$M$4,'Daily Returns'!D991:M991)</f>
        <v>9.3186335519078196E-3</v>
      </c>
    </row>
    <row r="992" spans="5:6" ht="15" customHeight="1" x14ac:dyDescent="0.35">
      <c r="E992" s="56">
        <f>'Daily Returns'!B992</f>
        <v>45916</v>
      </c>
      <c r="F992" s="57">
        <f>SUMPRODUCT($D$4:$M$4,'Daily Returns'!D992:M992)</f>
        <v>7.4205422740584162E-3</v>
      </c>
    </row>
    <row r="993" spans="5:6" ht="15" customHeight="1" x14ac:dyDescent="0.35">
      <c r="E993" s="56">
        <f>'Daily Returns'!B993</f>
        <v>45917</v>
      </c>
      <c r="F993" s="57">
        <f>SUMPRODUCT($D$4:$M$4,'Daily Returns'!D993:M993)</f>
        <v>-6.4288918560553967E-3</v>
      </c>
    </row>
    <row r="994" spans="5:6" ht="15" customHeight="1" x14ac:dyDescent="0.35">
      <c r="E994" s="56">
        <f>'Daily Returns'!B994</f>
        <v>45918</v>
      </c>
      <c r="F994" s="57">
        <f>SUMPRODUCT($D$4:$M$4,'Daily Returns'!D994:M994)</f>
        <v>2.6065293192344299E-3</v>
      </c>
    </row>
    <row r="995" spans="5:6" ht="15" customHeight="1" x14ac:dyDescent="0.35">
      <c r="E995" s="56">
        <f>'Daily Returns'!B995</f>
        <v>45919</v>
      </c>
      <c r="F995" s="57">
        <f>SUMPRODUCT($D$4:$M$4,'Daily Returns'!D995:M995)</f>
        <v>2.6107309278661631E-2</v>
      </c>
    </row>
    <row r="996" spans="5:6" ht="15" customHeight="1" x14ac:dyDescent="0.35">
      <c r="E996" s="56">
        <f>'Daily Returns'!B996</f>
        <v>45922</v>
      </c>
      <c r="F996" s="57">
        <f>SUMPRODUCT($D$4:$M$4,'Daily Returns'!D996:M996)</f>
        <v>3.7720031829199113E-2</v>
      </c>
    </row>
    <row r="997" spans="5:6" ht="15" customHeight="1" x14ac:dyDescent="0.35">
      <c r="E997" s="56">
        <f>'Daily Returns'!B997</f>
        <v>45923</v>
      </c>
      <c r="F997" s="57">
        <f>SUMPRODUCT($D$4:$M$4,'Daily Returns'!D997:M997)</f>
        <v>-6.9451869984947356E-3</v>
      </c>
    </row>
    <row r="998" spans="5:6" ht="15" customHeight="1" x14ac:dyDescent="0.35">
      <c r="E998" s="56">
        <f>'Daily Returns'!B998</f>
        <v>45924</v>
      </c>
      <c r="F998" s="57">
        <f>SUMPRODUCT($D$4:$M$4,'Daily Returns'!D998:M998)</f>
        <v>-1.9396512643904101E-2</v>
      </c>
    </row>
    <row r="999" spans="5:6" ht="15" customHeight="1" x14ac:dyDescent="0.35">
      <c r="E999" s="56">
        <f>'Daily Returns'!B999</f>
        <v>45925</v>
      </c>
      <c r="F999" s="57">
        <f>SUMPRODUCT($D$4:$M$4,'Daily Returns'!D999:M999)</f>
        <v>-5.7200082430245098E-3</v>
      </c>
    </row>
    <row r="1000" spans="5:6" ht="15" customHeight="1" x14ac:dyDescent="0.35">
      <c r="E1000" s="56">
        <f>'Daily Returns'!B1000</f>
        <v>45926</v>
      </c>
      <c r="F1000" s="57">
        <f>SUMPRODUCT($D$4:$M$4,'Daily Returns'!D1000:M1000)</f>
        <v>-1.7323098816906125E-2</v>
      </c>
    </row>
    <row r="1001" spans="5:6" ht="15" customHeight="1" x14ac:dyDescent="0.35">
      <c r="E1001" s="56">
        <f>'Daily Returns'!B1001</f>
        <v>45929</v>
      </c>
      <c r="F1001" s="57">
        <f>SUMPRODUCT($D$4:$M$4,'Daily Returns'!D1001:M1001)</f>
        <v>2.1168007032479454E-3</v>
      </c>
    </row>
    <row r="1002" spans="5:6" ht="15" customHeight="1" x14ac:dyDescent="0.35">
      <c r="E1002" s="56">
        <f>'Daily Returns'!B1002</f>
        <v>45930</v>
      </c>
      <c r="F1002" s="57">
        <f>SUMPRODUCT($D$4:$M$4,'Daily Returns'!D1002:M1002)</f>
        <v>-1.5571091956358971E-3</v>
      </c>
    </row>
    <row r="1003" spans="5:6" ht="15" customHeight="1" x14ac:dyDescent="0.35">
      <c r="E1003" s="56">
        <f>'Daily Returns'!B1003</f>
        <v>45931</v>
      </c>
      <c r="F1003" s="57">
        <f>SUMPRODUCT($D$4:$M$4,'Daily Returns'!D1003:M1003)</f>
        <v>1.3744280027827871E-2</v>
      </c>
    </row>
    <row r="1004" spans="5:6" ht="15" customHeight="1" x14ac:dyDescent="0.35">
      <c r="E1004" s="56">
        <f>'Daily Returns'!B1004</f>
        <v>45933</v>
      </c>
      <c r="F1004" s="57">
        <f>SUMPRODUCT($D$4:$M$4,'Daily Returns'!D1004:M1004)</f>
        <v>8.2410278536953607E-3</v>
      </c>
    </row>
    <row r="1005" spans="5:6" ht="15" customHeight="1" x14ac:dyDescent="0.35">
      <c r="E1005" s="56">
        <f>'Daily Returns'!B1005</f>
        <v>45936</v>
      </c>
      <c r="F1005" s="57">
        <f>SUMPRODUCT($D$4:$M$4,'Daily Returns'!D1005:M1005)</f>
        <v>-2.5452495431487268E-4</v>
      </c>
    </row>
    <row r="1006" spans="5:6" ht="15" customHeight="1" x14ac:dyDescent="0.35">
      <c r="E1006" s="56">
        <f>'Daily Returns'!B1006</f>
        <v>45937</v>
      </c>
      <c r="F1006" s="57">
        <f>SUMPRODUCT($D$4:$M$4,'Daily Returns'!D1006:M1006)</f>
        <v>8.2005702225076407E-4</v>
      </c>
    </row>
    <row r="1007" spans="5:6" ht="15" customHeight="1" x14ac:dyDescent="0.35">
      <c r="E1007" s="56">
        <f>'Daily Returns'!B1007</f>
        <v>45938</v>
      </c>
      <c r="F1007" s="57">
        <f>SUMPRODUCT($D$4:$M$4,'Daily Returns'!D1007:M1007)</f>
        <v>-1.0835847390934529E-2</v>
      </c>
    </row>
    <row r="1008" spans="5:6" ht="15" customHeight="1" x14ac:dyDescent="0.35">
      <c r="E1008" s="56">
        <f>'Daily Returns'!B1008</f>
        <v>45939</v>
      </c>
      <c r="F1008" s="57">
        <f>SUMPRODUCT($D$4:$M$4,'Daily Returns'!D1008:M1008)</f>
        <v>1.0999428815259837E-2</v>
      </c>
    </row>
    <row r="1009" spans="5:6" ht="15" customHeight="1" x14ac:dyDescent="0.35">
      <c r="E1009" s="56">
        <f>'Daily Returns'!B1009</f>
        <v>45940</v>
      </c>
      <c r="F1009" s="57">
        <f>SUMPRODUCT($D$4:$M$4,'Daily Returns'!D1009:M1009)</f>
        <v>5.116314017305868E-3</v>
      </c>
    </row>
    <row r="1010" spans="5:6" ht="15" customHeight="1" x14ac:dyDescent="0.35">
      <c r="E1010" s="56">
        <f>'Daily Returns'!B1010</f>
        <v>45943</v>
      </c>
      <c r="F1010" s="57">
        <f>SUMPRODUCT($D$4:$M$4,'Daily Returns'!D1010:M1010)</f>
        <v>5.526473840319757E-3</v>
      </c>
    </row>
    <row r="1011" spans="5:6" ht="15" customHeight="1" x14ac:dyDescent="0.35">
      <c r="E1011" s="56">
        <f>'Daily Returns'!B1011</f>
        <v>45944</v>
      </c>
      <c r="F1011" s="57">
        <f>SUMPRODUCT($D$4:$M$4,'Daily Returns'!D1011:M1011)</f>
        <v>-5.4146652440723812E-3</v>
      </c>
    </row>
    <row r="1012" spans="5:6" ht="15" customHeight="1" x14ac:dyDescent="0.35">
      <c r="E1012" s="56">
        <f>'Daily Returns'!B1012</f>
        <v>45945</v>
      </c>
      <c r="F1012" s="57">
        <f>SUMPRODUCT($D$4:$M$4,'Daily Returns'!D1012:M1012)</f>
        <v>1.5999703591711302E-2</v>
      </c>
    </row>
    <row r="1013" spans="5:6" ht="15" customHeight="1" x14ac:dyDescent="0.35">
      <c r="E1013" s="56">
        <f>'Daily Returns'!B1013</f>
        <v>45946</v>
      </c>
      <c r="F1013" s="57">
        <f>SUMPRODUCT($D$4:$M$4,'Daily Returns'!D1013:M1013)</f>
        <v>5.3374509710102267E-3</v>
      </c>
    </row>
    <row r="1014" spans="5:6" ht="15" customHeight="1" x14ac:dyDescent="0.35">
      <c r="E1014" s="56">
        <f>'Daily Returns'!B1014</f>
        <v>45947</v>
      </c>
      <c r="F1014" s="57">
        <f>SUMPRODUCT($D$4:$M$4,'Daily Returns'!D1014:M1014)</f>
        <v>-6.0392798118914627E-3</v>
      </c>
    </row>
    <row r="1015" spans="5:6" ht="15" customHeight="1" x14ac:dyDescent="0.35">
      <c r="E1015" s="56">
        <f>'Daily Returns'!B1015</f>
        <v>45950</v>
      </c>
      <c r="F1015" s="57">
        <f>SUMPRODUCT($D$4:$M$4,'Daily Returns'!D1015:M1015)</f>
        <v>4.8344747878077627E-3</v>
      </c>
    </row>
    <row r="1016" spans="5:6" ht="15" customHeight="1" x14ac:dyDescent="0.35">
      <c r="E1016" s="56">
        <f>'Daily Returns'!B1016</f>
        <v>45951</v>
      </c>
      <c r="F1016" s="57">
        <f>SUMPRODUCT($D$4:$M$4,'Daily Returns'!D1016:M1016)</f>
        <v>2.9273303056563506E-3</v>
      </c>
    </row>
    <row r="1017" spans="5:6" ht="15" customHeight="1" x14ac:dyDescent="0.35">
      <c r="E1017" s="56">
        <f>'Daily Returns'!B1017</f>
        <v>45953</v>
      </c>
      <c r="F1017" s="57">
        <f>SUMPRODUCT($D$4:$M$4,'Daily Returns'!D1017:M1017)</f>
        <v>6.1681336083452233E-4</v>
      </c>
    </row>
    <row r="1018" spans="5:6" ht="15" customHeight="1" x14ac:dyDescent="0.35">
      <c r="E1018" s="56">
        <f>'Daily Returns'!B1018</f>
        <v>45954</v>
      </c>
      <c r="F1018" s="57">
        <f>SUMPRODUCT($D$4:$M$4,'Daily Returns'!D1018:M1018)</f>
        <v>-2.0355363501409211E-3</v>
      </c>
    </row>
    <row r="1019" spans="5:6" ht="15" customHeight="1" x14ac:dyDescent="0.35">
      <c r="E1019" s="56">
        <f>'Daily Returns'!B1019</f>
        <v>45957</v>
      </c>
      <c r="F1019" s="57">
        <f>SUMPRODUCT($D$4:$M$4,'Daily Returns'!D1019:M1019)</f>
        <v>-1.1537489238539038E-3</v>
      </c>
    </row>
    <row r="1020" spans="5:6" ht="15" customHeight="1" x14ac:dyDescent="0.35">
      <c r="E1020" s="56">
        <f>'Daily Returns'!B1020</f>
        <v>45958</v>
      </c>
      <c r="F1020" s="57">
        <f>SUMPRODUCT($D$4:$M$4,'Daily Returns'!D1020:M1020)</f>
        <v>-9.7044276902436694E-3</v>
      </c>
    </row>
    <row r="1021" spans="5:6" ht="15" customHeight="1" x14ac:dyDescent="0.35">
      <c r="E1021" s="56">
        <f>'Daily Returns'!B1021</f>
        <v>45959</v>
      </c>
      <c r="F1021" s="57">
        <f>SUMPRODUCT($D$4:$M$4,'Daily Returns'!D1021:M1021)</f>
        <v>3.047509773715211E-2</v>
      </c>
    </row>
    <row r="1022" spans="5:6" ht="15" customHeight="1" x14ac:dyDescent="0.35">
      <c r="E1022" s="56">
        <f>'Daily Returns'!B1022</f>
        <v>45960</v>
      </c>
      <c r="F1022" s="57">
        <f>SUMPRODUCT($D$4:$M$4,'Daily Returns'!D1022:M1022)</f>
        <v>-5.4322139846003589E-4</v>
      </c>
    </row>
    <row r="1023" spans="5:6" ht="15" customHeight="1" x14ac:dyDescent="0.35">
      <c r="E1023" s="56">
        <f>'Daily Returns'!B1023</f>
        <v>45961</v>
      </c>
      <c r="F1023" s="57">
        <f>SUMPRODUCT($D$4:$M$4,'Daily Returns'!D1023:M1023)</f>
        <v>-9.0200853769131784E-3</v>
      </c>
    </row>
    <row r="1024" spans="5:6" ht="15" customHeight="1" x14ac:dyDescent="0.35">
      <c r="E1024" s="56">
        <f>'Daily Returns'!B1024</f>
        <v>45964</v>
      </c>
      <c r="F1024" s="57">
        <f>SUMPRODUCT($D$4:$M$4,'Daily Returns'!D1024:M1024)</f>
        <v>1.1429288253797516E-3</v>
      </c>
    </row>
    <row r="1025" spans="5:6" ht="15" customHeight="1" x14ac:dyDescent="0.35">
      <c r="E1025" s="56">
        <f>'Daily Returns'!B1025</f>
        <v>45965</v>
      </c>
      <c r="F1025" s="57">
        <f>SUMPRODUCT($D$4:$M$4,'Daily Returns'!D1025:M1025)</f>
        <v>-1.202662118725133E-2</v>
      </c>
    </row>
    <row r="1026" spans="5:6" ht="15" customHeight="1" x14ac:dyDescent="0.35">
      <c r="E1026" s="56">
        <f>'Daily Returns'!B1026</f>
        <v>45967</v>
      </c>
      <c r="F1026" s="57">
        <f>SUMPRODUCT($D$4:$M$4,'Daily Returns'!D1026:M1026)</f>
        <v>-2.3575121978761875E-2</v>
      </c>
    </row>
    <row r="1027" spans="5:6" ht="15" customHeight="1" x14ac:dyDescent="0.35">
      <c r="E1027" s="56">
        <f>'Daily Returns'!B1027</f>
        <v>45968</v>
      </c>
      <c r="F1027" s="57">
        <f>SUMPRODUCT($D$4:$M$4,'Daily Returns'!D1027:M1027)</f>
        <v>-1.3950247926558966E-3</v>
      </c>
    </row>
    <row r="1028" spans="5:6" ht="15" customHeight="1" x14ac:dyDescent="0.35">
      <c r="E1028" s="56">
        <f>'Daily Returns'!B1028</f>
        <v>45971</v>
      </c>
      <c r="F1028" s="57">
        <f>SUMPRODUCT($D$4:$M$4,'Daily Returns'!D1028:M1028)</f>
        <v>7.2122184289682414E-4</v>
      </c>
    </row>
    <row r="1029" spans="5:6" ht="15" customHeight="1" x14ac:dyDescent="0.35">
      <c r="E1029" s="56">
        <f>'Daily Returns'!B1029</f>
        <v>45972</v>
      </c>
      <c r="F1029" s="57">
        <f>SUMPRODUCT($D$4:$M$4,'Daily Returns'!D1029:M1029)</f>
        <v>5.6244863941231626E-3</v>
      </c>
    </row>
    <row r="1030" spans="5:6" ht="15" customHeight="1" x14ac:dyDescent="0.35">
      <c r="E1030" s="56">
        <f>'Daily Returns'!B1030</f>
        <v>45973</v>
      </c>
      <c r="F1030" s="57">
        <f>SUMPRODUCT($D$4:$M$4,'Daily Returns'!D1030:M1030)</f>
        <v>2.6341054979727406E-5</v>
      </c>
    </row>
    <row r="1031" spans="5:6" ht="15" customHeight="1" x14ac:dyDescent="0.35">
      <c r="E1031" s="56">
        <f>'Daily Returns'!B1031</f>
        <v>45974</v>
      </c>
      <c r="F1031" s="57">
        <f>SUMPRODUCT($D$4:$M$4,'Daily Returns'!D1031:M1031)</f>
        <v>3.1242221079305745E-3</v>
      </c>
    </row>
    <row r="1032" spans="5:6" ht="15" customHeight="1" x14ac:dyDescent="0.35">
      <c r="E1032" s="56">
        <f>'Daily Returns'!B1032</f>
        <v>45975</v>
      </c>
      <c r="F1032" s="57">
        <f>SUMPRODUCT($D$4:$M$4,'Daily Returns'!D1032:M1032)</f>
        <v>2.2610546352573647E-3</v>
      </c>
    </row>
    <row r="1033" spans="5:6" ht="15" customHeight="1" x14ac:dyDescent="0.35">
      <c r="E1033" s="56">
        <f>'Daily Returns'!B1033</f>
        <v>45978</v>
      </c>
      <c r="F1033" s="57">
        <f>SUMPRODUCT($D$4:$M$4,'Daily Returns'!D1033:M1033)</f>
        <v>6.0976927019261839E-3</v>
      </c>
    </row>
    <row r="1034" spans="5:6" ht="15" customHeight="1" x14ac:dyDescent="0.35">
      <c r="E1034" s="56">
        <f>'Daily Returns'!B1034</f>
        <v>45979</v>
      </c>
      <c r="F1034" s="57">
        <f>SUMPRODUCT($D$4:$M$4,'Daily Returns'!D1034:M1034)</f>
        <v>-6.1352490485867446E-3</v>
      </c>
    </row>
    <row r="1035" spans="5:6" ht="15" customHeight="1" x14ac:dyDescent="0.35">
      <c r="E1035" s="56">
        <f>'Daily Returns'!B1035</f>
        <v>45980</v>
      </c>
      <c r="F1035" s="57">
        <f>SUMPRODUCT($D$4:$M$4,'Daily Returns'!D1035:M1035)</f>
        <v>-6.8667172287146042E-3</v>
      </c>
    </row>
    <row r="1036" spans="5:6" ht="15" customHeight="1" x14ac:dyDescent="0.35">
      <c r="E1036" s="56">
        <f>'Daily Returns'!B1036</f>
        <v>45981</v>
      </c>
      <c r="F1036" s="57">
        <f>SUMPRODUCT($D$4:$M$4,'Daily Returns'!D1036:M1036)</f>
        <v>-3.316502077701899E-3</v>
      </c>
    </row>
    <row r="1037" spans="5:6" ht="15" customHeight="1" x14ac:dyDescent="0.35">
      <c r="E1037" s="56">
        <f>'Daily Returns'!B1037</f>
        <v>45982</v>
      </c>
      <c r="F1037" s="57">
        <f>SUMPRODUCT($D$4:$M$4,'Daily Returns'!D1037:M1037)</f>
        <v>-1.2416332725741809E-2</v>
      </c>
    </row>
    <row r="1038" spans="5:6" ht="15" customHeight="1" x14ac:dyDescent="0.35">
      <c r="E1038" s="56">
        <f>'Daily Returns'!B1038</f>
        <v>45985</v>
      </c>
      <c r="F1038" s="57">
        <f>SUMPRODUCT($D$4:$M$4,'Daily Returns'!D1038:M1038)</f>
        <v>-1.2698775091536784E-2</v>
      </c>
    </row>
    <row r="1039" spans="5:6" ht="15" customHeight="1" x14ac:dyDescent="0.35">
      <c r="E1039" s="56">
        <f>'Daily Returns'!B1039</f>
        <v>45986</v>
      </c>
      <c r="F1039" s="57">
        <f>SUMPRODUCT($D$4:$M$4,'Daily Returns'!D1039:M1039)</f>
        <v>-1.5609800637782722E-3</v>
      </c>
    </row>
    <row r="1040" spans="5:6" ht="15" customHeight="1" x14ac:dyDescent="0.35">
      <c r="E1040" s="56">
        <f>'Daily Returns'!B1040</f>
        <v>45987</v>
      </c>
      <c r="F1040" s="57">
        <f>SUMPRODUCT($D$4:$M$4,'Daily Returns'!D1040:M1040)</f>
        <v>1.7902281749594521E-2</v>
      </c>
    </row>
    <row r="1041" spans="5:6" ht="15" customHeight="1" x14ac:dyDescent="0.35">
      <c r="E1041" s="56">
        <f>'Daily Returns'!B1041</f>
        <v>45988</v>
      </c>
      <c r="F1041" s="57">
        <f>SUMPRODUCT($D$4:$M$4,'Daily Returns'!D1041:M1041)</f>
        <v>-3.5150155677194264E-3</v>
      </c>
    </row>
    <row r="1042" spans="5:6" ht="15" customHeight="1" x14ac:dyDescent="0.35">
      <c r="E1042" s="56">
        <f>'Daily Returns'!B1042</f>
        <v>45989</v>
      </c>
      <c r="F1042" s="57">
        <f>SUMPRODUCT($D$4:$M$4,'Daily Returns'!D1042:M1042)</f>
        <v>-1.0841316277403478E-4</v>
      </c>
    </row>
    <row r="1043" spans="5:6" ht="15" customHeight="1" x14ac:dyDescent="0.35">
      <c r="E1043" s="56">
        <f>'Daily Returns'!B1043</f>
        <v>45992</v>
      </c>
      <c r="F1043" s="57">
        <f>SUMPRODUCT($D$4:$M$4,'Daily Returns'!D1043:M1043)</f>
        <v>1.4823433657295657E-3</v>
      </c>
    </row>
    <row r="1044" spans="5:6" ht="15" customHeight="1" x14ac:dyDescent="0.35">
      <c r="E1044" s="56">
        <f>'Daily Returns'!B1044</f>
        <v>45993</v>
      </c>
      <c r="F1044" s="57">
        <f>SUMPRODUCT($D$4:$M$4,'Daily Returns'!D1044:M1044)</f>
        <v>-5.7187603920074489E-3</v>
      </c>
    </row>
    <row r="1045" spans="5:6" ht="15" customHeight="1" x14ac:dyDescent="0.35">
      <c r="E1045" s="56">
        <f>'Daily Returns'!B1045</f>
        <v>45994</v>
      </c>
      <c r="F1045" s="57">
        <f>SUMPRODUCT($D$4:$M$4,'Daily Returns'!D1045:M1045)</f>
        <v>-8.480083912634051E-3</v>
      </c>
    </row>
    <row r="1046" spans="5:6" ht="15" customHeight="1" x14ac:dyDescent="0.35">
      <c r="E1046" s="56">
        <f>'Daily Returns'!B1046</f>
        <v>45995</v>
      </c>
      <c r="F1046" s="57">
        <f>SUMPRODUCT($D$4:$M$4,'Daily Returns'!D1046:M1046)</f>
        <v>-2.8071167135796274E-3</v>
      </c>
    </row>
    <row r="1047" spans="5:6" ht="15" customHeight="1" x14ac:dyDescent="0.35">
      <c r="E1047" s="56">
        <f>'Daily Returns'!B1047</f>
        <v>45996</v>
      </c>
      <c r="F1047" s="57">
        <f>SUMPRODUCT($D$4:$M$4,'Daily Returns'!D1047:M1047)</f>
        <v>1.1507677551927608E-3</v>
      </c>
    </row>
    <row r="1048" spans="5:6" ht="15" customHeight="1" x14ac:dyDescent="0.35">
      <c r="E1048" s="56">
        <f>'Daily Returns'!B1048</f>
        <v>45999</v>
      </c>
      <c r="F1048" s="57">
        <f>SUMPRODUCT($D$4:$M$4,'Daily Returns'!D1048:M1048)</f>
        <v>-2.1580561840574088E-2</v>
      </c>
    </row>
    <row r="1049" spans="5:6" ht="15" customHeight="1" x14ac:dyDescent="0.35">
      <c r="E1049" s="56">
        <f>'Daily Returns'!B1049</f>
        <v>46000</v>
      </c>
      <c r="F1049" s="57">
        <f>SUMPRODUCT($D$4:$M$4,'Daily Returns'!D1049:M1049)</f>
        <v>2.7223389850840386E-3</v>
      </c>
    </row>
    <row r="1050" spans="5:6" ht="15" customHeight="1" x14ac:dyDescent="0.35">
      <c r="E1050" s="56">
        <f>'Daily Returns'!B1050</f>
        <v>46001</v>
      </c>
      <c r="F1050" s="57">
        <f>SUMPRODUCT($D$4:$M$4,'Daily Returns'!D1050:M1050)</f>
        <v>3.5563730473546886E-3</v>
      </c>
    </row>
    <row r="1051" spans="5:6" ht="15" customHeight="1" x14ac:dyDescent="0.35">
      <c r="E1051" s="56">
        <f>'Daily Returns'!B1051</f>
        <v>46002</v>
      </c>
      <c r="F1051" s="57">
        <f>SUMPRODUCT($D$4:$M$4,'Daily Returns'!D1051:M1051)</f>
        <v>7.7395426201486775E-3</v>
      </c>
    </row>
    <row r="1052" spans="5:6" ht="15" customHeight="1" x14ac:dyDescent="0.35">
      <c r="E1052" s="56">
        <f>'Daily Returns'!B1052</f>
        <v>46003</v>
      </c>
      <c r="F1052" s="57">
        <f>SUMPRODUCT($D$4:$M$4,'Daily Returns'!D1052:M1052)</f>
        <v>1.3839757527146225E-2</v>
      </c>
    </row>
    <row r="1053" spans="5:6" ht="15" customHeight="1" x14ac:dyDescent="0.35">
      <c r="E1053" s="56">
        <f>'Daily Returns'!B1053</f>
        <v>46006</v>
      </c>
      <c r="F1053" s="57">
        <f>SUMPRODUCT($D$4:$M$4,'Daily Returns'!D1053:M1053)</f>
        <v>1.8462005316305593E-3</v>
      </c>
    </row>
    <row r="1054" spans="5:6" ht="15" customHeight="1" x14ac:dyDescent="0.35">
      <c r="E1054" s="56">
        <f>'Daily Returns'!B1054</f>
        <v>46007</v>
      </c>
      <c r="F1054" s="57">
        <f>SUMPRODUCT($D$4:$M$4,'Daily Returns'!D1054:M1054)</f>
        <v>-1.0199962594525136E-2</v>
      </c>
    </row>
    <row r="1055" spans="5:6" ht="15" customHeight="1" x14ac:dyDescent="0.35">
      <c r="E1055" s="56">
        <f>'Daily Returns'!B1055</f>
        <v>46008</v>
      </c>
      <c r="F1055" s="57">
        <f>SUMPRODUCT($D$4:$M$4,'Daily Returns'!D1055:M1055)</f>
        <v>-8.3668428236280956E-3</v>
      </c>
    </row>
    <row r="1056" spans="5:6" ht="15" customHeight="1" x14ac:dyDescent="0.35">
      <c r="E1056" s="56">
        <f>'Daily Returns'!B1056</f>
        <v>46009</v>
      </c>
      <c r="F1056" s="57">
        <f>SUMPRODUCT($D$4:$M$4,'Daily Returns'!D1056:M1056)</f>
        <v>-8.1691946780260809E-3</v>
      </c>
    </row>
    <row r="1057" spans="5:6" ht="15" customHeight="1" x14ac:dyDescent="0.35">
      <c r="E1057" s="56">
        <f>'Daily Returns'!B1057</f>
        <v>46010</v>
      </c>
      <c r="F1057" s="57">
        <f>SUMPRODUCT($D$4:$M$4,'Daily Returns'!D1057:M1057)</f>
        <v>1.4090473473665013E-2</v>
      </c>
    </row>
    <row r="1058" spans="5:6" ht="15" customHeight="1" x14ac:dyDescent="0.35">
      <c r="E1058" s="56">
        <f>'Daily Returns'!B1058</f>
        <v>46013</v>
      </c>
      <c r="F1058" s="57">
        <f>SUMPRODUCT($D$4:$M$4,'Daily Returns'!D1058:M1058)</f>
        <v>5.5428461848811995E-3</v>
      </c>
    </row>
    <row r="1059" spans="5:6" ht="15" customHeight="1" x14ac:dyDescent="0.35">
      <c r="E1059" s="56">
        <f>'Daily Returns'!B1059</f>
        <v>46014</v>
      </c>
      <c r="F1059" s="57">
        <f>SUMPRODUCT($D$4:$M$4,'Daily Returns'!D1059:M1059)</f>
        <v>3.3262289909334339E-3</v>
      </c>
    </row>
    <row r="1060" spans="5:6" ht="15" customHeight="1" x14ac:dyDescent="0.35">
      <c r="E1060" s="56">
        <f>'Daily Returns'!B1060</f>
        <v>46015</v>
      </c>
      <c r="F1060" s="57">
        <f>SUMPRODUCT($D$4:$M$4,'Daily Returns'!D1060:M1060)</f>
        <v>-2.6817359680276435E-3</v>
      </c>
    </row>
    <row r="1061" spans="5:6" ht="15" customHeight="1" x14ac:dyDescent="0.35">
      <c r="E1061" s="56">
        <f>'Daily Returns'!B1061</f>
        <v>46017</v>
      </c>
      <c r="F1061" s="57">
        <f>SUMPRODUCT($D$4:$M$4,'Daily Returns'!D1061:M1061)</f>
        <v>1.0681897767906069E-3</v>
      </c>
    </row>
    <row r="1062" spans="5:6" ht="15" customHeight="1" x14ac:dyDescent="0.35">
      <c r="E1062" s="56">
        <f>'Daily Returns'!B1062</f>
        <v>46020</v>
      </c>
      <c r="F1062" s="57">
        <f>SUMPRODUCT($D$4:$M$4,'Daily Returns'!D1062:M1062)</f>
        <v>-1.2694479448493971E-2</v>
      </c>
    </row>
    <row r="1063" spans="5:6" ht="15" customHeight="1" x14ac:dyDescent="0.35">
      <c r="E1063" s="56">
        <f>'Daily Returns'!B1063</f>
        <v>46021</v>
      </c>
      <c r="F1063" s="57">
        <f>SUMPRODUCT($D$4:$M$4,'Daily Returns'!D1063:M1063)</f>
        <v>6.1917284636612271E-3</v>
      </c>
    </row>
    <row r="1064" spans="5:6" ht="15" customHeight="1" x14ac:dyDescent="0.35">
      <c r="E1064" s="56">
        <f>'Daily Returns'!B1064</f>
        <v>46022</v>
      </c>
      <c r="F1064" s="57">
        <f>SUMPRODUCT($D$4:$M$4,'Daily Returns'!D1064:M1064)</f>
        <v>1.2550100326231352E-2</v>
      </c>
    </row>
    <row r="1065" spans="5:6" ht="15" customHeight="1" x14ac:dyDescent="0.35">
      <c r="E1065" s="56">
        <f>'Daily Returns'!B1065</f>
        <v>46023</v>
      </c>
      <c r="F1065" s="57">
        <f>SUMPRODUCT($D$4:$M$4,'Daily Returns'!D1065:M1065)</f>
        <v>1.6186304533371665E-2</v>
      </c>
    </row>
    <row r="1066" spans="5:6" ht="15" customHeight="1" x14ac:dyDescent="0.35">
      <c r="E1066" s="56">
        <f>'Daily Returns'!B1066</f>
        <v>46024</v>
      </c>
      <c r="F1066" s="57">
        <f>SUMPRODUCT($D$4:$M$4,'Daily Returns'!D1066:M1066)</f>
        <v>2.8390915952844199E-2</v>
      </c>
    </row>
    <row r="1067" spans="5:6" ht="15" customHeight="1" x14ac:dyDescent="0.35">
      <c r="E1067" s="56">
        <f>'Daily Returns'!B1067</f>
        <v>46027</v>
      </c>
      <c r="F1067" s="57">
        <f>SUMPRODUCT($D$4:$M$4,'Daily Returns'!D1067:M1067)</f>
        <v>-4.1091578910273045E-3</v>
      </c>
    </row>
    <row r="1068" spans="5:6" ht="15" customHeight="1" x14ac:dyDescent="0.35">
      <c r="E1068" s="56">
        <f>'Daily Returns'!B1068</f>
        <v>46028</v>
      </c>
      <c r="F1068" s="57">
        <f>SUMPRODUCT($D$4:$M$4,'Daily Returns'!D1068:M1068)</f>
        <v>-3.6511680737239434E-3</v>
      </c>
    </row>
    <row r="1069" spans="5:6" ht="15" customHeight="1" x14ac:dyDescent="0.35">
      <c r="E1069" s="56">
        <f>'Daily Returns'!B1069</f>
        <v>46029</v>
      </c>
      <c r="F1069" s="57">
        <f>SUMPRODUCT($D$4:$M$4,'Daily Returns'!D1069:M1069)</f>
        <v>-6.4423790301812783E-3</v>
      </c>
    </row>
    <row r="1070" spans="5:6" ht="15" customHeight="1" x14ac:dyDescent="0.35">
      <c r="E1070" s="56">
        <f>'Daily Returns'!B1070</f>
        <v>46030</v>
      </c>
      <c r="F1070" s="57">
        <f>SUMPRODUCT($D$4:$M$4,'Daily Returns'!D1070:M1070)</f>
        <v>-2.3303719424640268E-2</v>
      </c>
    </row>
    <row r="1071" spans="5:6" ht="15" customHeight="1" x14ac:dyDescent="0.35">
      <c r="E1071" s="56">
        <f>'Daily Returns'!B1071</f>
        <v>46031</v>
      </c>
      <c r="F1071" s="57">
        <f>SUMPRODUCT($D$4:$M$4,'Daily Returns'!D1071:M1071)</f>
        <v>-1.9381232097955135E-2</v>
      </c>
    </row>
    <row r="1072" spans="5:6" ht="15" customHeight="1" x14ac:dyDescent="0.35">
      <c r="E1072" s="56">
        <f>'Daily Returns'!B1072</f>
        <v>46034</v>
      </c>
      <c r="F1072" s="57">
        <f>SUMPRODUCT($D$4:$M$4,'Daily Returns'!D1072:M1072)</f>
        <v>4.5322716843524298E-3</v>
      </c>
    </row>
    <row r="1073" spans="5:6" ht="15" customHeight="1" x14ac:dyDescent="0.35">
      <c r="E1073" s="56">
        <f>'Daily Returns'!B1073</f>
        <v>46035</v>
      </c>
      <c r="F1073" s="57">
        <f>SUMPRODUCT($D$4:$M$4,'Daily Returns'!D1073:M1073)</f>
        <v>-7.1544441220767864E-3</v>
      </c>
    </row>
    <row r="1074" spans="5:6" ht="15" customHeight="1" x14ac:dyDescent="0.35">
      <c r="E1074" s="56">
        <f>'Daily Returns'!B1074</f>
        <v>46036</v>
      </c>
      <c r="F1074" s="57">
        <f>SUMPRODUCT($D$4:$M$4,'Daily Returns'!D1074:M1074)</f>
        <v>-8.3587469846435603E-4</v>
      </c>
    </row>
    <row r="1075" spans="5:6" ht="15" customHeight="1" x14ac:dyDescent="0.35">
      <c r="E1075" s="56">
        <f>'Daily Returns'!B1075</f>
        <v>46037</v>
      </c>
      <c r="F1075" s="57">
        <f>SUMPRODUCT($D$4:$M$4,'Daily Returns'!D1075:M1075)</f>
        <v>0</v>
      </c>
    </row>
    <row r="1076" spans="5:6" ht="15" customHeight="1" x14ac:dyDescent="0.35">
      <c r="E1076" s="56">
        <f>'Daily Returns'!B1076</f>
        <v>46038</v>
      </c>
      <c r="F1076" s="57">
        <f>SUMPRODUCT($D$4:$M$4,'Daily Returns'!D1076:M1076)</f>
        <v>-5.31532299334515E-3</v>
      </c>
    </row>
    <row r="1077" spans="5:6" ht="15" customHeight="1" x14ac:dyDescent="0.35">
      <c r="E1077" s="56">
        <f>'Daily Returns'!B1077</f>
        <v>46041</v>
      </c>
      <c r="F1077" s="57">
        <f>SUMPRODUCT($D$4:$M$4,'Daily Returns'!D1077:M1077)</f>
        <v>-1.0799164269291896E-2</v>
      </c>
    </row>
    <row r="1078" spans="5:6" ht="15" customHeight="1" x14ac:dyDescent="0.35">
      <c r="E1078" s="56">
        <f>'Daily Returns'!B1078</f>
        <v>46042</v>
      </c>
      <c r="F1078" s="57">
        <f>SUMPRODUCT($D$4:$M$4,'Daily Returns'!D1078:M1078)</f>
        <v>-2.1941545856909547E-2</v>
      </c>
    </row>
    <row r="1079" spans="5:6" ht="15" customHeight="1" x14ac:dyDescent="0.35">
      <c r="E1079" s="56">
        <f>'Daily Returns'!B1079</f>
        <v>46043</v>
      </c>
      <c r="F1079" s="57">
        <f>SUMPRODUCT($D$4:$M$4,'Daily Returns'!D1079:M1079)</f>
        <v>-4.3533138770851972E-3</v>
      </c>
    </row>
    <row r="1080" spans="5:6" ht="15" customHeight="1" x14ac:dyDescent="0.35">
      <c r="E1080" s="56">
        <f>'Daily Returns'!B1080</f>
        <v>46044</v>
      </c>
      <c r="F1080" s="57">
        <f>SUMPRODUCT($D$4:$M$4,'Daily Returns'!D1080:M1080)</f>
        <v>1.6998124405881831E-2</v>
      </c>
    </row>
    <row r="1081" spans="5:6" ht="15" customHeight="1" x14ac:dyDescent="0.35">
      <c r="E1081" s="56">
        <f>'Daily Returns'!B1081</f>
        <v>46045</v>
      </c>
      <c r="F1081" s="57">
        <f>SUMPRODUCT($D$4:$M$4,'Daily Returns'!D1081:M1081)</f>
        <v>-5.00048948856852E-2</v>
      </c>
    </row>
    <row r="1082" spans="5:6" ht="15" customHeight="1" x14ac:dyDescent="0.35">
      <c r="E1082" s="56">
        <f>'Daily Returns'!B1082</f>
        <v>46049</v>
      </c>
      <c r="F1082" s="57">
        <f>SUMPRODUCT($D$4:$M$4,'Daily Returns'!D1082:M1082)</f>
        <v>7.2773900472180471E-3</v>
      </c>
    </row>
    <row r="1083" spans="5:6" ht="15" customHeight="1" x14ac:dyDescent="0.35">
      <c r="E1083" s="56">
        <f>'Daily Returns'!B1083</f>
        <v>46050</v>
      </c>
      <c r="F1083" s="57">
        <f>SUMPRODUCT($D$4:$M$4,'Daily Returns'!D1083:M1083)</f>
        <v>2.2188647317548528E-2</v>
      </c>
    </row>
    <row r="1084" spans="5:6" ht="15" customHeight="1" x14ac:dyDescent="0.35">
      <c r="E1084" s="56">
        <f>'Daily Returns'!B1084</f>
        <v>46051</v>
      </c>
      <c r="F1084" s="57">
        <f>SUMPRODUCT($D$4:$M$4,'Daily Returns'!D1084:M1084)</f>
        <v>2.1873572972237999E-2</v>
      </c>
    </row>
    <row r="1085" spans="5:6" ht="15" customHeight="1" x14ac:dyDescent="0.35">
      <c r="E1085" s="56">
        <f>'Daily Returns'!B1085</f>
        <v>46052</v>
      </c>
      <c r="F1085" s="57">
        <f>SUMPRODUCT($D$4:$M$4,'Daily Returns'!D1085:M1085)</f>
        <v>-8.2274250936290603E-4</v>
      </c>
    </row>
    <row r="1086" spans="5:6" ht="15" customHeight="1" x14ac:dyDescent="0.35">
      <c r="E1086" s="56">
        <f>'Daily Returns'!B1086</f>
        <v>46055</v>
      </c>
      <c r="F1086" s="57">
        <f>SUMPRODUCT($D$4:$M$4,'Daily Returns'!D1086:M1086)</f>
        <v>-1.2082233812222143E-2</v>
      </c>
    </row>
    <row r="1087" spans="5:6" ht="15" customHeight="1" x14ac:dyDescent="0.35">
      <c r="E1087" s="56">
        <f>'Daily Returns'!B1087</f>
        <v>46056</v>
      </c>
      <c r="F1087" s="57">
        <f>SUMPRODUCT($D$4:$M$4,'Daily Returns'!D1087:M1087)</f>
        <v>4.4772789595793075E-2</v>
      </c>
    </row>
    <row r="1088" spans="5:6" ht="15" customHeight="1" x14ac:dyDescent="0.35">
      <c r="E1088" s="56">
        <f>'Daily Returns'!B1088</f>
        <v>46057</v>
      </c>
      <c r="F1088" s="57">
        <f>SUMPRODUCT($D$4:$M$4,'Daily Returns'!D1088:M1088)</f>
        <v>2.6787199961866279E-2</v>
      </c>
    </row>
    <row r="1089" spans="5:6" ht="15" customHeight="1" x14ac:dyDescent="0.35">
      <c r="E1089" s="56">
        <f>'Daily Returns'!B1089</f>
        <v>46058</v>
      </c>
      <c r="F1089" s="57">
        <f>SUMPRODUCT($D$4:$M$4,'Daily Returns'!D1089:M1089)</f>
        <v>5.2772124411825227E-3</v>
      </c>
    </row>
    <row r="1090" spans="5:6" ht="15" customHeight="1" x14ac:dyDescent="0.35">
      <c r="E1090" s="56">
        <f>'Daily Returns'!B1090</f>
        <v>46059</v>
      </c>
      <c r="F1090" s="57">
        <f>SUMPRODUCT($D$4:$M$4,'Daily Returns'!D1090:M1090)</f>
        <v>2.0521260880789318E-3</v>
      </c>
    </row>
    <row r="1091" spans="5:6" ht="15" customHeight="1" x14ac:dyDescent="0.35">
      <c r="E1091" s="56">
        <f>'Daily Returns'!B1091</f>
        <v>46062</v>
      </c>
      <c r="F1091" s="57">
        <f>SUMPRODUCT($D$4:$M$4,'Daily Returns'!D1091:M1091)</f>
        <v>2.7544900018600773E-3</v>
      </c>
    </row>
    <row r="1092" spans="5:6" ht="15" customHeight="1" x14ac:dyDescent="0.35">
      <c r="E1092" s="56">
        <f>'Daily Returns'!B1092</f>
        <v>46063</v>
      </c>
      <c r="F1092" s="57">
        <f>SUMPRODUCT($D$4:$M$4,'Daily Returns'!D1092:M1092)</f>
        <v>3.8026392828056418E-3</v>
      </c>
    </row>
    <row r="1093" spans="5:6" ht="15" customHeight="1" x14ac:dyDescent="0.35">
      <c r="E1093" s="56">
        <f>'Daily Returns'!B1093</f>
        <v>46064</v>
      </c>
      <c r="F1093" s="57">
        <f>SUMPRODUCT($D$4:$M$4,'Daily Returns'!D1093:M1093)</f>
        <v>4.3090127046771422E-3</v>
      </c>
    </row>
    <row r="1094" spans="5:6" ht="15" customHeight="1" x14ac:dyDescent="0.35">
      <c r="E1094" s="56">
        <f>'Daily Returns'!B1094</f>
        <v>46065</v>
      </c>
      <c r="F1094" s="57">
        <f>SUMPRODUCT($D$4:$M$4,'Daily Returns'!D1094:M1094)</f>
        <v>-1.8829582105361457E-3</v>
      </c>
    </row>
    <row r="1095" spans="5:6" ht="15" customHeight="1" x14ac:dyDescent="0.35">
      <c r="E1095" s="56">
        <f>'Daily Returns'!B1095</f>
        <v>46066</v>
      </c>
      <c r="F1095" s="57">
        <f>SUMPRODUCT($D$4:$M$4,'Daily Returns'!D1095:M1095)</f>
        <v>-2.4287698504833036E-2</v>
      </c>
    </row>
    <row r="1096" spans="5:6" ht="15" customHeight="1" x14ac:dyDescent="0.35">
      <c r="E1096" s="56">
        <f>'Daily Returns'!B1096</f>
        <v>46069</v>
      </c>
      <c r="F1096" s="57">
        <f>SUMPRODUCT($D$4:$M$4,'Daily Returns'!D1096:M1096)</f>
        <v>2.6043177382162819E-2</v>
      </c>
    </row>
    <row r="1097" spans="5:6" ht="15" customHeight="1" x14ac:dyDescent="0.35">
      <c r="E1097" s="56">
        <f>'Daily Returns'!B1097</f>
        <v>46070</v>
      </c>
      <c r="F1097" s="57">
        <f>SUMPRODUCT($D$4:$M$4,'Daily Returns'!D1097:M1097)</f>
        <v>6.0995252516241726E-3</v>
      </c>
    </row>
    <row r="1098" spans="5:6" ht="15" customHeight="1" x14ac:dyDescent="0.35">
      <c r="E1098" s="56">
        <f>'Daily Returns'!B1098</f>
        <v>46071</v>
      </c>
      <c r="F1098" s="57">
        <f>SUMPRODUCT($D$4:$M$4,'Daily Returns'!D1098:M1098)</f>
        <v>3.0792279409761446E-4</v>
      </c>
    </row>
    <row r="1099" spans="5:6" ht="15" customHeight="1" x14ac:dyDescent="0.35">
      <c r="E1099" s="56">
        <f>'Daily Returns'!B1099</f>
        <v>46072</v>
      </c>
      <c r="F1099" s="57">
        <f>SUMPRODUCT($D$4:$M$4,'Daily Returns'!D1099:M1099)</f>
        <v>-2.1722061015800254E-2</v>
      </c>
    </row>
    <row r="1100" spans="5:6" ht="15" customHeight="1" x14ac:dyDescent="0.35">
      <c r="E1100" s="56">
        <f>'Daily Returns'!B1100</f>
        <v>46073</v>
      </c>
      <c r="F1100" s="57">
        <f>SUMPRODUCT($D$4:$M$4,'Daily Returns'!D1100:M1100)</f>
        <v>1.4276997906107603E-2</v>
      </c>
    </row>
    <row r="1101" spans="5:6" ht="15" customHeight="1" x14ac:dyDescent="0.35">
      <c r="E1101" s="56">
        <f>'Daily Returns'!B1101</f>
        <v>46076</v>
      </c>
      <c r="F1101" s="57">
        <f>SUMPRODUCT($D$4:$M$4,'Daily Returns'!D1101:M1101)</f>
        <v>2.8515205605104347E-3</v>
      </c>
    </row>
    <row r="1102" spans="5:6" ht="15" customHeight="1" x14ac:dyDescent="0.35">
      <c r="E1102" s="56">
        <f>'Daily Returns'!B1102</f>
        <v>46077</v>
      </c>
      <c r="F1102" s="57">
        <f>SUMPRODUCT($D$4:$M$4,'Daily Returns'!D1102:M1102)</f>
        <v>1.0609967180901327E-2</v>
      </c>
    </row>
    <row r="1103" spans="5:6" ht="15" customHeight="1" x14ac:dyDescent="0.35">
      <c r="E1103" s="56">
        <f>'Daily Returns'!B1103</f>
        <v>46078</v>
      </c>
      <c r="F1103" s="57">
        <f>SUMPRODUCT($D$4:$M$4,'Daily Returns'!D1103:M1103)</f>
        <v>-7.6397767302455091E-4</v>
      </c>
    </row>
    <row r="1104" spans="5:6" ht="15" customHeight="1" x14ac:dyDescent="0.35">
      <c r="E1104" s="56">
        <f>'Daily Returns'!B1104</f>
        <v>46079</v>
      </c>
      <c r="F1104" s="57">
        <f>SUMPRODUCT($D$4:$M$4,'Daily Returns'!D1104:M1104)</f>
        <v>1.1536065645594952E-3</v>
      </c>
    </row>
    <row r="1105" spans="5:6" ht="15" customHeight="1" x14ac:dyDescent="0.35">
      <c r="E1105" s="56">
        <f>'Daily Returns'!B1105</f>
        <v>46080</v>
      </c>
      <c r="F1105" s="57">
        <f>SUMPRODUCT($D$4:$M$4,'Daily Returns'!D1105:M1105)</f>
        <v>-9.9241219022177512E-3</v>
      </c>
    </row>
    <row r="1106" spans="5:6" ht="15" customHeight="1" x14ac:dyDescent="0.35">
      <c r="E1106" s="56">
        <f>'Daily Returns'!B1106</f>
        <v>46083</v>
      </c>
      <c r="F1106" s="57">
        <f>SUMPRODUCT($D$4:$M$4,'Daily Returns'!D1106:M1106)</f>
        <v>-2.2136561725527904E-2</v>
      </c>
    </row>
    <row r="1107" spans="5:6" ht="15" customHeight="1" x14ac:dyDescent="0.35">
      <c r="E1107" s="56">
        <f>'Daily Returns'!B1107</f>
        <v>46085</v>
      </c>
      <c r="F1107" s="57">
        <f>SUMPRODUCT($D$4:$M$4,'Daily Returns'!D1107:M1107)</f>
        <v>-2.0078228300829649E-2</v>
      </c>
    </row>
    <row r="1108" spans="5:6" ht="15" customHeight="1" x14ac:dyDescent="0.35">
      <c r="E1108" s="56">
        <f>'Daily Returns'!B1108</f>
        <v>46086</v>
      </c>
      <c r="F1108" s="57">
        <f>SUMPRODUCT($D$4:$M$4,'Daily Returns'!D1108:M1108)</f>
        <v>2.39926652178718E-2</v>
      </c>
    </row>
    <row r="1109" spans="5:6" ht="15" customHeight="1" x14ac:dyDescent="0.35">
      <c r="E1109" s="56">
        <f>'Daily Returns'!B1109</f>
        <v>46087</v>
      </c>
      <c r="F1109" s="57">
        <f>SUMPRODUCT($D$4:$M$4,'Daily Returns'!D1109:M1109)</f>
        <v>-3.9883951312961741E-3</v>
      </c>
    </row>
    <row r="1110" spans="5:6" ht="15" customHeight="1" x14ac:dyDescent="0.35">
      <c r="E1110" s="56">
        <f>'Daily Returns'!B1110</f>
        <v>46090</v>
      </c>
      <c r="F1110" s="57">
        <f>SUMPRODUCT($D$4:$M$4,'Daily Returns'!D1110:M1110)</f>
        <v>-1.385004448803674E-2</v>
      </c>
    </row>
    <row r="1111" spans="5:6" ht="15" customHeight="1" x14ac:dyDescent="0.35">
      <c r="E1111" s="56">
        <f>'Daily Returns'!B1111</f>
        <v>46091</v>
      </c>
      <c r="F1111" s="57">
        <f>SUMPRODUCT($D$4:$M$4,'Daily Returns'!D1111:M1111)</f>
        <v>1.3678467560240559E-2</v>
      </c>
    </row>
    <row r="1112" spans="5:6" ht="15" customHeight="1" x14ac:dyDescent="0.35">
      <c r="E1112" s="56">
        <f>'Daily Returns'!B1112</f>
        <v>46092</v>
      </c>
      <c r="F1112" s="57">
        <f>SUMPRODUCT($D$4:$M$4,'Daily Returns'!D1112:M1112)</f>
        <v>-1.7137142637778885E-3</v>
      </c>
    </row>
    <row r="1113" spans="5:6" ht="15" customHeight="1" x14ac:dyDescent="0.35">
      <c r="E1113" s="56">
        <f>'Daily Returns'!B1113</f>
        <v>46093</v>
      </c>
      <c r="F1113" s="57">
        <f>SUMPRODUCT($D$4:$M$4,'Daily Returns'!D1113:M1113)</f>
        <v>3.5276408524364714E-2</v>
      </c>
    </row>
    <row r="1114" spans="5:6" ht="15" customHeight="1" x14ac:dyDescent="0.35">
      <c r="E1114" s="56">
        <f>'Daily Returns'!B1114</f>
        <v>46094</v>
      </c>
      <c r="F1114" s="57">
        <f>SUMPRODUCT($D$4:$M$4,'Daily Returns'!D1114:M1114)</f>
        <v>-1.1271778872448412E-2</v>
      </c>
    </row>
    <row r="1115" spans="5:6" ht="15" customHeight="1" x14ac:dyDescent="0.35">
      <c r="E1115" s="56">
        <f>'Daily Returns'!B1115</f>
        <v>46097</v>
      </c>
      <c r="F1115" s="57">
        <f>SUMPRODUCT($D$4:$M$4,'Daily Returns'!D1115:M1115)</f>
        <v>-7.1243182178580815E-4</v>
      </c>
    </row>
    <row r="1116" spans="5:6" ht="15" customHeight="1" x14ac:dyDescent="0.35">
      <c r="E1116" s="56">
        <f>'Daily Returns'!B1116</f>
        <v>46098</v>
      </c>
      <c r="F1116" s="57">
        <f>SUMPRODUCT($D$4:$M$4,'Daily Returns'!D1116:M1116)</f>
        <v>6.4636575916885977E-3</v>
      </c>
    </row>
    <row r="1117" spans="5:6" ht="15" customHeight="1" x14ac:dyDescent="0.35">
      <c r="E1117" s="56">
        <f>'Daily Returns'!B1117</f>
        <v>46099</v>
      </c>
      <c r="F1117" s="57">
        <f>SUMPRODUCT($D$4:$M$4,'Daily Returns'!D1117:M1117)</f>
        <v>6.4318705420947746E-3</v>
      </c>
    </row>
    <row r="1118" spans="5:6" ht="15" customHeight="1" x14ac:dyDescent="0.35">
      <c r="E1118" s="56">
        <f>'Daily Returns'!B1118</f>
        <v>46100</v>
      </c>
      <c r="F1118" s="57">
        <f>SUMPRODUCT($D$4:$M$4,'Daily Returns'!D1118:M1118)</f>
        <v>-1.5713896088101753E-2</v>
      </c>
    </row>
    <row r="1119" spans="5:6" ht="15" customHeight="1" x14ac:dyDescent="0.35">
      <c r="E1119" s="56">
        <f>'Daily Returns'!B1119</f>
        <v>46101</v>
      </c>
      <c r="F1119" s="57">
        <f>SUMPRODUCT($D$4:$M$4,'Daily Returns'!D1119:M1119)</f>
        <v>5.2878077190696929E-3</v>
      </c>
    </row>
    <row r="1120" spans="5:6" ht="15" customHeight="1" x14ac:dyDescent="0.35">
      <c r="E1120" s="56">
        <f>'Daily Returns'!B1120</f>
        <v>46104</v>
      </c>
      <c r="F1120" s="57">
        <f>SUMPRODUCT($D$4:$M$4,'Daily Returns'!D1120:M1120)</f>
        <v>-3.4135540429507748E-2</v>
      </c>
    </row>
    <row r="1121" spans="5:6" ht="15" customHeight="1" x14ac:dyDescent="0.35">
      <c r="E1121" s="56">
        <f>'Daily Returns'!B1121</f>
        <v>46105</v>
      </c>
      <c r="F1121" s="57">
        <f>SUMPRODUCT($D$4:$M$4,'Daily Returns'!D1121:M1121)</f>
        <v>9.0326034380712981E-3</v>
      </c>
    </row>
    <row r="1122" spans="5:6" ht="15" customHeight="1" x14ac:dyDescent="0.35">
      <c r="E1122" s="56">
        <f>'Daily Returns'!B1122</f>
        <v>46106</v>
      </c>
      <c r="F1122" s="57">
        <f>SUMPRODUCT($D$4:$M$4,'Daily Returns'!D1122:M1122)</f>
        <v>1.3586116207884615E-2</v>
      </c>
    </row>
    <row r="1123" spans="5:6" ht="15" customHeight="1" x14ac:dyDescent="0.35">
      <c r="E1123" s="56">
        <f>'Daily Returns'!B1123</f>
        <v>46108</v>
      </c>
      <c r="F1123" s="57">
        <f>SUMPRODUCT($D$4:$M$4,'Daily Returns'!D1123:M1123)</f>
        <v>-1.388917847524768E-2</v>
      </c>
    </row>
    <row r="1124" spans="5:6" ht="15" customHeight="1" x14ac:dyDescent="0.35">
      <c r="E1124" s="56">
        <f>'Daily Returns'!B1124</f>
        <v>46111</v>
      </c>
      <c r="F1124" s="57">
        <f>SUMPRODUCT($D$4:$M$4,'Daily Returns'!D1124:M1124)</f>
        <v>-2.106273002314548E-2</v>
      </c>
    </row>
    <row r="1125" spans="5:6" ht="15" customHeight="1" x14ac:dyDescent="0.35">
      <c r="E1125" s="56">
        <f>'Daily Returns'!B1125</f>
        <v>46113</v>
      </c>
      <c r="F1125" s="57">
        <f>SUMPRODUCT($D$4:$M$4,'Daily Returns'!D1125:M1125)</f>
        <v>1.9282282619508369E-2</v>
      </c>
    </row>
    <row r="1126" spans="5:6" ht="15" customHeight="1" x14ac:dyDescent="0.35">
      <c r="E1126" s="56">
        <f>'Daily Returns'!B1126</f>
        <v>46114</v>
      </c>
      <c r="F1126" s="57">
        <f>SUMPRODUCT($D$4:$M$4,'Daily Returns'!D1126:M1126)</f>
        <v>7.2001789578703969E-4</v>
      </c>
    </row>
    <row r="1127" spans="5:6" ht="15" customHeight="1" x14ac:dyDescent="0.35">
      <c r="E1127" s="56">
        <f>'Daily Returns'!B1127</f>
        <v>46118</v>
      </c>
      <c r="F1127" s="57">
        <f>SUMPRODUCT($D$4:$M$4,'Daily Returns'!D1127:M1127)</f>
        <v>2.4491977205457906E-2</v>
      </c>
    </row>
    <row r="1128" spans="5:6" ht="15" customHeight="1" x14ac:dyDescent="0.35">
      <c r="E1128" s="56">
        <f>'Daily Returns'!B1128</f>
        <v>46119</v>
      </c>
      <c r="F1128" s="57">
        <f>SUMPRODUCT($D$4:$M$4,'Daily Returns'!D1128:M1128)</f>
        <v>4.4957560189978741E-4</v>
      </c>
    </row>
    <row r="1129" spans="5:6" ht="15" customHeight="1" x14ac:dyDescent="0.35">
      <c r="E1129" s="56">
        <f>'Daily Returns'!B1129</f>
        <v>46120</v>
      </c>
      <c r="F1129" s="57">
        <f>SUMPRODUCT($D$4:$M$4,'Daily Returns'!D1129:M1129)</f>
        <v>3.639169227633849E-2</v>
      </c>
    </row>
    <row r="1130" spans="5:6" ht="15" customHeight="1" x14ac:dyDescent="0.35">
      <c r="E1130" s="56">
        <f>'Daily Returns'!B1130</f>
        <v>46121</v>
      </c>
      <c r="F1130" s="57">
        <f>SUMPRODUCT($D$4:$M$4,'Daily Returns'!D1130:M1130)</f>
        <v>4.1578153597596193E-3</v>
      </c>
    </row>
    <row r="1131" spans="5:6" ht="15" customHeight="1" x14ac:dyDescent="0.35">
      <c r="E1131" s="56">
        <f>'Daily Returns'!B1131</f>
        <v>46122</v>
      </c>
      <c r="F1131" s="57">
        <f>SUMPRODUCT($D$4:$M$4,'Daily Returns'!D1131:M1131)</f>
        <v>1.8674715468101122E-2</v>
      </c>
    </row>
    <row r="1132" spans="5:6" ht="15" customHeight="1" x14ac:dyDescent="0.35">
      <c r="E1132" s="56">
        <f>'Daily Returns'!B1132</f>
        <v>46125</v>
      </c>
      <c r="F1132" s="57">
        <f>SUMPRODUCT($D$4:$M$4,'Daily Returns'!D1132:M1132)</f>
        <v>1.5236788432071912E-2</v>
      </c>
    </row>
    <row r="1133" spans="5:6" ht="15" customHeight="1" x14ac:dyDescent="0.35">
      <c r="E1133" s="56">
        <f>'Daily Returns'!B1133</f>
        <v>46127</v>
      </c>
      <c r="F1133" s="57">
        <f>SUMPRODUCT($D$4:$M$4,'Daily Returns'!D1133:M1133)</f>
        <v>2.1669319563566367E-2</v>
      </c>
    </row>
    <row r="1134" spans="5:6" ht="15" customHeight="1" x14ac:dyDescent="0.35">
      <c r="E1134" s="56">
        <f>'Daily Returns'!B1134</f>
        <v>46128</v>
      </c>
      <c r="F1134" s="57">
        <f>SUMPRODUCT($D$4:$M$4,'Daily Returns'!D1134:M1134)</f>
        <v>2.0216014765063538E-2</v>
      </c>
    </row>
    <row r="1135" spans="5:6" ht="15" customHeight="1" x14ac:dyDescent="0.35">
      <c r="E1135" s="56">
        <f>'Daily Returns'!B1135</f>
        <v>46129</v>
      </c>
      <c r="F1135" s="57">
        <f>SUMPRODUCT($D$4:$M$4,'Daily Returns'!D1135:M1135)</f>
        <v>1.5881755728413594E-2</v>
      </c>
    </row>
    <row r="1136" spans="5:6" ht="15" customHeight="1" x14ac:dyDescent="0.35">
      <c r="E1136" s="56">
        <f>'Daily Returns'!B1136</f>
        <v>46132</v>
      </c>
      <c r="F1136" s="57">
        <f>SUMPRODUCT($D$4:$M$4,'Daily Returns'!D1136:M1136)</f>
        <v>1.4061195720110097E-2</v>
      </c>
    </row>
    <row r="1137" spans="5:6" ht="15" customHeight="1" x14ac:dyDescent="0.35">
      <c r="E1137" s="56">
        <f>'Daily Returns'!B1137</f>
        <v>46133</v>
      </c>
      <c r="F1137" s="57">
        <f>SUMPRODUCT($D$4:$M$4,'Daily Returns'!D1137:M1137)</f>
        <v>2.0395968948322403E-3</v>
      </c>
    </row>
    <row r="1138" spans="5:6" ht="15" customHeight="1" x14ac:dyDescent="0.35">
      <c r="E1138" s="56">
        <f>'Daily Returns'!B1138</f>
        <v>46134</v>
      </c>
      <c r="F1138" s="57">
        <f>SUMPRODUCT($D$4:$M$4,'Daily Returns'!D1138:M1138)</f>
        <v>2.6615453834565782E-2</v>
      </c>
    </row>
    <row r="1139" spans="5:6" ht="15" customHeight="1" x14ac:dyDescent="0.35">
      <c r="E1139" s="56">
        <f>'Daily Returns'!B1139</f>
        <v>46135</v>
      </c>
      <c r="F1139" s="57">
        <f>SUMPRODUCT($D$4:$M$4,'Daily Returns'!D1139:M1139)</f>
        <v>1.2905906002143811E-3</v>
      </c>
    </row>
    <row r="1140" spans="5:6" ht="15" customHeight="1" x14ac:dyDescent="0.35">
      <c r="E1140" s="56">
        <f>'Daily Returns'!B1140</f>
        <v>46136</v>
      </c>
      <c r="F1140" s="57">
        <f>SUMPRODUCT($D$4:$M$4,'Daily Returns'!D1140:M1140)</f>
        <v>-8.0793997298758192E-4</v>
      </c>
    </row>
    <row r="1141" spans="5:6" ht="15" customHeight="1" x14ac:dyDescent="0.35">
      <c r="E1141" s="56">
        <f>'Daily Returns'!B1141</f>
        <v>46139</v>
      </c>
      <c r="F1141" s="57">
        <f>SUMPRODUCT($D$4:$M$4,'Daily Returns'!D1141:M1141)</f>
        <v>2.8188726783263202E-2</v>
      </c>
    </row>
    <row r="1142" spans="5:6" ht="15" customHeight="1" x14ac:dyDescent="0.35">
      <c r="E1142" s="56">
        <f>'Daily Returns'!B1142</f>
        <v>46140</v>
      </c>
      <c r="F1142" s="57">
        <f>SUMPRODUCT($D$4:$M$4,'Daily Returns'!D1142:M1142)</f>
        <v>9.1034270919510326E-3</v>
      </c>
    </row>
    <row r="1143" spans="5:6" ht="15" customHeight="1" x14ac:dyDescent="0.35">
      <c r="E1143" s="56">
        <f>'Daily Returns'!B1143</f>
        <v>46141</v>
      </c>
      <c r="F1143" s="57">
        <f>SUMPRODUCT($D$4:$M$4,'Daily Returns'!D1143:M1143)</f>
        <v>-1.7029673599433838E-2</v>
      </c>
    </row>
    <row r="1144" spans="5:6" ht="15" customHeight="1" x14ac:dyDescent="0.35">
      <c r="E1144" s="56">
        <f>'Daily Returns'!B1144</f>
        <v>46142</v>
      </c>
      <c r="F1144" s="57">
        <f>SUMPRODUCT($D$4:$M$4,'Daily Returns'!D1144:M1144)</f>
        <v>-6.8047086642981092E-3</v>
      </c>
    </row>
    <row r="1145" spans="5:6" ht="15" customHeight="1" x14ac:dyDescent="0.35">
      <c r="E1145" s="56">
        <f>'Daily Returns'!B1145</f>
        <v>46143</v>
      </c>
      <c r="F1145" s="57">
        <f>SUMPRODUCT($D$4:$M$4,'Daily Returns'!D1145:M1145)</f>
        <v>0</v>
      </c>
    </row>
    <row r="1146" spans="5:6" ht="15" customHeight="1" x14ac:dyDescent="0.35">
      <c r="E1146" s="56">
        <f>'Daily Returns'!B1146</f>
        <v>46146</v>
      </c>
      <c r="F1146" s="57">
        <f>SUMPRODUCT($D$4:$M$4,'Daily Returns'!D1146:M1146)</f>
        <v>1.7132210595705407E-2</v>
      </c>
    </row>
    <row r="1147" spans="5:6" ht="15" customHeight="1" x14ac:dyDescent="0.35">
      <c r="E1147" s="56">
        <f>'Daily Returns'!B1147</f>
        <v>46147</v>
      </c>
      <c r="F1147" s="57">
        <f>SUMPRODUCT($D$4:$M$4,'Daily Returns'!D1147:M1147)</f>
        <v>-3.4866891473651592E-4</v>
      </c>
    </row>
    <row r="1148" spans="5:6" ht="15" customHeight="1" x14ac:dyDescent="0.35">
      <c r="E1148" s="56">
        <f>'Daily Returns'!B1148</f>
        <v>46148</v>
      </c>
      <c r="F1148" s="57">
        <f>SUMPRODUCT($D$4:$M$4,'Daily Returns'!D1148:M1148)</f>
        <v>-2.1242675304373733E-4</v>
      </c>
    </row>
    <row r="1149" spans="5:6" ht="15" customHeight="1" x14ac:dyDescent="0.35">
      <c r="E1149" s="56">
        <f>'Daily Returns'!B1149</f>
        <v>46149</v>
      </c>
      <c r="F1149" s="57">
        <f>SUMPRODUCT($D$4:$M$4,'Daily Returns'!D1149:M1149)</f>
        <v>-1.7240768019008315E-3</v>
      </c>
    </row>
    <row r="1150" spans="5:6" ht="15" customHeight="1" x14ac:dyDescent="0.35">
      <c r="E1150" s="56">
        <f>'Daily Returns'!B1150</f>
        <v>46150</v>
      </c>
      <c r="F1150" s="57">
        <f>SUMPRODUCT($D$4:$M$4,'Daily Returns'!D1150:M1150)</f>
        <v>-7.7359316983930271E-3</v>
      </c>
    </row>
    <row r="1151" spans="5:6" ht="15" customHeight="1" x14ac:dyDescent="0.35">
      <c r="E1151" s="56">
        <f>'Daily Returns'!B1151</f>
        <v>46153</v>
      </c>
      <c r="F1151" s="57">
        <f>SUMPRODUCT($D$4:$M$4,'Daily Returns'!D1151:M1151)</f>
        <v>-1.2315751757293214E-2</v>
      </c>
    </row>
    <row r="1152" spans="5:6" ht="15" customHeight="1" x14ac:dyDescent="0.35">
      <c r="E1152" s="56">
        <f>'Daily Returns'!B1152</f>
        <v>46154</v>
      </c>
      <c r="F1152" s="57">
        <f>SUMPRODUCT($D$4:$M$4,'Daily Returns'!D1152:M1152)</f>
        <v>-3.6266660950184791E-2</v>
      </c>
    </row>
    <row r="1153" spans="5:6" ht="15" customHeight="1" x14ac:dyDescent="0.35">
      <c r="E1153" s="56">
        <f>'Daily Returns'!B1153</f>
        <v>46155</v>
      </c>
      <c r="F1153" s="57">
        <f>SUMPRODUCT($D$4:$M$4,'Daily Returns'!D1153:M1153)</f>
        <v>-5.4666843077415973E-3</v>
      </c>
    </row>
    <row r="1154" spans="5:6" ht="15" customHeight="1" x14ac:dyDescent="0.35">
      <c r="E1154" s="56">
        <f>'Daily Returns'!B1154</f>
        <v>46156</v>
      </c>
      <c r="F1154" s="57">
        <f>SUMPRODUCT($D$4:$M$4,'Daily Returns'!D1154:M1154)</f>
        <v>1.4776241326961847E-2</v>
      </c>
    </row>
    <row r="1155" spans="5:6" ht="15" customHeight="1" x14ac:dyDescent="0.35">
      <c r="E1155" s="56">
        <f>'Daily Returns'!B1155</f>
        <v>46157</v>
      </c>
      <c r="F1155" s="57">
        <f>SUMPRODUCT($D$4:$M$4,'Daily Returns'!D1155:M1155)</f>
        <v>-7.7114943289845923E-3</v>
      </c>
    </row>
    <row r="1156" spans="5:6" ht="15" customHeight="1" x14ac:dyDescent="0.35">
      <c r="E1156" s="56">
        <f>'Daily Returns'!B1156</f>
        <v>46160</v>
      </c>
      <c r="F1156" s="57">
        <f>SUMPRODUCT($D$4:$M$4,'Daily Returns'!D1156:M1156)</f>
        <v>5.9173748112417669E-4</v>
      </c>
    </row>
    <row r="1157" spans="5:6" ht="15" customHeight="1" x14ac:dyDescent="0.35">
      <c r="E1157" s="56">
        <f>'Daily Returns'!B1157</f>
        <v>46161</v>
      </c>
      <c r="F1157" s="57">
        <f>SUMPRODUCT($D$4:$M$4,'Daily Returns'!D1157:M1157)</f>
        <v>6.5641567279654109E-3</v>
      </c>
    </row>
    <row r="1158" spans="5:6" ht="15" customHeight="1" x14ac:dyDescent="0.35">
      <c r="E1158" s="56">
        <f>'Daily Returns'!B1158</f>
        <v>46162</v>
      </c>
      <c r="F1158" s="57">
        <f>SUMPRODUCT($D$4:$M$4,'Daily Returns'!D1158:M1158)</f>
        <v>4.8239663834957047E-3</v>
      </c>
    </row>
    <row r="1159" spans="5:6" ht="15" customHeight="1" x14ac:dyDescent="0.35">
      <c r="E1159" s="56">
        <f>'Daily Returns'!B1159</f>
        <v>46163</v>
      </c>
      <c r="F1159" s="57">
        <f>SUMPRODUCT($D$4:$M$4,'Daily Returns'!D1159:M1159)</f>
        <v>-3.2076510595942858E-3</v>
      </c>
    </row>
    <row r="1160" spans="5:6" ht="15" customHeight="1" x14ac:dyDescent="0.35">
      <c r="E1160" s="56">
        <f>'Daily Returns'!B1160</f>
        <v>46164</v>
      </c>
      <c r="F1160" s="57">
        <f>SUMPRODUCT($D$4:$M$4,'Daily Returns'!D1160:M1160)</f>
        <v>-1.2492768186834207E-3</v>
      </c>
    </row>
    <row r="1161" spans="5:6" ht="15" customHeight="1" x14ac:dyDescent="0.35">
      <c r="E1161" s="56">
        <f>'Daily Returns'!B1161</f>
        <v>46167</v>
      </c>
      <c r="F1161" s="57">
        <f>SUMPRODUCT($D$4:$M$4,'Daily Returns'!D1161:M1161)</f>
        <v>1.9530541837442728E-2</v>
      </c>
    </row>
    <row r="1162" spans="5:6" ht="15" customHeight="1" x14ac:dyDescent="0.35">
      <c r="E1162" s="56">
        <f>'Daily Returns'!B1162</f>
        <v>46168</v>
      </c>
      <c r="F1162" s="57">
        <f>SUMPRODUCT($D$4:$M$4,'Daily Returns'!D1162:M1162)</f>
        <v>1.3784199437631029E-2</v>
      </c>
    </row>
    <row r="1163" spans="5:6" ht="15" customHeight="1" x14ac:dyDescent="0.35">
      <c r="E1163" s="56">
        <f>'Daily Returns'!B1163</f>
        <v>46169</v>
      </c>
      <c r="F1163" s="57">
        <f>SUMPRODUCT($D$4:$M$4,'Daily Returns'!D1163:M1163)</f>
        <v>2.2316655898289003E-2</v>
      </c>
    </row>
    <row r="1164" spans="5:6" ht="15" customHeight="1" x14ac:dyDescent="0.35">
      <c r="E1164" s="56">
        <f>'Daily Returns'!B1164</f>
        <v>46170</v>
      </c>
      <c r="F1164" s="57">
        <f>SUMPRODUCT($D$4:$M$4,'Daily Returns'!D1164:M1164)</f>
        <v>0</v>
      </c>
    </row>
    <row r="1165" spans="5:6" ht="15" customHeight="1" x14ac:dyDescent="0.35">
      <c r="E1165" s="56">
        <f>'Daily Returns'!B1165</f>
        <v>46171</v>
      </c>
      <c r="F1165" s="57">
        <f>SUMPRODUCT($D$4:$M$4,'Daily Returns'!D1165:M1165)</f>
        <v>-1.8991143090816353E-2</v>
      </c>
    </row>
    <row r="1166" spans="5:6" ht="15" customHeight="1" x14ac:dyDescent="0.35">
      <c r="E1166" s="56">
        <f>'Daily Returns'!B1166</f>
        <v>46174</v>
      </c>
      <c r="F1166" s="57">
        <f>SUMPRODUCT($D$4:$M$4,'Daily Returns'!D1166:M1166)</f>
        <v>-1.8217872361776969E-2</v>
      </c>
    </row>
    <row r="1167" spans="5:6" ht="15" customHeight="1" x14ac:dyDescent="0.35">
      <c r="E1167" s="56">
        <f>'Daily Returns'!B1167</f>
        <v>46175</v>
      </c>
      <c r="F1167" s="57">
        <f>SUMPRODUCT($D$4:$M$4,'Daily Returns'!D1167:M1167)</f>
        <v>-5.8077267899170554E-3</v>
      </c>
    </row>
    <row r="1168" spans="5:6" ht="15" customHeight="1" x14ac:dyDescent="0.35">
      <c r="E1168" s="56">
        <f>'Daily Returns'!B1168</f>
        <v>46176</v>
      </c>
      <c r="F1168" s="57">
        <f>SUMPRODUCT($D$4:$M$4,'Daily Returns'!D1168:M1168)</f>
        <v>-1.117637803922733E-3</v>
      </c>
    </row>
    <row r="1169" spans="5:6" ht="15" customHeight="1" x14ac:dyDescent="0.35">
      <c r="E1169" s="56">
        <f>'Daily Returns'!B1169</f>
        <v>46177</v>
      </c>
      <c r="F1169" s="57">
        <f>SUMPRODUCT($D$4:$M$4,'Daily Returns'!D1169:M1169)</f>
        <v>1.8050952033528802E-3</v>
      </c>
    </row>
    <row r="1170" spans="5:6" ht="15" customHeight="1" x14ac:dyDescent="0.35">
      <c r="E1170" s="56">
        <f>'Daily Returns'!B1170</f>
        <v>46178</v>
      </c>
      <c r="F1170" s="57">
        <f>SUMPRODUCT($D$4:$M$4,'Daily Returns'!D1170:M1170)</f>
        <v>1.0562347041608845E-2</v>
      </c>
    </row>
    <row r="1171" spans="5:6" ht="15" customHeight="1" x14ac:dyDescent="0.35">
      <c r="E1171" s="56">
        <f>'Daily Returns'!B1171</f>
        <v>46181</v>
      </c>
      <c r="F1171" s="57">
        <f>SUMPRODUCT($D$4:$M$4,'Daily Returns'!D1171:M1171)</f>
        <v>-1.2052992493890058E-2</v>
      </c>
    </row>
    <row r="1172" spans="5:6" ht="15" customHeight="1" x14ac:dyDescent="0.35">
      <c r="E1172" s="56">
        <f>'Daily Returns'!B1172</f>
        <v>46182</v>
      </c>
      <c r="F1172" s="57">
        <f>SUMPRODUCT($D$4:$M$4,'Daily Returns'!D1172:M1172)</f>
        <v>-4.0485414201694159E-3</v>
      </c>
    </row>
    <row r="1173" spans="5:6" ht="15" customHeight="1" x14ac:dyDescent="0.35">
      <c r="E1173" s="56">
        <f>'Daily Returns'!B1173</f>
        <v>46183</v>
      </c>
      <c r="F1173" s="57">
        <f>SUMPRODUCT($D$4:$M$4,'Daily Returns'!D1173:M1173)</f>
        <v>-1.7697394615640218E-2</v>
      </c>
    </row>
    <row r="1174" spans="5:6" ht="15" customHeight="1" x14ac:dyDescent="0.35">
      <c r="E1174" s="56">
        <f>'Daily Returns'!B1174</f>
        <v>46184</v>
      </c>
      <c r="F1174" s="57">
        <f>SUMPRODUCT($D$4:$M$4,'Daily Returns'!D1174:M1174)</f>
        <v>-1.3977527068648278E-2</v>
      </c>
    </row>
    <row r="1175" spans="5:6" ht="15" customHeight="1" x14ac:dyDescent="0.35">
      <c r="E1175" s="56">
        <f>'Daily Returns'!B1175</f>
        <v>46185</v>
      </c>
      <c r="F1175" s="57">
        <f>SUMPRODUCT($D$4:$M$4,'Daily Returns'!D1175:M1175)</f>
        <v>1.2820232609513905E-2</v>
      </c>
    </row>
    <row r="1176" spans="5:6" ht="15" customHeight="1" x14ac:dyDescent="0.35">
      <c r="E1176" s="56">
        <f>'Daily Returns'!B1176</f>
        <v>46188</v>
      </c>
      <c r="F1176" s="57">
        <f>SUMPRODUCT($D$4:$M$4,'Daily Returns'!D1176:M1176)</f>
        <v>2.9599592312074987E-3</v>
      </c>
    </row>
    <row r="1177" spans="5:6" ht="15" customHeight="1" x14ac:dyDescent="0.35">
      <c r="E1177" s="56">
        <f>'Daily Returns'!B1177</f>
        <v>46189</v>
      </c>
      <c r="F1177" s="57">
        <f>SUMPRODUCT($D$4:$M$4,'Daily Returns'!D1177:M1177)</f>
        <v>4.9799003480250252E-3</v>
      </c>
    </row>
    <row r="1178" spans="5:6" ht="15" customHeight="1" x14ac:dyDescent="0.35">
      <c r="E1178" s="56">
        <f>'Daily Returns'!B1178</f>
        <v>46190</v>
      </c>
      <c r="F1178" s="57">
        <f>SUMPRODUCT($D$4:$M$4,'Daily Returns'!D1178:M1178)</f>
        <v>-2.0139701503179672E-3</v>
      </c>
    </row>
    <row r="1179" spans="5:6" ht="15" customHeight="1" x14ac:dyDescent="0.35">
      <c r="E1179" s="56">
        <f>'Daily Returns'!B1179</f>
        <v>46191</v>
      </c>
      <c r="F1179" s="57">
        <f>SUMPRODUCT($D$4:$M$4,'Daily Returns'!D1179:M1179)</f>
        <v>1.8617744765742607E-2</v>
      </c>
    </row>
    <row r="1180" spans="5:6" ht="15" customHeight="1" x14ac:dyDescent="0.35">
      <c r="E1180" s="56">
        <f>'Daily Returns'!B1180</f>
        <v>46192</v>
      </c>
      <c r="F1180" s="57">
        <f>SUMPRODUCT($D$4:$M$4,'Daily Returns'!D1180:M1180)</f>
        <v>-1.1767189890593993E-3</v>
      </c>
    </row>
    <row r="1181" spans="5:6" ht="15" customHeight="1" x14ac:dyDescent="0.35">
      <c r="E1181" s="56">
        <f>'Daily Returns'!B1181</f>
        <v>46195</v>
      </c>
      <c r="F1181" s="57">
        <f>SUMPRODUCT($D$4:$M$4,'Daily Returns'!D1181:M1181)</f>
        <v>1.7506800775788148E-2</v>
      </c>
    </row>
    <row r="1182" spans="5:6" ht="15" customHeight="1" x14ac:dyDescent="0.35">
      <c r="E1182" s="56">
        <f>'Daily Returns'!B1182</f>
        <v>46196</v>
      </c>
      <c r="F1182" s="57">
        <f>SUMPRODUCT($D$4:$M$4,'Daily Returns'!D1182:M1182)</f>
        <v>-1.3497480736330192E-2</v>
      </c>
    </row>
    <row r="1183" spans="5:6" ht="15" customHeight="1" x14ac:dyDescent="0.35">
      <c r="E1183" s="56">
        <f>'Daily Returns'!B1183</f>
        <v>46197</v>
      </c>
      <c r="F1183" s="57">
        <f>SUMPRODUCT($D$4:$M$4,'Daily Returns'!D1183:M1183)</f>
        <v>-2.3162338224384186E-3</v>
      </c>
    </row>
    <row r="1184" spans="5:6" ht="15" customHeight="1" x14ac:dyDescent="0.35">
      <c r="E1184" s="56">
        <f>'Daily Returns'!B1184</f>
        <v>46198</v>
      </c>
      <c r="F1184" s="57">
        <f>SUMPRODUCT($D$4:$M$4,'Daily Returns'!D1184:M1184)</f>
        <v>-7.1981073672538146E-3</v>
      </c>
    </row>
    <row r="1185" spans="5:6" ht="15" customHeight="1" x14ac:dyDescent="0.35">
      <c r="E1185" s="56">
        <f>'Daily Returns'!B1185</f>
        <v>46199</v>
      </c>
      <c r="F1185" s="57">
        <f>SUMPRODUCT($D$4:$M$4,'Daily Returns'!D1185:M1185)</f>
        <v>0</v>
      </c>
    </row>
    <row r="1186" spans="5:6" ht="15" customHeight="1" x14ac:dyDescent="0.35">
      <c r="E1186" s="56">
        <f>'Daily Returns'!B1186</f>
        <v>46202</v>
      </c>
      <c r="F1186" s="57">
        <f>SUMPRODUCT($D$4:$M$4,'Daily Returns'!D1186:M1186)</f>
        <v>5.6190173348106306E-4</v>
      </c>
    </row>
    <row r="1187" spans="5:6" ht="15" customHeight="1" x14ac:dyDescent="0.35">
      <c r="E1187" s="56">
        <f>'Daily Returns'!B1187</f>
        <v>46203</v>
      </c>
      <c r="F1187" s="57">
        <f>SUMPRODUCT($D$4:$M$4,'Daily Returns'!D1187:M1187)</f>
        <v>-2.8966378878378954E-4</v>
      </c>
    </row>
    <row r="1188" spans="5:6" ht="15" customHeight="1" x14ac:dyDescent="0.35">
      <c r="E1188" s="56">
        <f>'Daily Returns'!B1188</f>
        <v>46204</v>
      </c>
      <c r="F1188" s="57">
        <f>SUMPRODUCT($D$4:$M$4,'Daily Returns'!D1188:M1188)</f>
        <v>-2.6263240946000589E-4</v>
      </c>
    </row>
    <row r="1189" spans="5:6" ht="15" customHeight="1" x14ac:dyDescent="0.35">
      <c r="E1189" s="56">
        <f>'Daily Returns'!B1189</f>
        <v>46205</v>
      </c>
      <c r="F1189" s="57">
        <f>SUMPRODUCT($D$4:$M$4,'Daily Returns'!D1189:M1189)</f>
        <v>3.3205315483435648E-3</v>
      </c>
    </row>
    <row r="1190" spans="5:6" ht="15" customHeight="1" x14ac:dyDescent="0.35">
      <c r="E1190" s="56">
        <f>'Daily Returns'!B1190</f>
        <v>46206</v>
      </c>
      <c r="F1190" s="57">
        <f>SUMPRODUCT($D$4:$M$4,'Daily Returns'!D1190:M1190)</f>
        <v>-6.3849935848995457E-3</v>
      </c>
    </row>
    <row r="1191" spans="5:6" ht="15" customHeight="1" x14ac:dyDescent="0.35">
      <c r="E1191" s="56">
        <f>'Daily Returns'!B1191</f>
        <v>46209</v>
      </c>
      <c r="F1191" s="57">
        <f>SUMPRODUCT($D$4:$M$4,'Daily Returns'!D1191:M1191)</f>
        <v>-4.7272367670171461E-4</v>
      </c>
    </row>
    <row r="1192" spans="5:6" ht="15" customHeight="1" x14ac:dyDescent="0.35">
      <c r="E1192" s="56">
        <f>'Daily Returns'!B1192</f>
        <v>46210</v>
      </c>
      <c r="F1192" s="57">
        <f>SUMPRODUCT($D$4:$M$4,'Daily Returns'!D1192:M1192)</f>
        <v>-2.2095069482553908E-3</v>
      </c>
    </row>
    <row r="1193" spans="5:6" ht="15" customHeight="1" x14ac:dyDescent="0.35">
      <c r="E1193" s="56">
        <f>'Daily Returns'!B1193</f>
        <v>46211</v>
      </c>
      <c r="F1193" s="57">
        <f>SUMPRODUCT($D$4:$M$4,'Daily Returns'!D1193:M1193)</f>
        <v>-9.0371487639267726E-3</v>
      </c>
    </row>
    <row r="1194" spans="5:6" ht="15" customHeight="1" x14ac:dyDescent="0.35">
      <c r="E1194" s="56">
        <f>'Daily Returns'!B1194</f>
        <v>46212</v>
      </c>
      <c r="F1194" s="57">
        <f>SUMPRODUCT($D$4:$M$4,'Daily Returns'!D1194:M1194)</f>
        <v>-3.8984179140436836E-3</v>
      </c>
    </row>
    <row r="1195" spans="5:6" ht="15" customHeight="1" x14ac:dyDescent="0.35">
      <c r="E1195" s="56">
        <f>'Daily Returns'!B1195</f>
        <v>46213</v>
      </c>
      <c r="F1195" s="57">
        <f>SUMPRODUCT($D$4:$M$4,'Daily Returns'!D1195:M1195)</f>
        <v>1.5206430956789798E-2</v>
      </c>
    </row>
    <row r="1196" spans="5:6" ht="15" customHeight="1" x14ac:dyDescent="0.35">
      <c r="E1196" s="56">
        <f>'Daily Returns'!B1196</f>
        <v>46216</v>
      </c>
      <c r="F1196" s="57">
        <f>SUMPRODUCT($D$4:$M$4,'Daily Returns'!D1196:M1196)</f>
        <v>8.6065889818449644E-4</v>
      </c>
    </row>
    <row r="1197" spans="5:6" ht="15" customHeight="1" x14ac:dyDescent="0.35">
      <c r="E1197" s="56">
        <f>'Daily Returns'!B1197</f>
        <v>46217</v>
      </c>
      <c r="F1197" s="57">
        <f>SUMPRODUCT($D$4:$M$4,'Daily Returns'!D1197:M1197)</f>
        <v>1.0189435415795325E-2</v>
      </c>
    </row>
    <row r="1198" spans="5:6" ht="15" customHeight="1" x14ac:dyDescent="0.35">
      <c r="E1198" s="56">
        <f>'Daily Returns'!B1198</f>
        <v>46218</v>
      </c>
      <c r="F1198" s="57">
        <f>SUMPRODUCT($D$4:$M$4,'Daily Returns'!D1198:M1198)</f>
        <v>-8.9324452250626931E-3</v>
      </c>
    </row>
    <row r="1199" spans="5:6" ht="15" customHeight="1" x14ac:dyDescent="0.35">
      <c r="E1199" s="56">
        <f>'Daily Returns'!B1199</f>
        <v>46219</v>
      </c>
      <c r="F1199" s="57">
        <f>SUMPRODUCT($D$4:$M$4,'Daily Returns'!D1199:M1199)</f>
        <v>-4.0093721123570687E-3</v>
      </c>
    </row>
    <row r="1200" spans="5:6" ht="15" customHeight="1" x14ac:dyDescent="0.35">
      <c r="E1200" s="56">
        <f>'Daily Returns'!B1200</f>
        <v>46220</v>
      </c>
      <c r="F1200" s="57">
        <f>SUMPRODUCT($D$4:$M$4,'Daily Returns'!D1200:M1200)</f>
        <v>-2.7995061015777646E-3</v>
      </c>
    </row>
    <row r="1201" spans="5:6" ht="15" customHeight="1" x14ac:dyDescent="0.35">
      <c r="E1201" s="56">
        <f>'Daily Returns'!B1201</f>
        <v>46223</v>
      </c>
      <c r="F1201" s="57">
        <f>SUMPRODUCT($D$4:$M$4,'Daily Returns'!D1201:M1201)</f>
        <v>1.9858950961873709E-2</v>
      </c>
    </row>
    <row r="1202" spans="5:6" ht="15" customHeight="1" x14ac:dyDescent="0.35">
      <c r="E1202" s="56">
        <f>'Daily Returns'!B1202</f>
        <v>46224</v>
      </c>
      <c r="F1202" s="57">
        <f>SUMPRODUCT($D$4:$M$4,'Daily Returns'!D1202:M1202)</f>
        <v>-6.6754262014596683E-4</v>
      </c>
    </row>
    <row r="1203" spans="5:6" ht="15" customHeight="1" x14ac:dyDescent="0.35">
      <c r="E1203" s="56">
        <f>'Daily Returns'!B1203</f>
        <v>46225</v>
      </c>
      <c r="F1203" s="57">
        <f>SUMPRODUCT($D$4:$M$4,'Daily Returns'!D1203:M1203)</f>
        <v>-7.750124090625388E-3</v>
      </c>
    </row>
    <row r="1204" spans="5:6" ht="15" customHeight="1" x14ac:dyDescent="0.35">
      <c r="E1204" s="56">
        <f>'Daily Returns'!B1204</f>
        <v>46226</v>
      </c>
      <c r="F1204" s="57">
        <f>SUMPRODUCT($D$4:$M$4,'Daily Returns'!D1204:M1204)</f>
        <v>-1.3907636725088613E-2</v>
      </c>
    </row>
    <row r="1205" spans="5:6" ht="15" customHeight="1" x14ac:dyDescent="0.35">
      <c r="E1205" s="56">
        <f>'Daily Returns'!B1205</f>
        <v>46227</v>
      </c>
      <c r="F1205" s="57">
        <f>SUMPRODUCT($D$4:$M$4,'Daily Returns'!D1205:M1205)</f>
        <v>-5.1116183999511025E-5</v>
      </c>
    </row>
    <row r="1206" spans="5:6" ht="15" customHeight="1" x14ac:dyDescent="0.35">
      <c r="E1206" s="56">
        <f>'Daily Returns'!B1206</f>
        <v>46230</v>
      </c>
      <c r="F1206" s="57">
        <f>SUMPRODUCT($D$4:$M$4,'Daily Returns'!D1206:M1206)</f>
        <v>2.5316630684921407E-3</v>
      </c>
    </row>
    <row r="1207" spans="5:6" ht="15" customHeight="1" x14ac:dyDescent="0.35">
      <c r="E1207" s="56">
        <f>'Daily Returns'!B1207</f>
        <v>46231</v>
      </c>
      <c r="F1207" s="57">
        <f>SUMPRODUCT($D$4:$M$4,'Daily Returns'!D1207:M1207)</f>
        <v>-1.4626817419268226E-2</v>
      </c>
    </row>
    <row r="1208" spans="5:6" ht="15" customHeight="1" x14ac:dyDescent="0.35">
      <c r="E1208" s="56">
        <f>'Daily Returns'!B1208</f>
        <v>46232</v>
      </c>
      <c r="F1208" s="57">
        <f>SUMPRODUCT($D$4:$M$4,'Daily Returns'!D1208:M1208)</f>
        <v>1.9140093696508489E-3</v>
      </c>
    </row>
    <row r="1209" spans="5:6" ht="15" customHeight="1" x14ac:dyDescent="0.35">
      <c r="E1209" s="56">
        <f>'Daily Returns'!B1209</f>
        <v>46233</v>
      </c>
      <c r="F1209" s="57">
        <f>SUMPRODUCT($D$4:$M$4,'Daily Returns'!D1209:M1209)</f>
        <v>-9.6864889416635729E-4</v>
      </c>
    </row>
    <row r="1210" spans="5:6" ht="15" customHeight="1" x14ac:dyDescent="0.35">
      <c r="E1210" s="56">
        <f>'Daily Returns'!B1210</f>
        <v>46234</v>
      </c>
      <c r="F1210" s="57">
        <f>SUMPRODUCT($D$4:$M$4,'Daily Returns'!D1210:M1210)</f>
        <v>6.0712729196227616E-3</v>
      </c>
    </row>
    <row r="1211" spans="5:6" ht="15" customHeight="1" x14ac:dyDescent="0.35">
      <c r="E1211" s="56">
        <f>'Daily Returns'!B1211</f>
        <v>46237</v>
      </c>
      <c r="F1211" s="57">
        <f>SUMPRODUCT($D$4:$M$4,'Daily Returns'!D1211:M1211)</f>
        <v>6.3993100161802603E-3</v>
      </c>
    </row>
    <row r="1212" spans="5:6" ht="15" customHeight="1" x14ac:dyDescent="0.35">
      <c r="E1212" s="56">
        <f>'Daily Returns'!B1212</f>
        <v>46238</v>
      </c>
      <c r="F1212" s="57">
        <f>SUMPRODUCT($D$4:$M$4,'Daily Returns'!D1212:M1212)</f>
        <v>-9.4015916910686458E-3</v>
      </c>
    </row>
    <row r="1213" spans="5:6" ht="15" customHeight="1" x14ac:dyDescent="0.35">
      <c r="E1213" s="56">
        <f>'Daily Returns'!B1213</f>
        <v>46239</v>
      </c>
      <c r="F1213" s="57">
        <f>SUMPRODUCT($D$4:$M$4,'Daily Returns'!D1213:M1213)</f>
        <v>-3.7332666006933309E-3</v>
      </c>
    </row>
    <row r="1214" spans="5:6" ht="15" customHeight="1" x14ac:dyDescent="0.35">
      <c r="E1214" s="56">
        <f>'Daily Returns'!B1214</f>
        <v>46240</v>
      </c>
      <c r="F1214" s="57">
        <f>SUMPRODUCT($D$4:$M$4,'Daily Returns'!D1214:M1214)</f>
        <v>-1.1527577026472637E-2</v>
      </c>
    </row>
    <row r="1215" spans="5:6" ht="15" customHeight="1" x14ac:dyDescent="0.35">
      <c r="E1215" s="56">
        <f>'Daily Returns'!B1215</f>
        <v>46241</v>
      </c>
      <c r="F1215" s="57">
        <f>SUMPRODUCT($D$4:$M$4,'Daily Returns'!D1215:M1215)</f>
        <v>3.8147257154192878E-3</v>
      </c>
    </row>
    <row r="1216" spans="5:6" ht="15" customHeight="1" x14ac:dyDescent="0.35">
      <c r="E1216" s="56">
        <f>'Daily Returns'!B1216</f>
        <v>46244</v>
      </c>
      <c r="F1216" s="57">
        <f>SUMPRODUCT($D$4:$M$4,'Daily Returns'!D1216:M1216)</f>
        <v>2.4676949036210316E-3</v>
      </c>
    </row>
    <row r="1217" spans="5:6" ht="15" customHeight="1" x14ac:dyDescent="0.35">
      <c r="E1217" s="56">
        <f>'Daily Returns'!B1217</f>
        <v>46245</v>
      </c>
      <c r="F1217" s="57">
        <f>SUMPRODUCT($D$4:$M$4,'Daily Returns'!D1217:M1217)</f>
        <v>-9.541148105608889E-3</v>
      </c>
    </row>
    <row r="1218" spans="5:6" ht="15" customHeight="1" x14ac:dyDescent="0.35">
      <c r="E1218" s="56">
        <f>'Daily Returns'!B1218</f>
        <v>46246</v>
      </c>
      <c r="F1218" s="57">
        <f>SUMPRODUCT($D$4:$M$4,'Daily Returns'!D1218:M1218)</f>
        <v>-4.7227449223091076E-3</v>
      </c>
    </row>
    <row r="1219" spans="5:6" ht="15" customHeight="1" x14ac:dyDescent="0.35">
      <c r="E1219" s="56">
        <f>'Daily Returns'!B1219</f>
        <v>46247</v>
      </c>
      <c r="F1219" s="57">
        <f>SUMPRODUCT($D$4:$M$4,'Daily Returns'!D1219:M1219)</f>
        <v>1.0310172276989157E-3</v>
      </c>
    </row>
    <row r="1220" spans="5:6" ht="15" customHeight="1" x14ac:dyDescent="0.35">
      <c r="E1220" s="56">
        <f>'Daily Returns'!B1220</f>
        <v>46248</v>
      </c>
      <c r="F1220" s="57">
        <f>SUMPRODUCT($D$4:$M$4,'Daily Returns'!D1220:M1220)</f>
        <v>2.8552911199579475E-3</v>
      </c>
    </row>
    <row r="1221" spans="5:6" ht="15" customHeight="1" x14ac:dyDescent="0.35">
      <c r="E1221" s="56">
        <f>'Daily Returns'!B1221</f>
        <v>46251</v>
      </c>
      <c r="F1221" s="57">
        <f>SUMPRODUCT($D$4:$M$4,'Daily Returns'!D1221:M1221)</f>
        <v>-4.4770673408148559E-3</v>
      </c>
    </row>
    <row r="1222" spans="5:6" ht="15" customHeight="1" x14ac:dyDescent="0.35">
      <c r="E1222" s="56">
        <f>'Daily Returns'!B1222</f>
        <v>46252</v>
      </c>
      <c r="F1222" s="57">
        <f>SUMPRODUCT($D$4:$M$4,'Daily Returns'!D1222:M1222)</f>
        <v>-5.2035794150913188E-3</v>
      </c>
    </row>
    <row r="1223" spans="5:6" ht="15" customHeight="1" x14ac:dyDescent="0.35">
      <c r="E1223" s="56">
        <f>'Daily Returns'!B1223</f>
        <v>46253</v>
      </c>
      <c r="F1223" s="57">
        <f>SUMPRODUCT($D$4:$M$4,'Daily Returns'!D1223:M1223)</f>
        <v>-1.2718589932334278E-2</v>
      </c>
    </row>
    <row r="1224" spans="5:6" ht="15" customHeight="1" x14ac:dyDescent="0.35">
      <c r="E1224" s="56">
        <f>'Daily Returns'!B1224</f>
        <v>46254</v>
      </c>
      <c r="F1224" s="57">
        <f>SUMPRODUCT($D$4:$M$4,'Daily Returns'!D1224:M1224)</f>
        <v>-6.4109158862198936E-4</v>
      </c>
    </row>
    <row r="1225" spans="5:6" ht="15" customHeight="1" x14ac:dyDescent="0.35">
      <c r="E1225" s="56">
        <f>'Daily Returns'!B1225</f>
        <v>46255</v>
      </c>
      <c r="F1225" s="57">
        <f>SUMPRODUCT($D$4:$M$4,'Daily Returns'!D1225:M1225)</f>
        <v>4.2964929042757175E-3</v>
      </c>
    </row>
    <row r="1226" spans="5:6" ht="15" customHeight="1" x14ac:dyDescent="0.35">
      <c r="E1226" s="56">
        <f>'Daily Returns'!B1226</f>
        <v>46258</v>
      </c>
      <c r="F1226" s="57">
        <f>SUMPRODUCT($D$4:$M$4,'Daily Returns'!D1226:M1226)</f>
        <v>-1.0422261164466098E-3</v>
      </c>
    </row>
    <row r="1227" spans="5:6" ht="15" customHeight="1" x14ac:dyDescent="0.35">
      <c r="E1227" s="56">
        <f>'Daily Returns'!B1227</f>
        <v>46259</v>
      </c>
      <c r="F1227" s="57">
        <f>SUMPRODUCT($D$4:$M$4,'Daily Returns'!D1227:M1227)</f>
        <v>4.3155793686355474E-3</v>
      </c>
    </row>
    <row r="1228" spans="5:6" ht="15" customHeight="1" x14ac:dyDescent="0.35">
      <c r="E1228" s="56">
        <f>'Daily Returns'!B1228</f>
        <v>46260</v>
      </c>
      <c r="F1228" s="57">
        <f>SUMPRODUCT($D$4:$M$4,'Daily Returns'!D1228:M1228)</f>
        <v>-9.2233205403729028E-3</v>
      </c>
    </row>
    <row r="1229" spans="5:6" ht="15" customHeight="1" x14ac:dyDescent="0.35">
      <c r="E1229" s="56">
        <f>'Daily Returns'!B1229</f>
        <v>46261</v>
      </c>
      <c r="F1229" s="57">
        <f>SUMPRODUCT($D$4:$M$4,'Daily Returns'!D1229:M1229)</f>
        <v>1.2685766860275004E-3</v>
      </c>
    </row>
    <row r="1230" spans="5:6" ht="15" customHeight="1" x14ac:dyDescent="0.35">
      <c r="E1230" s="56">
        <f>'Daily Returns'!B1230</f>
        <v>46262</v>
      </c>
      <c r="F1230" s="57">
        <f>SUMPRODUCT($D$4:$M$4,'Daily Returns'!D1230:M1230)</f>
        <v>-1.1651449881562094E-2</v>
      </c>
    </row>
    <row r="1231" spans="5:6" ht="15" customHeight="1" x14ac:dyDescent="0.35">
      <c r="E1231" s="56">
        <f>'Daily Returns'!B1231</f>
        <v>46265</v>
      </c>
      <c r="F1231" s="57">
        <f>SUMPRODUCT($D$4:$M$4,'Daily Returns'!D1231:M1231)</f>
        <v>-2.9476498026473532E-2</v>
      </c>
    </row>
    <row r="1232" spans="5:6" ht="15" customHeight="1" x14ac:dyDescent="0.35">
      <c r="E1232" s="56">
        <f>'Daily Returns'!B1232</f>
        <v>46266</v>
      </c>
      <c r="F1232" s="57">
        <f>SUMPRODUCT($D$4:$M$4,'Daily Returns'!D1232:M1232)</f>
        <v>4.9174100602310871E-3</v>
      </c>
    </row>
    <row r="1233" spans="5:6" ht="15" customHeight="1" x14ac:dyDescent="0.35">
      <c r="E1233" s="56">
        <f>'Daily Returns'!B1233</f>
        <v>46267</v>
      </c>
      <c r="F1233" s="57">
        <f>SUMPRODUCT($D$4:$M$4,'Daily Returns'!D1233:M1233)</f>
        <v>1.8353535696446946E-2</v>
      </c>
    </row>
    <row r="1234" spans="5:6" ht="15" customHeight="1" x14ac:dyDescent="0.35">
      <c r="E1234" s="56">
        <f>'Daily Returns'!B1234</f>
        <v>46268</v>
      </c>
      <c r="F1234" s="57">
        <f>SUMPRODUCT($D$4:$M$4,'Daily Returns'!D1234:M1234)</f>
        <v>4.0961072458265864E-3</v>
      </c>
    </row>
    <row r="1235" spans="5:6" ht="15" customHeight="1" x14ac:dyDescent="0.35">
      <c r="E1235" s="56">
        <f>'Daily Returns'!B1235</f>
        <v>46269</v>
      </c>
      <c r="F1235" s="57">
        <f>SUMPRODUCT($D$4:$M$4,'Daily Returns'!D1235:M1235)</f>
        <v>3.4358530169556032E-3</v>
      </c>
    </row>
    <row r="1236" spans="5:6" ht="15" customHeight="1" x14ac:dyDescent="0.35">
      <c r="E1236" s="56">
        <f>'Daily Returns'!B1236</f>
        <v>46273</v>
      </c>
      <c r="F1236" s="57">
        <f>SUMPRODUCT($D$4:$M$4,'Daily Returns'!D1236:M1236)</f>
        <v>-7.0050505568401977E-3</v>
      </c>
    </row>
    <row r="1237" spans="5:6" ht="15" customHeight="1" x14ac:dyDescent="0.35">
      <c r="E1237" s="56">
        <f>'Daily Returns'!B1237</f>
        <v>46274</v>
      </c>
      <c r="F1237" s="57">
        <f>SUMPRODUCT($D$4:$M$4,'Daily Returns'!D1237:M1237)</f>
        <v>1.6271594216982169E-2</v>
      </c>
    </row>
    <row r="1238" spans="5:6" ht="15" customHeight="1" x14ac:dyDescent="0.35">
      <c r="E1238" s="56">
        <f>'Daily Returns'!B1238</f>
        <v>46275</v>
      </c>
      <c r="F1238" s="57">
        <f>SUMPRODUCT($D$4:$M$4,'Daily Returns'!D1238:M1238)</f>
        <v>-5.8818203554087522E-3</v>
      </c>
    </row>
    <row r="1239" spans="5:6" ht="15" customHeight="1" x14ac:dyDescent="0.35">
      <c r="E1239" s="56">
        <f>'Daily Returns'!B1239</f>
        <v>46276</v>
      </c>
      <c r="F1239" s="57">
        <f>SUMPRODUCT($D$4:$M$4,'Daily Returns'!D1239:M1239)</f>
        <v>-8.5865312211447012E-3</v>
      </c>
    </row>
    <row r="1240" spans="5:6" ht="15" customHeight="1" x14ac:dyDescent="0.35">
      <c r="E1240" s="56">
        <f>'Daily Returns'!B1240</f>
        <v>46279</v>
      </c>
      <c r="F1240" s="57">
        <f>SUMPRODUCT($D$4:$M$4,'Daily Returns'!D1240:M1240)</f>
        <v>0</v>
      </c>
    </row>
    <row r="1241" spans="5:6" ht="15" customHeight="1" x14ac:dyDescent="0.35">
      <c r="E1241" s="56">
        <f>'Daily Returns'!B1241</f>
        <v>46280</v>
      </c>
      <c r="F1241" s="57">
        <f>SUMPRODUCT($D$4:$M$4,'Daily Returns'!D1241:M1241)</f>
        <v>-1.8458902488186955E-2</v>
      </c>
    </row>
    <row r="1242" spans="5:6" ht="15" customHeight="1" x14ac:dyDescent="0.35">
      <c r="E1242" s="56">
        <f>'Daily Returns'!B1242</f>
        <v>46281</v>
      </c>
      <c r="F1242" s="57">
        <f>SUMPRODUCT($D$4:$M$4,'Daily Returns'!D1242:M1242)</f>
        <v>-1.3089091953842448E-3</v>
      </c>
    </row>
    <row r="1244" spans="5:6" ht="15" customHeight="1" x14ac:dyDescent="0.35">
      <c r="E1244" s="4" t="s">
        <v>165</v>
      </c>
      <c r="F1244" s="57">
        <f>AVERAGE(F6:F1242)</f>
        <v>1.0034079024196826E-3</v>
      </c>
    </row>
    <row r="1245" spans="5:6" ht="15" customHeight="1" x14ac:dyDescent="0.35">
      <c r="E1245" s="4" t="s">
        <v>166</v>
      </c>
      <c r="F1245" s="57">
        <f>(1+F1244)^252-1</f>
        <v>0.28753819090276567</v>
      </c>
    </row>
    <row r="1246" spans="5:6" ht="15" customHeight="1" x14ac:dyDescent="0.35">
      <c r="E1246" s="4" t="s">
        <v>167</v>
      </c>
      <c r="F1246" s="57">
        <f>STDEV(F6:F1242)</f>
        <v>1.5769568254192411E-2</v>
      </c>
    </row>
    <row r="1247" spans="5:6" ht="15" customHeight="1" x14ac:dyDescent="0.35">
      <c r="E1247" s="4" t="s">
        <v>168</v>
      </c>
      <c r="F1247" s="57">
        <f>F1246*SQRT(252)</f>
        <v>0.25033413530071275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M1247"/>
  <sheetViews>
    <sheetView showGridLines="0" zoomScaleNormal="100" workbookViewId="0"/>
  </sheetViews>
  <sheetFormatPr defaultColWidth="8.6328125" defaultRowHeight="14.5" x14ac:dyDescent="0.35"/>
  <cols>
    <col min="2" max="2" width="22" customWidth="1"/>
    <col min="3" max="3" width="12" customWidth="1"/>
    <col min="4" max="4" width="3" customWidth="1"/>
    <col min="5" max="5" width="20" customWidth="1"/>
    <col min="6" max="6" width="22" customWidth="1"/>
  </cols>
  <sheetData>
    <row r="2" spans="2:13" ht="17.25" customHeight="1" x14ac:dyDescent="0.4">
      <c r="B2" s="5" t="s">
        <v>169</v>
      </c>
    </row>
    <row r="3" spans="2:13" ht="27.75" customHeight="1" x14ac:dyDescent="0.35">
      <c r="B3" s="3" t="s">
        <v>170</v>
      </c>
    </row>
    <row r="4" spans="2:13" ht="15" customHeight="1" x14ac:dyDescent="0.35">
      <c r="B4" s="49" t="s">
        <v>161</v>
      </c>
      <c r="D4" s="50">
        <f>C6</f>
        <v>7.0175438596491224E-2</v>
      </c>
      <c r="E4" s="50">
        <f>C7</f>
        <v>8.0701754385964927E-2</v>
      </c>
      <c r="F4" s="50">
        <f>C8</f>
        <v>0.14385964912280699</v>
      </c>
      <c r="G4" s="50">
        <f>C9</f>
        <v>0.11228070175438597</v>
      </c>
      <c r="H4" s="50">
        <f>C10</f>
        <v>5.4385964912280704E-2</v>
      </c>
      <c r="I4" s="50">
        <f>C11</f>
        <v>8.5964912280701758E-2</v>
      </c>
      <c r="J4" s="50">
        <f>C12</f>
        <v>0.10350877192982456</v>
      </c>
      <c r="K4" s="50">
        <f>C13</f>
        <v>0.11403508771929824</v>
      </c>
      <c r="L4" s="50">
        <f>C14</f>
        <v>9.8245614035087719E-2</v>
      </c>
      <c r="M4" s="50">
        <f>C15</f>
        <v>0.1368421052631579</v>
      </c>
    </row>
    <row r="5" spans="2:13" ht="26.25" customHeight="1" x14ac:dyDescent="0.35">
      <c r="B5" s="6" t="s">
        <v>87</v>
      </c>
      <c r="C5" s="6" t="s">
        <v>162</v>
      </c>
      <c r="E5" s="6" t="s">
        <v>163</v>
      </c>
      <c r="F5" s="6" t="s">
        <v>164</v>
      </c>
    </row>
    <row r="6" spans="2:13" ht="15" customHeight="1" x14ac:dyDescent="0.35">
      <c r="B6" s="51" t="s">
        <v>109</v>
      </c>
      <c r="C6" s="52">
        <f>'Fundamental Scoring'!L14</f>
        <v>7.0175438596491224E-2</v>
      </c>
      <c r="E6" s="53">
        <f>'Daily Returns'!B6</f>
        <v>44460</v>
      </c>
      <c r="F6" s="54">
        <f>SUMPRODUCT($D$4:$M$4,'Daily Returns'!D6:M6)</f>
        <v>-7.4747345717371136E-3</v>
      </c>
    </row>
    <row r="7" spans="2:13" ht="15" customHeight="1" x14ac:dyDescent="0.35">
      <c r="B7" s="51" t="s">
        <v>113</v>
      </c>
      <c r="C7" s="52">
        <f>'Fundamental Scoring'!L15</f>
        <v>8.0701754385964927E-2</v>
      </c>
      <c r="E7" s="53">
        <f>'Daily Returns'!B7</f>
        <v>44461</v>
      </c>
      <c r="F7" s="54">
        <f>SUMPRODUCT($D$4:$M$4,'Daily Returns'!D7:M7)</f>
        <v>-1.0212169217208847E-3</v>
      </c>
    </row>
    <row r="8" spans="2:13" ht="15" customHeight="1" x14ac:dyDescent="0.35">
      <c r="B8" s="51" t="s">
        <v>117</v>
      </c>
      <c r="C8" s="52">
        <f>'Fundamental Scoring'!L16</f>
        <v>0.14385964912280699</v>
      </c>
      <c r="E8" s="53">
        <f>'Daily Returns'!B8</f>
        <v>44462</v>
      </c>
      <c r="F8" s="54">
        <f>SUMPRODUCT($D$4:$M$4,'Daily Returns'!D8:M8)</f>
        <v>1.2353631126414912E-2</v>
      </c>
    </row>
    <row r="9" spans="2:13" ht="15" customHeight="1" x14ac:dyDescent="0.35">
      <c r="B9" s="51" t="s">
        <v>120</v>
      </c>
      <c r="C9" s="52">
        <f>'Fundamental Scoring'!L17</f>
        <v>0.11228070175438597</v>
      </c>
      <c r="E9" s="53">
        <f>'Daily Returns'!B9</f>
        <v>44463</v>
      </c>
      <c r="F9" s="54">
        <f>SUMPRODUCT($D$4:$M$4,'Daily Returns'!D9:M9)</f>
        <v>-9.1423538723425408E-3</v>
      </c>
    </row>
    <row r="10" spans="2:13" ht="15" customHeight="1" x14ac:dyDescent="0.35">
      <c r="B10" s="51" t="s">
        <v>123</v>
      </c>
      <c r="C10" s="52">
        <f>'Fundamental Scoring'!L18</f>
        <v>5.4385964912280704E-2</v>
      </c>
      <c r="E10" s="53">
        <f>'Daily Returns'!B10</f>
        <v>44466</v>
      </c>
      <c r="F10" s="54">
        <f>SUMPRODUCT($D$4:$M$4,'Daily Returns'!D10:M10)</f>
        <v>1.4929420898347034E-3</v>
      </c>
    </row>
    <row r="11" spans="2:13" ht="15" customHeight="1" x14ac:dyDescent="0.35">
      <c r="B11" s="51" t="s">
        <v>127</v>
      </c>
      <c r="C11" s="52">
        <f>'Fundamental Scoring'!L19</f>
        <v>8.5964912280701758E-2</v>
      </c>
      <c r="E11" s="53">
        <f>'Daily Returns'!B11</f>
        <v>44467</v>
      </c>
      <c r="F11" s="54">
        <f>SUMPRODUCT($D$4:$M$4,'Daily Returns'!D11:M11)</f>
        <v>1.3267484858664651E-2</v>
      </c>
    </row>
    <row r="12" spans="2:13" ht="15" customHeight="1" x14ac:dyDescent="0.35">
      <c r="B12" s="51" t="s">
        <v>129</v>
      </c>
      <c r="C12" s="52">
        <f>'Fundamental Scoring'!L20</f>
        <v>0.10350877192982456</v>
      </c>
      <c r="E12" s="53">
        <f>'Daily Returns'!B12</f>
        <v>44468</v>
      </c>
      <c r="F12" s="54">
        <f>SUMPRODUCT($D$4:$M$4,'Daily Returns'!D12:M12)</f>
        <v>3.9222541208085208E-2</v>
      </c>
    </row>
    <row r="13" spans="2:13" ht="15" customHeight="1" x14ac:dyDescent="0.35">
      <c r="B13" s="51" t="s">
        <v>131</v>
      </c>
      <c r="C13" s="52">
        <f>'Fundamental Scoring'!L21</f>
        <v>0.11403508771929824</v>
      </c>
      <c r="E13" s="53">
        <f>'Daily Returns'!B13</f>
        <v>44469</v>
      </c>
      <c r="F13" s="54">
        <f>SUMPRODUCT($D$4:$M$4,'Daily Returns'!D13:M13)</f>
        <v>8.2326285852638292E-3</v>
      </c>
    </row>
    <row r="14" spans="2:13" ht="15" customHeight="1" x14ac:dyDescent="0.35">
      <c r="B14" s="51" t="s">
        <v>134</v>
      </c>
      <c r="C14" s="52">
        <f>'Fundamental Scoring'!L22</f>
        <v>9.8245614035087719E-2</v>
      </c>
      <c r="E14" s="53">
        <f>'Daily Returns'!B14</f>
        <v>44470</v>
      </c>
      <c r="F14" s="54">
        <f>SUMPRODUCT($D$4:$M$4,'Daily Returns'!D14:M14)</f>
        <v>-1.8375595556118494E-4</v>
      </c>
    </row>
    <row r="15" spans="2:13" ht="15" customHeight="1" x14ac:dyDescent="0.35">
      <c r="B15" s="51" t="s">
        <v>136</v>
      </c>
      <c r="C15" s="52">
        <f>'Fundamental Scoring'!L23</f>
        <v>0.1368421052631579</v>
      </c>
      <c r="E15" s="53">
        <f>'Daily Returns'!B15</f>
        <v>44473</v>
      </c>
      <c r="F15" s="54">
        <f>SUMPRODUCT($D$4:$M$4,'Daily Returns'!D15:M15)</f>
        <v>2.0603456394126612E-2</v>
      </c>
    </row>
    <row r="16" spans="2:13" ht="15" customHeight="1" x14ac:dyDescent="0.35">
      <c r="B16" s="4" t="s">
        <v>158</v>
      </c>
      <c r="C16" s="55">
        <f>SUM(C6:C15)</f>
        <v>1</v>
      </c>
      <c r="E16" s="53">
        <f>'Daily Returns'!B16</f>
        <v>44474</v>
      </c>
      <c r="F16" s="54">
        <f>SUMPRODUCT($D$4:$M$4,'Daily Returns'!D16:M16)</f>
        <v>2.5550457449186419E-2</v>
      </c>
    </row>
    <row r="17" spans="5:6" ht="15" customHeight="1" x14ac:dyDescent="0.35">
      <c r="E17" s="53">
        <f>'Daily Returns'!B17</f>
        <v>44475</v>
      </c>
      <c r="F17" s="54">
        <f>SUMPRODUCT($D$4:$M$4,'Daily Returns'!D17:M17)</f>
        <v>-1.5222357211148924E-2</v>
      </c>
    </row>
    <row r="18" spans="5:6" ht="15" customHeight="1" x14ac:dyDescent="0.35">
      <c r="E18" s="53">
        <f>'Daily Returns'!B18</f>
        <v>44476</v>
      </c>
      <c r="F18" s="54">
        <f>SUMPRODUCT($D$4:$M$4,'Daily Returns'!D18:M18)</f>
        <v>2.0762235016196775E-4</v>
      </c>
    </row>
    <row r="19" spans="5:6" ht="15" customHeight="1" x14ac:dyDescent="0.35">
      <c r="E19" s="53">
        <f>'Daily Returns'!B19</f>
        <v>44477</v>
      </c>
      <c r="F19" s="54">
        <f>SUMPRODUCT($D$4:$M$4,'Daily Returns'!D19:M19)</f>
        <v>-9.7410139651293425E-3</v>
      </c>
    </row>
    <row r="20" spans="5:6" ht="15" customHeight="1" x14ac:dyDescent="0.35">
      <c r="E20" s="53">
        <f>'Daily Returns'!B20</f>
        <v>44480</v>
      </c>
      <c r="F20" s="54">
        <f>SUMPRODUCT($D$4:$M$4,'Daily Returns'!D20:M20)</f>
        <v>2.6654230307653834E-2</v>
      </c>
    </row>
    <row r="21" spans="5:6" ht="15" customHeight="1" x14ac:dyDescent="0.35">
      <c r="E21" s="53">
        <f>'Daily Returns'!B21</f>
        <v>44481</v>
      </c>
      <c r="F21" s="54">
        <f>SUMPRODUCT($D$4:$M$4,'Daily Returns'!D21:M21)</f>
        <v>-2.4008125217827719E-3</v>
      </c>
    </row>
    <row r="22" spans="5:6" ht="15" customHeight="1" x14ac:dyDescent="0.35">
      <c r="E22" s="53">
        <f>'Daily Returns'!B22</f>
        <v>44482</v>
      </c>
      <c r="F22" s="54">
        <f>SUMPRODUCT($D$4:$M$4,'Daily Returns'!D22:M22)</f>
        <v>2.7267844226051659E-2</v>
      </c>
    </row>
    <row r="23" spans="5:6" ht="15" customHeight="1" x14ac:dyDescent="0.35">
      <c r="E23" s="53">
        <f>'Daily Returns'!B23</f>
        <v>44483</v>
      </c>
      <c r="F23" s="54">
        <f>SUMPRODUCT($D$4:$M$4,'Daily Returns'!D23:M23)</f>
        <v>1.7761935725131132E-2</v>
      </c>
    </row>
    <row r="24" spans="5:6" ht="15" customHeight="1" x14ac:dyDescent="0.35">
      <c r="E24" s="53">
        <f>'Daily Returns'!B24</f>
        <v>44487</v>
      </c>
      <c r="F24" s="54">
        <f>SUMPRODUCT($D$4:$M$4,'Daily Returns'!D24:M24)</f>
        <v>5.1246471551546782E-2</v>
      </c>
    </row>
    <row r="25" spans="5:6" ht="15" customHeight="1" x14ac:dyDescent="0.35">
      <c r="E25" s="53">
        <f>'Daily Returns'!B25</f>
        <v>44488</v>
      </c>
      <c r="F25" s="54">
        <f>SUMPRODUCT($D$4:$M$4,'Daily Returns'!D25:M25)</f>
        <v>-2.3597132283572922E-2</v>
      </c>
    </row>
    <row r="26" spans="5:6" ht="15" customHeight="1" x14ac:dyDescent="0.35">
      <c r="E26" s="53">
        <f>'Daily Returns'!B26</f>
        <v>44489</v>
      </c>
      <c r="F26" s="54">
        <f>SUMPRODUCT($D$4:$M$4,'Daily Returns'!D26:M26)</f>
        <v>-2.2098437756113937E-2</v>
      </c>
    </row>
    <row r="27" spans="5:6" ht="15" customHeight="1" x14ac:dyDescent="0.35">
      <c r="E27" s="53">
        <f>'Daily Returns'!B27</f>
        <v>44490</v>
      </c>
      <c r="F27" s="54">
        <f>SUMPRODUCT($D$4:$M$4,'Daily Returns'!D27:M27)</f>
        <v>3.496967334585504E-3</v>
      </c>
    </row>
    <row r="28" spans="5:6" ht="15" customHeight="1" x14ac:dyDescent="0.35">
      <c r="E28" s="53">
        <f>'Daily Returns'!B28</f>
        <v>44491</v>
      </c>
      <c r="F28" s="54">
        <f>SUMPRODUCT($D$4:$M$4,'Daily Returns'!D28:M28)</f>
        <v>-6.4509369297771884E-3</v>
      </c>
    </row>
    <row r="29" spans="5:6" ht="15" customHeight="1" x14ac:dyDescent="0.35">
      <c r="E29" s="53">
        <f>'Daily Returns'!B29</f>
        <v>44494</v>
      </c>
      <c r="F29" s="54">
        <f>SUMPRODUCT($D$4:$M$4,'Daily Returns'!D29:M29)</f>
        <v>-1.4658763041227136E-2</v>
      </c>
    </row>
    <row r="30" spans="5:6" ht="15" customHeight="1" x14ac:dyDescent="0.35">
      <c r="E30" s="53">
        <f>'Daily Returns'!B30</f>
        <v>44495</v>
      </c>
      <c r="F30" s="54">
        <f>SUMPRODUCT($D$4:$M$4,'Daily Returns'!D30:M30)</f>
        <v>2.4793408244472327E-3</v>
      </c>
    </row>
    <row r="31" spans="5:6" ht="15" customHeight="1" x14ac:dyDescent="0.35">
      <c r="E31" s="53">
        <f>'Daily Returns'!B31</f>
        <v>44496</v>
      </c>
      <c r="F31" s="54">
        <f>SUMPRODUCT($D$4:$M$4,'Daily Returns'!D31:M31)</f>
        <v>-6.0670469528886078E-3</v>
      </c>
    </row>
    <row r="32" spans="5:6" ht="15" customHeight="1" x14ac:dyDescent="0.35">
      <c r="E32" s="53">
        <f>'Daily Returns'!B32</f>
        <v>44497</v>
      </c>
      <c r="F32" s="54">
        <f>SUMPRODUCT($D$4:$M$4,'Daily Returns'!D32:M32)</f>
        <v>-3.0418048336772502E-2</v>
      </c>
    </row>
    <row r="33" spans="5:6" ht="15" customHeight="1" x14ac:dyDescent="0.35">
      <c r="E33" s="53">
        <f>'Daily Returns'!B33</f>
        <v>44498</v>
      </c>
      <c r="F33" s="54">
        <f>SUMPRODUCT($D$4:$M$4,'Daily Returns'!D33:M33)</f>
        <v>-1.0934893575834931E-2</v>
      </c>
    </row>
    <row r="34" spans="5:6" ht="15" customHeight="1" x14ac:dyDescent="0.35">
      <c r="E34" s="53">
        <f>'Daily Returns'!B34</f>
        <v>44501</v>
      </c>
      <c r="F34" s="54">
        <f>SUMPRODUCT($D$4:$M$4,'Daily Returns'!D34:M34)</f>
        <v>1.621718903774734E-2</v>
      </c>
    </row>
    <row r="35" spans="5:6" ht="15" customHeight="1" x14ac:dyDescent="0.35">
      <c r="E35" s="53">
        <f>'Daily Returns'!B35</f>
        <v>44502</v>
      </c>
      <c r="F35" s="54">
        <f>SUMPRODUCT($D$4:$M$4,'Daily Returns'!D35:M35)</f>
        <v>9.0225769714900143E-3</v>
      </c>
    </row>
    <row r="36" spans="5:6" ht="15" customHeight="1" x14ac:dyDescent="0.35">
      <c r="E36" s="53">
        <f>'Daily Returns'!B36</f>
        <v>44503</v>
      </c>
      <c r="F36" s="54">
        <f>SUMPRODUCT($D$4:$M$4,'Daily Returns'!D36:M36)</f>
        <v>-3.7277687692020239E-3</v>
      </c>
    </row>
    <row r="37" spans="5:6" ht="15" customHeight="1" x14ac:dyDescent="0.35">
      <c r="E37" s="53">
        <f>'Daily Returns'!B37</f>
        <v>44504</v>
      </c>
      <c r="F37" s="54">
        <f>SUMPRODUCT($D$4:$M$4,'Daily Returns'!D37:M37)</f>
        <v>1.0127372681055038E-2</v>
      </c>
    </row>
    <row r="38" spans="5:6" ht="15" customHeight="1" x14ac:dyDescent="0.35">
      <c r="E38" s="53">
        <f>'Daily Returns'!B38</f>
        <v>44508</v>
      </c>
      <c r="F38" s="54">
        <f>SUMPRODUCT($D$4:$M$4,'Daily Returns'!D38:M38)</f>
        <v>1.2199613561156845E-2</v>
      </c>
    </row>
    <row r="39" spans="5:6" ht="15" customHeight="1" x14ac:dyDescent="0.35">
      <c r="E39" s="53">
        <f>'Daily Returns'!B39</f>
        <v>44509</v>
      </c>
      <c r="F39" s="54">
        <f>SUMPRODUCT($D$4:$M$4,'Daily Returns'!D39:M39)</f>
        <v>9.4401204193335277E-3</v>
      </c>
    </row>
    <row r="40" spans="5:6" ht="15" customHeight="1" x14ac:dyDescent="0.35">
      <c r="E40" s="53">
        <f>'Daily Returns'!B40</f>
        <v>44510</v>
      </c>
      <c r="F40" s="54">
        <f>SUMPRODUCT($D$4:$M$4,'Daily Returns'!D40:M40)</f>
        <v>-1.4865941969524682E-3</v>
      </c>
    </row>
    <row r="41" spans="5:6" ht="15" customHeight="1" x14ac:dyDescent="0.35">
      <c r="E41" s="53">
        <f>'Daily Returns'!B41</f>
        <v>44511</v>
      </c>
      <c r="F41" s="54">
        <f>SUMPRODUCT($D$4:$M$4,'Daily Returns'!D41:M41)</f>
        <v>-1.4844930072031974E-3</v>
      </c>
    </row>
    <row r="42" spans="5:6" ht="15" customHeight="1" x14ac:dyDescent="0.35">
      <c r="E42" s="53">
        <f>'Daily Returns'!B42</f>
        <v>44512</v>
      </c>
      <c r="F42" s="54">
        <f>SUMPRODUCT($D$4:$M$4,'Daily Returns'!D42:M42)</f>
        <v>6.6653505221261388E-3</v>
      </c>
    </row>
    <row r="43" spans="5:6" ht="15" customHeight="1" x14ac:dyDescent="0.35">
      <c r="E43" s="53">
        <f>'Daily Returns'!B43</f>
        <v>44515</v>
      </c>
      <c r="F43" s="54">
        <f>SUMPRODUCT($D$4:$M$4,'Daily Returns'!D43:M43)</f>
        <v>2.6137165737259698E-3</v>
      </c>
    </row>
    <row r="44" spans="5:6" ht="15" customHeight="1" x14ac:dyDescent="0.35">
      <c r="E44" s="53">
        <f>'Daily Returns'!B44</f>
        <v>44516</v>
      </c>
      <c r="F44" s="54">
        <f>SUMPRODUCT($D$4:$M$4,'Daily Returns'!D44:M44)</f>
        <v>7.4460653842403147E-4</v>
      </c>
    </row>
    <row r="45" spans="5:6" ht="15" customHeight="1" x14ac:dyDescent="0.35">
      <c r="E45" s="53">
        <f>'Daily Returns'!B45</f>
        <v>44517</v>
      </c>
      <c r="F45" s="54">
        <f>SUMPRODUCT($D$4:$M$4,'Daily Returns'!D45:M45)</f>
        <v>-3.6664984878590368E-3</v>
      </c>
    </row>
    <row r="46" spans="5:6" ht="15" customHeight="1" x14ac:dyDescent="0.35">
      <c r="E46" s="53">
        <f>'Daily Returns'!B46</f>
        <v>44518</v>
      </c>
      <c r="F46" s="54">
        <f>SUMPRODUCT($D$4:$M$4,'Daily Returns'!D46:M46)</f>
        <v>-1.1898760791400214E-2</v>
      </c>
    </row>
    <row r="47" spans="5:6" ht="15" customHeight="1" x14ac:dyDescent="0.35">
      <c r="E47" s="53">
        <f>'Daily Returns'!B47</f>
        <v>44522</v>
      </c>
      <c r="F47" s="54">
        <f>SUMPRODUCT($D$4:$M$4,'Daily Returns'!D47:M47)</f>
        <v>-2.2907988492517965E-2</v>
      </c>
    </row>
    <row r="48" spans="5:6" ht="15" customHeight="1" x14ac:dyDescent="0.35">
      <c r="E48" s="53">
        <f>'Daily Returns'!B48</f>
        <v>44523</v>
      </c>
      <c r="F48" s="54">
        <f>SUMPRODUCT($D$4:$M$4,'Daily Returns'!D48:M48)</f>
        <v>4.203132932036957E-2</v>
      </c>
    </row>
    <row r="49" spans="5:6" ht="15" customHeight="1" x14ac:dyDescent="0.35">
      <c r="E49" s="53">
        <f>'Daily Returns'!B49</f>
        <v>44524</v>
      </c>
      <c r="F49" s="54">
        <f>SUMPRODUCT($D$4:$M$4,'Daily Returns'!D49:M49)</f>
        <v>5.5130082208418533E-3</v>
      </c>
    </row>
    <row r="50" spans="5:6" ht="15" customHeight="1" x14ac:dyDescent="0.35">
      <c r="E50" s="53">
        <f>'Daily Returns'!B50</f>
        <v>44525</v>
      </c>
      <c r="F50" s="54">
        <f>SUMPRODUCT($D$4:$M$4,'Daily Returns'!D50:M50)</f>
        <v>7.1938934052131216E-3</v>
      </c>
    </row>
    <row r="51" spans="5:6" ht="15" customHeight="1" x14ac:dyDescent="0.35">
      <c r="E51" s="53">
        <f>'Daily Returns'!B51</f>
        <v>44526</v>
      </c>
      <c r="F51" s="54">
        <f>SUMPRODUCT($D$4:$M$4,'Daily Returns'!D51:M51)</f>
        <v>-3.1346324835950595E-2</v>
      </c>
    </row>
    <row r="52" spans="5:6" ht="15" customHeight="1" x14ac:dyDescent="0.35">
      <c r="E52" s="53">
        <f>'Daily Returns'!B52</f>
        <v>44529</v>
      </c>
      <c r="F52" s="54">
        <f>SUMPRODUCT($D$4:$M$4,'Daily Returns'!D52:M52)</f>
        <v>-2.2998663562031143E-2</v>
      </c>
    </row>
    <row r="53" spans="5:6" ht="15" customHeight="1" x14ac:dyDescent="0.35">
      <c r="E53" s="53">
        <f>'Daily Returns'!B53</f>
        <v>44530</v>
      </c>
      <c r="F53" s="54">
        <f>SUMPRODUCT($D$4:$M$4,'Daily Returns'!D53:M53)</f>
        <v>6.1319141744396871E-3</v>
      </c>
    </row>
    <row r="54" spans="5:6" ht="15" customHeight="1" x14ac:dyDescent="0.35">
      <c r="E54" s="53">
        <f>'Daily Returns'!B54</f>
        <v>44531</v>
      </c>
      <c r="F54" s="54">
        <f>SUMPRODUCT($D$4:$M$4,'Daily Returns'!D54:M54)</f>
        <v>1.2076270195679832E-2</v>
      </c>
    </row>
    <row r="55" spans="5:6" ht="15" customHeight="1" x14ac:dyDescent="0.35">
      <c r="E55" s="53">
        <f>'Daily Returns'!B55</f>
        <v>44532</v>
      </c>
      <c r="F55" s="54">
        <f>SUMPRODUCT($D$4:$M$4,'Daily Returns'!D55:M55)</f>
        <v>1.9414213411392614E-2</v>
      </c>
    </row>
    <row r="56" spans="5:6" ht="15" customHeight="1" x14ac:dyDescent="0.35">
      <c r="E56" s="53">
        <f>'Daily Returns'!B56</f>
        <v>44533</v>
      </c>
      <c r="F56" s="54">
        <f>SUMPRODUCT($D$4:$M$4,'Daily Returns'!D56:M56)</f>
        <v>-1.2249912772082858E-3</v>
      </c>
    </row>
    <row r="57" spans="5:6" ht="15" customHeight="1" x14ac:dyDescent="0.35">
      <c r="E57" s="53">
        <f>'Daily Returns'!B57</f>
        <v>44536</v>
      </c>
      <c r="F57" s="54">
        <f>SUMPRODUCT($D$4:$M$4,'Daily Returns'!D57:M57)</f>
        <v>-1.1365684123217755E-2</v>
      </c>
    </row>
    <row r="58" spans="5:6" ht="15" customHeight="1" x14ac:dyDescent="0.35">
      <c r="E58" s="53">
        <f>'Daily Returns'!B58</f>
        <v>44537</v>
      </c>
      <c r="F58" s="54">
        <f>SUMPRODUCT($D$4:$M$4,'Daily Returns'!D58:M58)</f>
        <v>1.2939036187477052E-2</v>
      </c>
    </row>
    <row r="59" spans="5:6" ht="15" customHeight="1" x14ac:dyDescent="0.35">
      <c r="E59" s="53">
        <f>'Daily Returns'!B59</f>
        <v>44538</v>
      </c>
      <c r="F59" s="54">
        <f>SUMPRODUCT($D$4:$M$4,'Daily Returns'!D59:M59)</f>
        <v>8.2479751397998794E-3</v>
      </c>
    </row>
    <row r="60" spans="5:6" ht="15" customHeight="1" x14ac:dyDescent="0.35">
      <c r="E60" s="53">
        <f>'Daily Returns'!B60</f>
        <v>44539</v>
      </c>
      <c r="F60" s="54">
        <f>SUMPRODUCT($D$4:$M$4,'Daily Returns'!D60:M60)</f>
        <v>-8.0041684956507625E-3</v>
      </c>
    </row>
    <row r="61" spans="5:6" ht="15" customHeight="1" x14ac:dyDescent="0.35">
      <c r="E61" s="53">
        <f>'Daily Returns'!B61</f>
        <v>44540</v>
      </c>
      <c r="F61" s="54">
        <f>SUMPRODUCT($D$4:$M$4,'Daily Returns'!D61:M61)</f>
        <v>-1.6042339700080936E-3</v>
      </c>
    </row>
    <row r="62" spans="5:6" ht="15" customHeight="1" x14ac:dyDescent="0.35">
      <c r="E62" s="53">
        <f>'Daily Returns'!B62</f>
        <v>44543</v>
      </c>
      <c r="F62" s="54">
        <f>SUMPRODUCT($D$4:$M$4,'Daily Returns'!D62:M62)</f>
        <v>-1.1316226080868605E-3</v>
      </c>
    </row>
    <row r="63" spans="5:6" ht="15" customHeight="1" x14ac:dyDescent="0.35">
      <c r="E63" s="53">
        <f>'Daily Returns'!B63</f>
        <v>44544</v>
      </c>
      <c r="F63" s="54">
        <f>SUMPRODUCT($D$4:$M$4,'Daily Returns'!D63:M63)</f>
        <v>1.1018394351518673E-2</v>
      </c>
    </row>
    <row r="64" spans="5:6" ht="15" customHeight="1" x14ac:dyDescent="0.35">
      <c r="E64" s="56">
        <f>'Daily Returns'!B64</f>
        <v>44545</v>
      </c>
      <c r="F64" s="57">
        <f>SUMPRODUCT($D$4:$M$4,'Daily Returns'!D64:M64)</f>
        <v>-4.305135354071339E-3</v>
      </c>
    </row>
    <row r="65" spans="5:6" ht="15" customHeight="1" x14ac:dyDescent="0.35">
      <c r="E65" s="56">
        <f>'Daily Returns'!B65</f>
        <v>44546</v>
      </c>
      <c r="F65" s="57">
        <f>SUMPRODUCT($D$4:$M$4,'Daily Returns'!D65:M65)</f>
        <v>-1.5880579724337776E-2</v>
      </c>
    </row>
    <row r="66" spans="5:6" ht="15" customHeight="1" x14ac:dyDescent="0.35">
      <c r="E66" s="56">
        <f>'Daily Returns'!B66</f>
        <v>44547</v>
      </c>
      <c r="F66" s="57">
        <f>SUMPRODUCT($D$4:$M$4,'Daily Returns'!D66:M66)</f>
        <v>-1.5443356045681263E-2</v>
      </c>
    </row>
    <row r="67" spans="5:6" ht="15" customHeight="1" x14ac:dyDescent="0.35">
      <c r="E67" s="56">
        <f>'Daily Returns'!B67</f>
        <v>44550</v>
      </c>
      <c r="F67" s="57">
        <f>SUMPRODUCT($D$4:$M$4,'Daily Returns'!D67:M67)</f>
        <v>-2.8482496594232024E-2</v>
      </c>
    </row>
    <row r="68" spans="5:6" ht="15" customHeight="1" x14ac:dyDescent="0.35">
      <c r="E68" s="56">
        <f>'Daily Returns'!B68</f>
        <v>44551</v>
      </c>
      <c r="F68" s="57">
        <f>SUMPRODUCT($D$4:$M$4,'Daily Returns'!D68:M68)</f>
        <v>1.7097047006836529E-2</v>
      </c>
    </row>
    <row r="69" spans="5:6" ht="15" customHeight="1" x14ac:dyDescent="0.35">
      <c r="E69" s="56">
        <f>'Daily Returns'!B69</f>
        <v>44552</v>
      </c>
      <c r="F69" s="57">
        <f>SUMPRODUCT($D$4:$M$4,'Daily Returns'!D69:M69)</f>
        <v>9.7214684151998992E-3</v>
      </c>
    </row>
    <row r="70" spans="5:6" ht="15" customHeight="1" x14ac:dyDescent="0.35">
      <c r="E70" s="56">
        <f>'Daily Returns'!B70</f>
        <v>44553</v>
      </c>
      <c r="F70" s="57">
        <f>SUMPRODUCT($D$4:$M$4,'Daily Returns'!D70:M70)</f>
        <v>1.0266582046279914E-2</v>
      </c>
    </row>
    <row r="71" spans="5:6" ht="15" customHeight="1" x14ac:dyDescent="0.35">
      <c r="E71" s="56">
        <f>'Daily Returns'!B71</f>
        <v>44554</v>
      </c>
      <c r="F71" s="57">
        <f>SUMPRODUCT($D$4:$M$4,'Daily Returns'!D71:M71)</f>
        <v>-1.489100417418392E-2</v>
      </c>
    </row>
    <row r="72" spans="5:6" ht="15" customHeight="1" x14ac:dyDescent="0.35">
      <c r="E72" s="56">
        <f>'Daily Returns'!B72</f>
        <v>44557</v>
      </c>
      <c r="F72" s="57">
        <f>SUMPRODUCT($D$4:$M$4,'Daily Returns'!D72:M72)</f>
        <v>3.7441989186856707E-3</v>
      </c>
    </row>
    <row r="73" spans="5:6" ht="15" customHeight="1" x14ac:dyDescent="0.35">
      <c r="E73" s="56">
        <f>'Daily Returns'!B73</f>
        <v>44558</v>
      </c>
      <c r="F73" s="57">
        <f>SUMPRODUCT($D$4:$M$4,'Daily Returns'!D73:M73)</f>
        <v>1.2191319897375817E-2</v>
      </c>
    </row>
    <row r="74" spans="5:6" ht="15" customHeight="1" x14ac:dyDescent="0.35">
      <c r="E74" s="56">
        <f>'Daily Returns'!B74</f>
        <v>44559</v>
      </c>
      <c r="F74" s="57">
        <f>SUMPRODUCT($D$4:$M$4,'Daily Returns'!D74:M74)</f>
        <v>-6.0479636090109987E-3</v>
      </c>
    </row>
    <row r="75" spans="5:6" ht="15" customHeight="1" x14ac:dyDescent="0.35">
      <c r="E75" s="56">
        <f>'Daily Returns'!B75</f>
        <v>44560</v>
      </c>
      <c r="F75" s="57">
        <f>SUMPRODUCT($D$4:$M$4,'Daily Returns'!D75:M75)</f>
        <v>-3.7772086210232166E-3</v>
      </c>
    </row>
    <row r="76" spans="5:6" ht="15" customHeight="1" x14ac:dyDescent="0.35">
      <c r="E76" s="56">
        <f>'Daily Returns'!B76</f>
        <v>44561</v>
      </c>
      <c r="F76" s="57">
        <f>SUMPRODUCT($D$4:$M$4,'Daily Returns'!D76:M76)</f>
        <v>4.9387198802667218E-3</v>
      </c>
    </row>
    <row r="77" spans="5:6" ht="15" customHeight="1" x14ac:dyDescent="0.35">
      <c r="E77" s="56">
        <f>'Daily Returns'!B77</f>
        <v>44564</v>
      </c>
      <c r="F77" s="57">
        <f>SUMPRODUCT($D$4:$M$4,'Daily Returns'!D77:M77)</f>
        <v>7.6421580492550909E-3</v>
      </c>
    </row>
    <row r="78" spans="5:6" ht="15" customHeight="1" x14ac:dyDescent="0.35">
      <c r="E78" s="56">
        <f>'Daily Returns'!B78</f>
        <v>44565</v>
      </c>
      <c r="F78" s="57">
        <f>SUMPRODUCT($D$4:$M$4,'Daily Returns'!D78:M78)</f>
        <v>1.7542308036690497E-2</v>
      </c>
    </row>
    <row r="79" spans="5:6" ht="15" customHeight="1" x14ac:dyDescent="0.35">
      <c r="E79" s="56">
        <f>'Daily Returns'!B79</f>
        <v>44566</v>
      </c>
      <c r="F79" s="57">
        <f>SUMPRODUCT($D$4:$M$4,'Daily Returns'!D79:M79)</f>
        <v>-3.6122625840572875E-3</v>
      </c>
    </row>
    <row r="80" spans="5:6" ht="15" customHeight="1" x14ac:dyDescent="0.35">
      <c r="E80" s="56">
        <f>'Daily Returns'!B80</f>
        <v>44567</v>
      </c>
      <c r="F80" s="57">
        <f>SUMPRODUCT($D$4:$M$4,'Daily Returns'!D80:M80)</f>
        <v>4.3765184645222976E-3</v>
      </c>
    </row>
    <row r="81" spans="5:6" ht="15" customHeight="1" x14ac:dyDescent="0.35">
      <c r="E81" s="56">
        <f>'Daily Returns'!B81</f>
        <v>44568</v>
      </c>
      <c r="F81" s="57">
        <f>SUMPRODUCT($D$4:$M$4,'Daily Returns'!D81:M81)</f>
        <v>3.0186983813421655E-3</v>
      </c>
    </row>
    <row r="82" spans="5:6" ht="15" customHeight="1" x14ac:dyDescent="0.35">
      <c r="E82" s="56">
        <f>'Daily Returns'!B82</f>
        <v>44571</v>
      </c>
      <c r="F82" s="57">
        <f>SUMPRODUCT($D$4:$M$4,'Daily Returns'!D82:M82)</f>
        <v>1.7391437053470037E-2</v>
      </c>
    </row>
    <row r="83" spans="5:6" ht="15" customHeight="1" x14ac:dyDescent="0.35">
      <c r="E83" s="56">
        <f>'Daily Returns'!B83</f>
        <v>44572</v>
      </c>
      <c r="F83" s="57">
        <f>SUMPRODUCT($D$4:$M$4,'Daily Returns'!D83:M83)</f>
        <v>1.159796124903938E-2</v>
      </c>
    </row>
    <row r="84" spans="5:6" ht="15" customHeight="1" x14ac:dyDescent="0.35">
      <c r="E84" s="56">
        <f>'Daily Returns'!B84</f>
        <v>44573</v>
      </c>
      <c r="F84" s="57">
        <f>SUMPRODUCT($D$4:$M$4,'Daily Returns'!D84:M84)</f>
        <v>2.4706458250644905E-2</v>
      </c>
    </row>
    <row r="85" spans="5:6" ht="15" customHeight="1" x14ac:dyDescent="0.35">
      <c r="E85" s="56">
        <f>'Daily Returns'!B85</f>
        <v>44574</v>
      </c>
      <c r="F85" s="57">
        <f>SUMPRODUCT($D$4:$M$4,'Daily Returns'!D85:M85)</f>
        <v>6.733628291433192E-3</v>
      </c>
    </row>
    <row r="86" spans="5:6" ht="15" customHeight="1" x14ac:dyDescent="0.35">
      <c r="E86" s="56">
        <f>'Daily Returns'!B86</f>
        <v>44575</v>
      </c>
      <c r="F86" s="57">
        <f>SUMPRODUCT($D$4:$M$4,'Daily Returns'!D86:M86)</f>
        <v>1.4090868709578663E-3</v>
      </c>
    </row>
    <row r="87" spans="5:6" ht="15" customHeight="1" x14ac:dyDescent="0.35">
      <c r="E87" s="56">
        <f>'Daily Returns'!B87</f>
        <v>44578</v>
      </c>
      <c r="F87" s="57">
        <f>SUMPRODUCT($D$4:$M$4,'Daily Returns'!D87:M87)</f>
        <v>8.6464859258116242E-3</v>
      </c>
    </row>
    <row r="88" spans="5:6" ht="15" customHeight="1" x14ac:dyDescent="0.35">
      <c r="E88" s="56">
        <f>'Daily Returns'!B88</f>
        <v>44579</v>
      </c>
      <c r="F88" s="57">
        <f>SUMPRODUCT($D$4:$M$4,'Daily Returns'!D88:M88)</f>
        <v>-1.6775463635470177E-2</v>
      </c>
    </row>
    <row r="89" spans="5:6" ht="15" customHeight="1" x14ac:dyDescent="0.35">
      <c r="E89" s="56">
        <f>'Daily Returns'!B89</f>
        <v>44580</v>
      </c>
      <c r="F89" s="57">
        <f>SUMPRODUCT($D$4:$M$4,'Daily Returns'!D89:M89)</f>
        <v>1.2078986214401996E-2</v>
      </c>
    </row>
    <row r="90" spans="5:6" ht="15" customHeight="1" x14ac:dyDescent="0.35">
      <c r="E90" s="56">
        <f>'Daily Returns'!B90</f>
        <v>44581</v>
      </c>
      <c r="F90" s="57">
        <f>SUMPRODUCT($D$4:$M$4,'Daily Returns'!D90:M90)</f>
        <v>7.4190282969157622E-3</v>
      </c>
    </row>
    <row r="91" spans="5:6" ht="15" customHeight="1" x14ac:dyDescent="0.35">
      <c r="E91" s="56">
        <f>'Daily Returns'!B91</f>
        <v>44582</v>
      </c>
      <c r="F91" s="57">
        <f>SUMPRODUCT($D$4:$M$4,'Daily Returns'!D91:M91)</f>
        <v>-1.5787875195804865E-2</v>
      </c>
    </row>
    <row r="92" spans="5:6" ht="15" customHeight="1" x14ac:dyDescent="0.35">
      <c r="E92" s="56">
        <f>'Daily Returns'!B92</f>
        <v>44585</v>
      </c>
      <c r="F92" s="57">
        <f>SUMPRODUCT($D$4:$M$4,'Daily Returns'!D92:M92)</f>
        <v>-2.9544633241137288E-2</v>
      </c>
    </row>
    <row r="93" spans="5:6" ht="15" customHeight="1" x14ac:dyDescent="0.35">
      <c r="E93" s="56">
        <f>'Daily Returns'!B93</f>
        <v>44586</v>
      </c>
      <c r="F93" s="57">
        <f>SUMPRODUCT($D$4:$M$4,'Daily Returns'!D93:M93)</f>
        <v>2.291548553474701E-2</v>
      </c>
    </row>
    <row r="94" spans="5:6" ht="15" customHeight="1" x14ac:dyDescent="0.35">
      <c r="E94" s="56">
        <f>'Daily Returns'!B94</f>
        <v>44588</v>
      </c>
      <c r="F94" s="57">
        <f>SUMPRODUCT($D$4:$M$4,'Daily Returns'!D94:M94)</f>
        <v>-1.0635705970015539E-2</v>
      </c>
    </row>
    <row r="95" spans="5:6" ht="15" customHeight="1" x14ac:dyDescent="0.35">
      <c r="E95" s="56">
        <f>'Daily Returns'!B95</f>
        <v>44589</v>
      </c>
      <c r="F95" s="57">
        <f>SUMPRODUCT($D$4:$M$4,'Daily Returns'!D95:M95)</f>
        <v>4.4178572630204343E-3</v>
      </c>
    </row>
    <row r="96" spans="5:6" ht="15" customHeight="1" x14ac:dyDescent="0.35">
      <c r="E96" s="56">
        <f>'Daily Returns'!B96</f>
        <v>44592</v>
      </c>
      <c r="F96" s="57">
        <f>SUMPRODUCT($D$4:$M$4,'Daily Returns'!D96:M96)</f>
        <v>6.4221540092550457E-3</v>
      </c>
    </row>
    <row r="97" spans="5:6" ht="15" customHeight="1" x14ac:dyDescent="0.35">
      <c r="E97" s="56">
        <f>'Daily Returns'!B97</f>
        <v>44593</v>
      </c>
      <c r="F97" s="57">
        <f>SUMPRODUCT($D$4:$M$4,'Daily Returns'!D97:M97)</f>
        <v>2.6938325768700207E-3</v>
      </c>
    </row>
    <row r="98" spans="5:6" ht="15" customHeight="1" x14ac:dyDescent="0.35">
      <c r="E98" s="56">
        <f>'Daily Returns'!B98</f>
        <v>44594</v>
      </c>
      <c r="F98" s="57">
        <f>SUMPRODUCT($D$4:$M$4,'Daily Returns'!D98:M98)</f>
        <v>3.8030230391817069E-3</v>
      </c>
    </row>
    <row r="99" spans="5:6" ht="15" customHeight="1" x14ac:dyDescent="0.35">
      <c r="E99" s="56">
        <f>'Daily Returns'!B99</f>
        <v>44595</v>
      </c>
      <c r="F99" s="57">
        <f>SUMPRODUCT($D$4:$M$4,'Daily Returns'!D99:M99)</f>
        <v>-5.2818344202214106E-3</v>
      </c>
    </row>
    <row r="100" spans="5:6" ht="15" customHeight="1" x14ac:dyDescent="0.35">
      <c r="E100" s="56">
        <f>'Daily Returns'!B100</f>
        <v>44596</v>
      </c>
      <c r="F100" s="57">
        <f>SUMPRODUCT($D$4:$M$4,'Daily Returns'!D100:M100)</f>
        <v>9.2353440457132868E-3</v>
      </c>
    </row>
    <row r="101" spans="5:6" ht="15" customHeight="1" x14ac:dyDescent="0.35">
      <c r="E101" s="56">
        <f>'Daily Returns'!B101</f>
        <v>44599</v>
      </c>
      <c r="F101" s="57">
        <f>SUMPRODUCT($D$4:$M$4,'Daily Returns'!D101:M101)</f>
        <v>-2.7707164880784122E-3</v>
      </c>
    </row>
    <row r="102" spans="5:6" ht="15" customHeight="1" x14ac:dyDescent="0.35">
      <c r="E102" s="56">
        <f>'Daily Returns'!B102</f>
        <v>44600</v>
      </c>
      <c r="F102" s="57">
        <f>SUMPRODUCT($D$4:$M$4,'Daily Returns'!D102:M102)</f>
        <v>-2.3083216891022666E-2</v>
      </c>
    </row>
    <row r="103" spans="5:6" ht="15" customHeight="1" x14ac:dyDescent="0.35">
      <c r="E103" s="56">
        <f>'Daily Returns'!B103</f>
        <v>44601</v>
      </c>
      <c r="F103" s="57">
        <f>SUMPRODUCT($D$4:$M$4,'Daily Returns'!D103:M103)</f>
        <v>2.206492091664655E-3</v>
      </c>
    </row>
    <row r="104" spans="5:6" ht="15" customHeight="1" x14ac:dyDescent="0.35">
      <c r="E104" s="56">
        <f>'Daily Returns'!B104</f>
        <v>44602</v>
      </c>
      <c r="F104" s="57">
        <f>SUMPRODUCT($D$4:$M$4,'Daily Returns'!D104:M104)</f>
        <v>2.8900043149973971E-2</v>
      </c>
    </row>
    <row r="105" spans="5:6" ht="15" customHeight="1" x14ac:dyDescent="0.35">
      <c r="E105" s="56">
        <f>'Daily Returns'!B105</f>
        <v>44603</v>
      </c>
      <c r="F105" s="57">
        <f>SUMPRODUCT($D$4:$M$4,'Daily Returns'!D105:M105)</f>
        <v>-4.6371292570113578E-3</v>
      </c>
    </row>
    <row r="106" spans="5:6" ht="15" customHeight="1" x14ac:dyDescent="0.35">
      <c r="E106" s="56">
        <f>'Daily Returns'!B106</f>
        <v>44606</v>
      </c>
      <c r="F106" s="57">
        <f>SUMPRODUCT($D$4:$M$4,'Daily Returns'!D106:M106)</f>
        <v>-4.0784671159226085E-2</v>
      </c>
    </row>
    <row r="107" spans="5:6" ht="15" customHeight="1" x14ac:dyDescent="0.35">
      <c r="E107" s="56">
        <f>'Daily Returns'!B107</f>
        <v>44607</v>
      </c>
      <c r="F107" s="57">
        <f>SUMPRODUCT($D$4:$M$4,'Daily Returns'!D107:M107)</f>
        <v>1.7799780301399708E-2</v>
      </c>
    </row>
    <row r="108" spans="5:6" ht="15" customHeight="1" x14ac:dyDescent="0.35">
      <c r="E108" s="56">
        <f>'Daily Returns'!B108</f>
        <v>44608</v>
      </c>
      <c r="F108" s="57">
        <f>SUMPRODUCT($D$4:$M$4,'Daily Returns'!D108:M108)</f>
        <v>8.2745290572198531E-3</v>
      </c>
    </row>
    <row r="109" spans="5:6" ht="15" customHeight="1" x14ac:dyDescent="0.35">
      <c r="E109" s="56">
        <f>'Daily Returns'!B109</f>
        <v>44609</v>
      </c>
      <c r="F109" s="57">
        <f>SUMPRODUCT($D$4:$M$4,'Daily Returns'!D109:M109)</f>
        <v>1.2952069044775119E-2</v>
      </c>
    </row>
    <row r="110" spans="5:6" ht="15" customHeight="1" x14ac:dyDescent="0.35">
      <c r="E110" s="56">
        <f>'Daily Returns'!B110</f>
        <v>44610</v>
      </c>
      <c r="F110" s="57">
        <f>SUMPRODUCT($D$4:$M$4,'Daily Returns'!D110:M110)</f>
        <v>-3.2563152458700267E-3</v>
      </c>
    </row>
    <row r="111" spans="5:6" ht="15" customHeight="1" x14ac:dyDescent="0.35">
      <c r="E111" s="56">
        <f>'Daily Returns'!B111</f>
        <v>44613</v>
      </c>
      <c r="F111" s="57">
        <f>SUMPRODUCT($D$4:$M$4,'Daily Returns'!D111:M111)</f>
        <v>-1.9754291425292978E-2</v>
      </c>
    </row>
    <row r="112" spans="5:6" ht="15" customHeight="1" x14ac:dyDescent="0.35">
      <c r="E112" s="56">
        <f>'Daily Returns'!B112</f>
        <v>44614</v>
      </c>
      <c r="F112" s="57">
        <f>SUMPRODUCT($D$4:$M$4,'Daily Returns'!D112:M112)</f>
        <v>-3.8236172013684558E-3</v>
      </c>
    </row>
    <row r="113" spans="5:6" ht="15" customHeight="1" x14ac:dyDescent="0.35">
      <c r="E113" s="56">
        <f>'Daily Returns'!B113</f>
        <v>44615</v>
      </c>
      <c r="F113" s="57">
        <f>SUMPRODUCT($D$4:$M$4,'Daily Returns'!D113:M113)</f>
        <v>8.5014065187448452E-3</v>
      </c>
    </row>
    <row r="114" spans="5:6" ht="15" customHeight="1" x14ac:dyDescent="0.35">
      <c r="E114" s="56">
        <f>'Daily Returns'!B114</f>
        <v>44616</v>
      </c>
      <c r="F114" s="57">
        <f>SUMPRODUCT($D$4:$M$4,'Daily Returns'!D114:M114)</f>
        <v>-5.8055519558822627E-2</v>
      </c>
    </row>
    <row r="115" spans="5:6" ht="15" customHeight="1" x14ac:dyDescent="0.35">
      <c r="E115" s="56">
        <f>'Daily Returns'!B115</f>
        <v>44617</v>
      </c>
      <c r="F115" s="57">
        <f>SUMPRODUCT($D$4:$M$4,'Daily Returns'!D115:M115)</f>
        <v>5.3859616415873786E-2</v>
      </c>
    </row>
    <row r="116" spans="5:6" ht="15" customHeight="1" x14ac:dyDescent="0.35">
      <c r="E116" s="56">
        <f>'Daily Returns'!B116</f>
        <v>44620</v>
      </c>
      <c r="F116" s="57">
        <f>SUMPRODUCT($D$4:$M$4,'Daily Returns'!D116:M116)</f>
        <v>1.385035746137675E-2</v>
      </c>
    </row>
    <row r="117" spans="5:6" ht="15" customHeight="1" x14ac:dyDescent="0.35">
      <c r="E117" s="56">
        <f>'Daily Returns'!B117</f>
        <v>44622</v>
      </c>
      <c r="F117" s="57">
        <f>SUMPRODUCT($D$4:$M$4,'Daily Returns'!D117:M117)</f>
        <v>1.0450665409625791E-2</v>
      </c>
    </row>
    <row r="118" spans="5:6" ht="15" customHeight="1" x14ac:dyDescent="0.35">
      <c r="E118" s="56">
        <f>'Daily Returns'!B118</f>
        <v>44623</v>
      </c>
      <c r="F118" s="57">
        <f>SUMPRODUCT($D$4:$M$4,'Daily Returns'!D118:M118)</f>
        <v>1.3607197348278309E-2</v>
      </c>
    </row>
    <row r="119" spans="5:6" ht="15" customHeight="1" x14ac:dyDescent="0.35">
      <c r="E119" s="56">
        <f>'Daily Returns'!B119</f>
        <v>44624</v>
      </c>
      <c r="F119" s="57">
        <f>SUMPRODUCT($D$4:$M$4,'Daily Returns'!D119:M119)</f>
        <v>-2.1704199251357512E-2</v>
      </c>
    </row>
    <row r="120" spans="5:6" ht="15" customHeight="1" x14ac:dyDescent="0.35">
      <c r="E120" s="56">
        <f>'Daily Returns'!B120</f>
        <v>44627</v>
      </c>
      <c r="F120" s="57">
        <f>SUMPRODUCT($D$4:$M$4,'Daily Returns'!D120:M120)</f>
        <v>-1.6832419145684983E-2</v>
      </c>
    </row>
    <row r="121" spans="5:6" ht="15" customHeight="1" x14ac:dyDescent="0.35">
      <c r="E121" s="56">
        <f>'Daily Returns'!B121</f>
        <v>44628</v>
      </c>
      <c r="F121" s="57">
        <f>SUMPRODUCT($D$4:$M$4,'Daily Returns'!D121:M121)</f>
        <v>7.3612072972850783E-3</v>
      </c>
    </row>
    <row r="122" spans="5:6" ht="15" customHeight="1" x14ac:dyDescent="0.35">
      <c r="E122" s="56">
        <f>'Daily Returns'!B122</f>
        <v>44629</v>
      </c>
      <c r="F122" s="57">
        <f>SUMPRODUCT($D$4:$M$4,'Daily Returns'!D122:M122)</f>
        <v>7.2402848176370202E-3</v>
      </c>
    </row>
    <row r="123" spans="5:6" ht="15" customHeight="1" x14ac:dyDescent="0.35">
      <c r="E123" s="56">
        <f>'Daily Returns'!B123</f>
        <v>44630</v>
      </c>
      <c r="F123" s="57">
        <f>SUMPRODUCT($D$4:$M$4,'Daily Returns'!D123:M123)</f>
        <v>1.2688277500548789E-2</v>
      </c>
    </row>
    <row r="124" spans="5:6" ht="15" customHeight="1" x14ac:dyDescent="0.35">
      <c r="E124" s="56">
        <f>'Daily Returns'!B124</f>
        <v>44631</v>
      </c>
      <c r="F124" s="57">
        <f>SUMPRODUCT($D$4:$M$4,'Daily Returns'!D124:M124)</f>
        <v>-2.8533515379818579E-3</v>
      </c>
    </row>
    <row r="125" spans="5:6" ht="15" customHeight="1" x14ac:dyDescent="0.35">
      <c r="E125" s="56">
        <f>'Daily Returns'!B125</f>
        <v>44634</v>
      </c>
      <c r="F125" s="57">
        <f>SUMPRODUCT($D$4:$M$4,'Daily Returns'!D125:M125)</f>
        <v>-4.3222385761679874E-3</v>
      </c>
    </row>
    <row r="126" spans="5:6" ht="15" customHeight="1" x14ac:dyDescent="0.35">
      <c r="E126" s="56">
        <f>'Daily Returns'!B126</f>
        <v>44635</v>
      </c>
      <c r="F126" s="57">
        <f>SUMPRODUCT($D$4:$M$4,'Daily Returns'!D126:M126)</f>
        <v>-1.0202841475352751E-2</v>
      </c>
    </row>
    <row r="127" spans="5:6" ht="15" customHeight="1" x14ac:dyDescent="0.35">
      <c r="E127" s="56">
        <f>'Daily Returns'!B127</f>
        <v>44636</v>
      </c>
      <c r="F127" s="57">
        <f>SUMPRODUCT($D$4:$M$4,'Daily Returns'!D127:M127)</f>
        <v>8.2588152645874102E-3</v>
      </c>
    </row>
    <row r="128" spans="5:6" ht="15" customHeight="1" x14ac:dyDescent="0.35">
      <c r="E128" s="56">
        <f>'Daily Returns'!B128</f>
        <v>44637</v>
      </c>
      <c r="F128" s="57">
        <f>SUMPRODUCT($D$4:$M$4,'Daily Returns'!D128:M128)</f>
        <v>5.4896275017057876E-3</v>
      </c>
    </row>
    <row r="129" spans="5:6" ht="15" customHeight="1" x14ac:dyDescent="0.35">
      <c r="E129" s="56">
        <f>'Daily Returns'!B129</f>
        <v>44641</v>
      </c>
      <c r="F129" s="57">
        <f>SUMPRODUCT($D$4:$M$4,'Daily Returns'!D129:M129)</f>
        <v>-7.979026168916506E-3</v>
      </c>
    </row>
    <row r="130" spans="5:6" ht="15" customHeight="1" x14ac:dyDescent="0.35">
      <c r="E130" s="56">
        <f>'Daily Returns'!B130</f>
        <v>44642</v>
      </c>
      <c r="F130" s="57">
        <f>SUMPRODUCT($D$4:$M$4,'Daily Returns'!D130:M130)</f>
        <v>5.3752651636613923E-3</v>
      </c>
    </row>
    <row r="131" spans="5:6" ht="15" customHeight="1" x14ac:dyDescent="0.35">
      <c r="E131" s="56">
        <f>'Daily Returns'!B131</f>
        <v>44643</v>
      </c>
      <c r="F131" s="57">
        <f>SUMPRODUCT($D$4:$M$4,'Daily Returns'!D131:M131)</f>
        <v>1.1689929138882133E-2</v>
      </c>
    </row>
    <row r="132" spans="5:6" ht="15" customHeight="1" x14ac:dyDescent="0.35">
      <c r="E132" s="56">
        <f>'Daily Returns'!B132</f>
        <v>44644</v>
      </c>
      <c r="F132" s="57">
        <f>SUMPRODUCT($D$4:$M$4,'Daily Returns'!D132:M132)</f>
        <v>1.0052711643398363E-2</v>
      </c>
    </row>
    <row r="133" spans="5:6" ht="15" customHeight="1" x14ac:dyDescent="0.35">
      <c r="E133" s="56">
        <f>'Daily Returns'!B133</f>
        <v>44645</v>
      </c>
      <c r="F133" s="57">
        <f>SUMPRODUCT($D$4:$M$4,'Daily Returns'!D133:M133)</f>
        <v>1.1990653667387394E-2</v>
      </c>
    </row>
    <row r="134" spans="5:6" ht="15" customHeight="1" x14ac:dyDescent="0.35">
      <c r="E134" s="56">
        <f>'Daily Returns'!B134</f>
        <v>44648</v>
      </c>
      <c r="F134" s="57">
        <f>SUMPRODUCT($D$4:$M$4,'Daily Returns'!D134:M134)</f>
        <v>1.3258831570342551E-2</v>
      </c>
    </row>
    <row r="135" spans="5:6" ht="15" customHeight="1" x14ac:dyDescent="0.35">
      <c r="E135" s="56">
        <f>'Daily Returns'!B135</f>
        <v>44649</v>
      </c>
      <c r="F135" s="57">
        <f>SUMPRODUCT($D$4:$M$4,'Daily Returns'!D135:M135)</f>
        <v>1.6676471007667951E-2</v>
      </c>
    </row>
    <row r="136" spans="5:6" ht="15" customHeight="1" x14ac:dyDescent="0.35">
      <c r="E136" s="56">
        <f>'Daily Returns'!B136</f>
        <v>44650</v>
      </c>
      <c r="F136" s="57">
        <f>SUMPRODUCT($D$4:$M$4,'Daily Returns'!D136:M136)</f>
        <v>-7.2211521106812344E-4</v>
      </c>
    </row>
    <row r="137" spans="5:6" ht="15" customHeight="1" x14ac:dyDescent="0.35">
      <c r="E137" s="56">
        <f>'Daily Returns'!B137</f>
        <v>44651</v>
      </c>
      <c r="F137" s="57">
        <f>SUMPRODUCT($D$4:$M$4,'Daily Returns'!D137:M137)</f>
        <v>1.2368366741301854E-2</v>
      </c>
    </row>
    <row r="138" spans="5:6" ht="15" customHeight="1" x14ac:dyDescent="0.35">
      <c r="E138" s="56">
        <f>'Daily Returns'!B138</f>
        <v>44652</v>
      </c>
      <c r="F138" s="57">
        <f>SUMPRODUCT($D$4:$M$4,'Daily Returns'!D138:M138)</f>
        <v>3.9026957238004076E-2</v>
      </c>
    </row>
    <row r="139" spans="5:6" ht="15" customHeight="1" x14ac:dyDescent="0.35">
      <c r="E139" s="56">
        <f>'Daily Returns'!B139</f>
        <v>44655</v>
      </c>
      <c r="F139" s="57">
        <f>SUMPRODUCT($D$4:$M$4,'Daily Returns'!D139:M139)</f>
        <v>2.5291080672421595E-2</v>
      </c>
    </row>
    <row r="140" spans="5:6" ht="15" customHeight="1" x14ac:dyDescent="0.35">
      <c r="E140" s="56">
        <f>'Daily Returns'!B140</f>
        <v>44656</v>
      </c>
      <c r="F140" s="57">
        <f>SUMPRODUCT($D$4:$M$4,'Daily Returns'!D140:M140)</f>
        <v>4.8981104147438989E-2</v>
      </c>
    </row>
    <row r="141" spans="5:6" ht="15" customHeight="1" x14ac:dyDescent="0.35">
      <c r="E141" s="56">
        <f>'Daily Returns'!B141</f>
        <v>44657</v>
      </c>
      <c r="F141" s="57">
        <f>SUMPRODUCT($D$4:$M$4,'Daily Returns'!D141:M141)</f>
        <v>2.3566463563763459E-2</v>
      </c>
    </row>
    <row r="142" spans="5:6" ht="15" customHeight="1" x14ac:dyDescent="0.35">
      <c r="E142" s="56">
        <f>'Daily Returns'!B142</f>
        <v>44658</v>
      </c>
      <c r="F142" s="57">
        <f>SUMPRODUCT($D$4:$M$4,'Daily Returns'!D142:M142)</f>
        <v>-1.2691378377960668E-2</v>
      </c>
    </row>
    <row r="143" spans="5:6" ht="15" customHeight="1" x14ac:dyDescent="0.35">
      <c r="E143" s="56">
        <f>'Daily Returns'!B143</f>
        <v>44659</v>
      </c>
      <c r="F143" s="57">
        <f>SUMPRODUCT($D$4:$M$4,'Daily Returns'!D143:M143)</f>
        <v>4.0682504755668574E-3</v>
      </c>
    </row>
    <row r="144" spans="5:6" ht="15" customHeight="1" x14ac:dyDescent="0.35">
      <c r="E144" s="56">
        <f>'Daily Returns'!B144</f>
        <v>44662</v>
      </c>
      <c r="F144" s="57">
        <f>SUMPRODUCT($D$4:$M$4,'Daily Returns'!D144:M144)</f>
        <v>3.5538191870227484E-2</v>
      </c>
    </row>
    <row r="145" spans="5:6" ht="15" customHeight="1" x14ac:dyDescent="0.35">
      <c r="E145" s="56">
        <f>'Daily Returns'!B145</f>
        <v>44663</v>
      </c>
      <c r="F145" s="57">
        <f>SUMPRODUCT($D$4:$M$4,'Daily Returns'!D145:M145)</f>
        <v>-1.0128159369242749E-2</v>
      </c>
    </row>
    <row r="146" spans="5:6" ht="15" customHeight="1" x14ac:dyDescent="0.35">
      <c r="E146" s="56">
        <f>'Daily Returns'!B146</f>
        <v>44664</v>
      </c>
      <c r="F146" s="57">
        <f>SUMPRODUCT($D$4:$M$4,'Daily Returns'!D146:M146)</f>
        <v>-3.8103370080487461E-3</v>
      </c>
    </row>
    <row r="147" spans="5:6" ht="15" customHeight="1" x14ac:dyDescent="0.35">
      <c r="E147" s="56">
        <f>'Daily Returns'!B147</f>
        <v>44669</v>
      </c>
      <c r="F147" s="57">
        <f>SUMPRODUCT($D$4:$M$4,'Daily Returns'!D147:M147)</f>
        <v>2.7710190810031426E-2</v>
      </c>
    </row>
    <row r="148" spans="5:6" ht="15" customHeight="1" x14ac:dyDescent="0.35">
      <c r="E148" s="56">
        <f>'Daily Returns'!B148</f>
        <v>44670</v>
      </c>
      <c r="F148" s="57">
        <f>SUMPRODUCT($D$4:$M$4,'Daily Returns'!D148:M148)</f>
        <v>-2.0197163489679006E-2</v>
      </c>
    </row>
    <row r="149" spans="5:6" ht="15" customHeight="1" x14ac:dyDescent="0.35">
      <c r="E149" s="56">
        <f>'Daily Returns'!B149</f>
        <v>44671</v>
      </c>
      <c r="F149" s="57">
        <f>SUMPRODUCT($D$4:$M$4,'Daily Returns'!D149:M149)</f>
        <v>4.9687571507664452E-3</v>
      </c>
    </row>
    <row r="150" spans="5:6" ht="15" customHeight="1" x14ac:dyDescent="0.35">
      <c r="E150" s="56">
        <f>'Daily Returns'!B150</f>
        <v>44672</v>
      </c>
      <c r="F150" s="57">
        <f>SUMPRODUCT($D$4:$M$4,'Daily Returns'!D150:M150)</f>
        <v>1.7831877300271113E-2</v>
      </c>
    </row>
    <row r="151" spans="5:6" ht="15" customHeight="1" x14ac:dyDescent="0.35">
      <c r="E151" s="56">
        <f>'Daily Returns'!B151</f>
        <v>44673</v>
      </c>
      <c r="F151" s="57">
        <f>SUMPRODUCT($D$4:$M$4,'Daily Returns'!D151:M151)</f>
        <v>-8.5632786202446834E-4</v>
      </c>
    </row>
    <row r="152" spans="5:6" ht="15" customHeight="1" x14ac:dyDescent="0.35">
      <c r="E152" s="56">
        <f>'Daily Returns'!B152</f>
        <v>44676</v>
      </c>
      <c r="F152" s="57">
        <f>SUMPRODUCT($D$4:$M$4,'Daily Returns'!D152:M152)</f>
        <v>-9.6311358238422504E-3</v>
      </c>
    </row>
    <row r="153" spans="5:6" ht="15" customHeight="1" x14ac:dyDescent="0.35">
      <c r="E153" s="56">
        <f>'Daily Returns'!B153</f>
        <v>44677</v>
      </c>
      <c r="F153" s="57">
        <f>SUMPRODUCT($D$4:$M$4,'Daily Returns'!D153:M153)</f>
        <v>2.6657041070069092E-2</v>
      </c>
    </row>
    <row r="154" spans="5:6" ht="15" customHeight="1" x14ac:dyDescent="0.35">
      <c r="E154" s="56">
        <f>'Daily Returns'!B154</f>
        <v>44678</v>
      </c>
      <c r="F154" s="57">
        <f>SUMPRODUCT($D$4:$M$4,'Daily Returns'!D154:M154)</f>
        <v>-4.4918034752599052E-3</v>
      </c>
    </row>
    <row r="155" spans="5:6" ht="15" customHeight="1" x14ac:dyDescent="0.35">
      <c r="E155" s="56">
        <f>'Daily Returns'!B155</f>
        <v>44679</v>
      </c>
      <c r="F155" s="57">
        <f>SUMPRODUCT($D$4:$M$4,'Daily Returns'!D155:M155)</f>
        <v>7.0607284533900387E-3</v>
      </c>
    </row>
    <row r="156" spans="5:6" ht="15" customHeight="1" x14ac:dyDescent="0.35">
      <c r="E156" s="56">
        <f>'Daily Returns'!B156</f>
        <v>44680</v>
      </c>
      <c r="F156" s="57">
        <f>SUMPRODUCT($D$4:$M$4,'Daily Returns'!D156:M156)</f>
        <v>-1.914922962554895E-2</v>
      </c>
    </row>
    <row r="157" spans="5:6" ht="15" customHeight="1" x14ac:dyDescent="0.35">
      <c r="E157" s="56">
        <f>'Daily Returns'!B157</f>
        <v>44683</v>
      </c>
      <c r="F157" s="57">
        <f>SUMPRODUCT($D$4:$M$4,'Daily Returns'!D157:M157)</f>
        <v>1.7794151269837307E-3</v>
      </c>
    </row>
    <row r="158" spans="5:6" ht="15" customHeight="1" x14ac:dyDescent="0.35">
      <c r="E158" s="56">
        <f>'Daily Returns'!B158</f>
        <v>44685</v>
      </c>
      <c r="F158" s="57">
        <f>SUMPRODUCT($D$4:$M$4,'Daily Returns'!D158:M158)</f>
        <v>-1.4545504119128323E-2</v>
      </c>
    </row>
    <row r="159" spans="5:6" ht="15" customHeight="1" x14ac:dyDescent="0.35">
      <c r="E159" s="56">
        <f>'Daily Returns'!B159</f>
        <v>44686</v>
      </c>
      <c r="F159" s="57">
        <f>SUMPRODUCT($D$4:$M$4,'Daily Returns'!D159:M159)</f>
        <v>9.758498454567761E-3</v>
      </c>
    </row>
    <row r="160" spans="5:6" ht="15" customHeight="1" x14ac:dyDescent="0.35">
      <c r="E160" s="56">
        <f>'Daily Returns'!B160</f>
        <v>44687</v>
      </c>
      <c r="F160" s="57">
        <f>SUMPRODUCT($D$4:$M$4,'Daily Returns'!D160:M160)</f>
        <v>4.0614015691765913E-3</v>
      </c>
    </row>
    <row r="161" spans="5:6" ht="15" customHeight="1" x14ac:dyDescent="0.35">
      <c r="E161" s="56">
        <f>'Daily Returns'!B161</f>
        <v>44690</v>
      </c>
      <c r="F161" s="57">
        <f>SUMPRODUCT($D$4:$M$4,'Daily Returns'!D161:M161)</f>
        <v>-2.2949612873687214E-2</v>
      </c>
    </row>
    <row r="162" spans="5:6" ht="15" customHeight="1" x14ac:dyDescent="0.35">
      <c r="E162" s="56">
        <f>'Daily Returns'!B162</f>
        <v>44691</v>
      </c>
      <c r="F162" s="57">
        <f>SUMPRODUCT($D$4:$M$4,'Daily Returns'!D162:M162)</f>
        <v>-3.5623784913341103E-2</v>
      </c>
    </row>
    <row r="163" spans="5:6" ht="15" customHeight="1" x14ac:dyDescent="0.35">
      <c r="E163" s="56">
        <f>'Daily Returns'!B163</f>
        <v>44692</v>
      </c>
      <c r="F163" s="57">
        <f>SUMPRODUCT($D$4:$M$4,'Daily Returns'!D163:M163)</f>
        <v>-2.6966145698716797E-2</v>
      </c>
    </row>
    <row r="164" spans="5:6" ht="15" customHeight="1" x14ac:dyDescent="0.35">
      <c r="E164" s="56">
        <f>'Daily Returns'!B164</f>
        <v>44693</v>
      </c>
      <c r="F164" s="57">
        <f>SUMPRODUCT($D$4:$M$4,'Daily Returns'!D164:M164)</f>
        <v>-2.552079148449829E-2</v>
      </c>
    </row>
    <row r="165" spans="5:6" ht="15" customHeight="1" x14ac:dyDescent="0.35">
      <c r="E165" s="56">
        <f>'Daily Returns'!B165</f>
        <v>44694</v>
      </c>
      <c r="F165" s="57">
        <f>SUMPRODUCT($D$4:$M$4,'Daily Returns'!D165:M165)</f>
        <v>-8.0941624763910588E-3</v>
      </c>
    </row>
    <row r="166" spans="5:6" ht="15" customHeight="1" x14ac:dyDescent="0.35">
      <c r="E166" s="56">
        <f>'Daily Returns'!B166</f>
        <v>44697</v>
      </c>
      <c r="F166" s="57">
        <f>SUMPRODUCT($D$4:$M$4,'Daily Returns'!D166:M166)</f>
        <v>1.9894200363041084E-2</v>
      </c>
    </row>
    <row r="167" spans="5:6" ht="15" customHeight="1" x14ac:dyDescent="0.35">
      <c r="E167" s="56">
        <f>'Daily Returns'!B167</f>
        <v>44698</v>
      </c>
      <c r="F167" s="57">
        <f>SUMPRODUCT($D$4:$M$4,'Daily Returns'!D167:M167)</f>
        <v>3.2342196932428388E-2</v>
      </c>
    </row>
    <row r="168" spans="5:6" ht="15" customHeight="1" x14ac:dyDescent="0.35">
      <c r="E168" s="56">
        <f>'Daily Returns'!B168</f>
        <v>44699</v>
      </c>
      <c r="F168" s="57">
        <f>SUMPRODUCT($D$4:$M$4,'Daily Returns'!D168:M168)</f>
        <v>-1.1372539501219657E-3</v>
      </c>
    </row>
    <row r="169" spans="5:6" ht="15" customHeight="1" x14ac:dyDescent="0.35">
      <c r="E169" s="56">
        <f>'Daily Returns'!B169</f>
        <v>44700</v>
      </c>
      <c r="F169" s="57">
        <f>SUMPRODUCT($D$4:$M$4,'Daily Returns'!D169:M169)</f>
        <v>-1.4343042381972516E-2</v>
      </c>
    </row>
    <row r="170" spans="5:6" ht="15" customHeight="1" x14ac:dyDescent="0.35">
      <c r="E170" s="56">
        <f>'Daily Returns'!B170</f>
        <v>44701</v>
      </c>
      <c r="F170" s="57">
        <f>SUMPRODUCT($D$4:$M$4,'Daily Returns'!D170:M170)</f>
        <v>1.8907351199195045E-2</v>
      </c>
    </row>
    <row r="171" spans="5:6" ht="15" customHeight="1" x14ac:dyDescent="0.35">
      <c r="E171" s="56">
        <f>'Daily Returns'!B171</f>
        <v>44704</v>
      </c>
      <c r="F171" s="57">
        <f>SUMPRODUCT($D$4:$M$4,'Daily Returns'!D171:M171)</f>
        <v>2.7069036915522583E-3</v>
      </c>
    </row>
    <row r="172" spans="5:6" ht="15" customHeight="1" x14ac:dyDescent="0.35">
      <c r="E172" s="56">
        <f>'Daily Returns'!B172</f>
        <v>44705</v>
      </c>
      <c r="F172" s="57">
        <f>SUMPRODUCT($D$4:$M$4,'Daily Returns'!D172:M172)</f>
        <v>-1.3450926145428938E-2</v>
      </c>
    </row>
    <row r="173" spans="5:6" ht="15" customHeight="1" x14ac:dyDescent="0.35">
      <c r="E173" s="56">
        <f>'Daily Returns'!B173</f>
        <v>44706</v>
      </c>
      <c r="F173" s="57">
        <f>SUMPRODUCT($D$4:$M$4,'Daily Returns'!D173:M173)</f>
        <v>-1.5081888967965305E-2</v>
      </c>
    </row>
    <row r="174" spans="5:6" ht="15" customHeight="1" x14ac:dyDescent="0.35">
      <c r="E174" s="56">
        <f>'Daily Returns'!B174</f>
        <v>44707</v>
      </c>
      <c r="F174" s="57">
        <f>SUMPRODUCT($D$4:$M$4,'Daily Returns'!D174:M174)</f>
        <v>1.6927116346755131E-2</v>
      </c>
    </row>
    <row r="175" spans="5:6" ht="15" customHeight="1" x14ac:dyDescent="0.35">
      <c r="E175" s="56">
        <f>'Daily Returns'!B175</f>
        <v>44708</v>
      </c>
      <c r="F175" s="57">
        <f>SUMPRODUCT($D$4:$M$4,'Daily Returns'!D175:M175)</f>
        <v>7.1554396902990414E-3</v>
      </c>
    </row>
    <row r="176" spans="5:6" ht="15" customHeight="1" x14ac:dyDescent="0.35">
      <c r="E176" s="56">
        <f>'Daily Returns'!B176</f>
        <v>44711</v>
      </c>
      <c r="F176" s="57">
        <f>SUMPRODUCT($D$4:$M$4,'Daily Returns'!D176:M176)</f>
        <v>1.3113418967968806E-2</v>
      </c>
    </row>
    <row r="177" spans="5:6" ht="15" customHeight="1" x14ac:dyDescent="0.35">
      <c r="E177" s="56">
        <f>'Daily Returns'!B177</f>
        <v>44712</v>
      </c>
      <c r="F177" s="57">
        <f>SUMPRODUCT($D$4:$M$4,'Daily Returns'!D177:M177)</f>
        <v>-1.1122106202708485E-2</v>
      </c>
    </row>
    <row r="178" spans="5:6" ht="15" customHeight="1" x14ac:dyDescent="0.35">
      <c r="E178" s="56">
        <f>'Daily Returns'!B178</f>
        <v>44713</v>
      </c>
      <c r="F178" s="57">
        <f>SUMPRODUCT($D$4:$M$4,'Daily Returns'!D178:M178)</f>
        <v>-8.489231285767871E-3</v>
      </c>
    </row>
    <row r="179" spans="5:6" ht="15" customHeight="1" x14ac:dyDescent="0.35">
      <c r="E179" s="56">
        <f>'Daily Returns'!B179</f>
        <v>44714</v>
      </c>
      <c r="F179" s="57">
        <f>SUMPRODUCT($D$4:$M$4,'Daily Returns'!D179:M179)</f>
        <v>9.6446867956376519E-4</v>
      </c>
    </row>
    <row r="180" spans="5:6" ht="15" customHeight="1" x14ac:dyDescent="0.35">
      <c r="E180" s="56">
        <f>'Daily Returns'!B180</f>
        <v>44715</v>
      </c>
      <c r="F180" s="57">
        <f>SUMPRODUCT($D$4:$M$4,'Daily Returns'!D180:M180)</f>
        <v>-2.2100395156141754E-2</v>
      </c>
    </row>
    <row r="181" spans="5:6" ht="15" customHeight="1" x14ac:dyDescent="0.35">
      <c r="E181" s="56">
        <f>'Daily Returns'!B181</f>
        <v>44718</v>
      </c>
      <c r="F181" s="57">
        <f>SUMPRODUCT($D$4:$M$4,'Daily Returns'!D181:M181)</f>
        <v>4.0909929336250444E-3</v>
      </c>
    </row>
    <row r="182" spans="5:6" ht="15" customHeight="1" x14ac:dyDescent="0.35">
      <c r="E182" s="56">
        <f>'Daily Returns'!B182</f>
        <v>44719</v>
      </c>
      <c r="F182" s="57">
        <f>SUMPRODUCT($D$4:$M$4,'Daily Returns'!D182:M182)</f>
        <v>2.2173863707868474E-3</v>
      </c>
    </row>
    <row r="183" spans="5:6" ht="15" customHeight="1" x14ac:dyDescent="0.35">
      <c r="E183" s="56">
        <f>'Daily Returns'!B183</f>
        <v>44720</v>
      </c>
      <c r="F183" s="57">
        <f>SUMPRODUCT($D$4:$M$4,'Daily Returns'!D183:M183)</f>
        <v>-4.7710352846864826E-3</v>
      </c>
    </row>
    <row r="184" spans="5:6" ht="15" customHeight="1" x14ac:dyDescent="0.35">
      <c r="E184" s="56">
        <f>'Daily Returns'!B184</f>
        <v>44721</v>
      </c>
      <c r="F184" s="57">
        <f>SUMPRODUCT($D$4:$M$4,'Daily Returns'!D184:M184)</f>
        <v>-1.8471937220807843E-3</v>
      </c>
    </row>
    <row r="185" spans="5:6" ht="15" customHeight="1" x14ac:dyDescent="0.35">
      <c r="E185" s="56">
        <f>'Daily Returns'!B185</f>
        <v>44722</v>
      </c>
      <c r="F185" s="57">
        <f>SUMPRODUCT($D$4:$M$4,'Daily Returns'!D185:M185)</f>
        <v>-6.4275298206230742E-3</v>
      </c>
    </row>
    <row r="186" spans="5:6" ht="15" customHeight="1" x14ac:dyDescent="0.35">
      <c r="E186" s="56">
        <f>'Daily Returns'!B186</f>
        <v>44725</v>
      </c>
      <c r="F186" s="57">
        <f>SUMPRODUCT($D$4:$M$4,'Daily Returns'!D186:M186)</f>
        <v>-2.8949346979665027E-2</v>
      </c>
    </row>
    <row r="187" spans="5:6" ht="15" customHeight="1" x14ac:dyDescent="0.35">
      <c r="E187" s="56">
        <f>'Daily Returns'!B187</f>
        <v>44726</v>
      </c>
      <c r="F187" s="57">
        <f>SUMPRODUCT($D$4:$M$4,'Daily Returns'!D187:M187)</f>
        <v>6.2706857253891886E-3</v>
      </c>
    </row>
    <row r="188" spans="5:6" ht="15" customHeight="1" x14ac:dyDescent="0.35">
      <c r="E188" s="56">
        <f>'Daily Returns'!B188</f>
        <v>44727</v>
      </c>
      <c r="F188" s="57">
        <f>SUMPRODUCT($D$4:$M$4,'Daily Returns'!D188:M188)</f>
        <v>5.5167317564243975E-4</v>
      </c>
    </row>
    <row r="189" spans="5:6" ht="15" customHeight="1" x14ac:dyDescent="0.35">
      <c r="E189" s="56">
        <f>'Daily Returns'!B189</f>
        <v>44728</v>
      </c>
      <c r="F189" s="57">
        <f>SUMPRODUCT($D$4:$M$4,'Daily Returns'!D189:M189)</f>
        <v>-2.7265271203514949E-2</v>
      </c>
    </row>
    <row r="190" spans="5:6" ht="15" customHeight="1" x14ac:dyDescent="0.35">
      <c r="E190" s="56">
        <f>'Daily Returns'!B190</f>
        <v>44729</v>
      </c>
      <c r="F190" s="57">
        <f>SUMPRODUCT($D$4:$M$4,'Daily Returns'!D190:M190)</f>
        <v>-1.3717936871405078E-2</v>
      </c>
    </row>
    <row r="191" spans="5:6" ht="15" customHeight="1" x14ac:dyDescent="0.35">
      <c r="E191" s="56">
        <f>'Daily Returns'!B191</f>
        <v>44732</v>
      </c>
      <c r="F191" s="57">
        <f>SUMPRODUCT($D$4:$M$4,'Daily Returns'!D191:M191)</f>
        <v>-3.1234028345939354E-2</v>
      </c>
    </row>
    <row r="192" spans="5:6" ht="15" customHeight="1" x14ac:dyDescent="0.35">
      <c r="E192" s="56">
        <f>'Daily Returns'!B192</f>
        <v>44733</v>
      </c>
      <c r="F192" s="57">
        <f>SUMPRODUCT($D$4:$M$4,'Daily Returns'!D192:M192)</f>
        <v>3.4715769784788422E-2</v>
      </c>
    </row>
    <row r="193" spans="5:6" ht="15" customHeight="1" x14ac:dyDescent="0.35">
      <c r="E193" s="56">
        <f>'Daily Returns'!B193</f>
        <v>44734</v>
      </c>
      <c r="F193" s="57">
        <f>SUMPRODUCT($D$4:$M$4,'Daily Returns'!D193:M193)</f>
        <v>-1.6246950684588358E-2</v>
      </c>
    </row>
    <row r="194" spans="5:6" ht="15" customHeight="1" x14ac:dyDescent="0.35">
      <c r="E194" s="56">
        <f>'Daily Returns'!B194</f>
        <v>44735</v>
      </c>
      <c r="F194" s="57">
        <f>SUMPRODUCT($D$4:$M$4,'Daily Returns'!D194:M194)</f>
        <v>1.5875445081198045E-3</v>
      </c>
    </row>
    <row r="195" spans="5:6" ht="15" customHeight="1" x14ac:dyDescent="0.35">
      <c r="E195" s="56">
        <f>'Daily Returns'!B195</f>
        <v>44736</v>
      </c>
      <c r="F195" s="57">
        <f>SUMPRODUCT($D$4:$M$4,'Daily Returns'!D195:M195)</f>
        <v>2.0226510620709747E-2</v>
      </c>
    </row>
    <row r="196" spans="5:6" ht="15" customHeight="1" x14ac:dyDescent="0.35">
      <c r="E196" s="56">
        <f>'Daily Returns'!B196</f>
        <v>44739</v>
      </c>
      <c r="F196" s="57">
        <f>SUMPRODUCT($D$4:$M$4,'Daily Returns'!D196:M196)</f>
        <v>1.8759403149922416E-2</v>
      </c>
    </row>
    <row r="197" spans="5:6" ht="15" customHeight="1" x14ac:dyDescent="0.35">
      <c r="E197" s="56">
        <f>'Daily Returns'!B197</f>
        <v>44740</v>
      </c>
      <c r="F197" s="57">
        <f>SUMPRODUCT($D$4:$M$4,'Daily Returns'!D197:M197)</f>
        <v>4.4538732992321899E-3</v>
      </c>
    </row>
    <row r="198" spans="5:6" ht="15" customHeight="1" x14ac:dyDescent="0.35">
      <c r="E198" s="56">
        <f>'Daily Returns'!B198</f>
        <v>44741</v>
      </c>
      <c r="F198" s="57">
        <f>SUMPRODUCT($D$4:$M$4,'Daily Returns'!D198:M198)</f>
        <v>-4.752226566394924E-3</v>
      </c>
    </row>
    <row r="199" spans="5:6" ht="15" customHeight="1" x14ac:dyDescent="0.35">
      <c r="E199" s="56">
        <f>'Daily Returns'!B199</f>
        <v>44742</v>
      </c>
      <c r="F199" s="57">
        <f>SUMPRODUCT($D$4:$M$4,'Daily Returns'!D199:M199)</f>
        <v>-4.7072074023835047E-3</v>
      </c>
    </row>
    <row r="200" spans="5:6" ht="15" customHeight="1" x14ac:dyDescent="0.35">
      <c r="E200" s="56">
        <f>'Daily Returns'!B200</f>
        <v>44743</v>
      </c>
      <c r="F200" s="57">
        <f>SUMPRODUCT($D$4:$M$4,'Daily Returns'!D200:M200)</f>
        <v>-1.5898407635404946E-3</v>
      </c>
    </row>
    <row r="201" spans="5:6" ht="15" customHeight="1" x14ac:dyDescent="0.35">
      <c r="E201" s="56">
        <f>'Daily Returns'!B201</f>
        <v>44746</v>
      </c>
      <c r="F201" s="57">
        <f>SUMPRODUCT($D$4:$M$4,'Daily Returns'!D201:M201)</f>
        <v>7.5709177802761119E-3</v>
      </c>
    </row>
    <row r="202" spans="5:6" ht="15" customHeight="1" x14ac:dyDescent="0.35">
      <c r="E202" s="56">
        <f>'Daily Returns'!B202</f>
        <v>44747</v>
      </c>
      <c r="F202" s="57">
        <f>SUMPRODUCT($D$4:$M$4,'Daily Returns'!D202:M202)</f>
        <v>3.763815521467788E-3</v>
      </c>
    </row>
    <row r="203" spans="5:6" ht="15" customHeight="1" x14ac:dyDescent="0.35">
      <c r="E203" s="56">
        <f>'Daily Returns'!B203</f>
        <v>44748</v>
      </c>
      <c r="F203" s="57">
        <f>SUMPRODUCT($D$4:$M$4,'Daily Returns'!D203:M203)</f>
        <v>4.5782775535126094E-3</v>
      </c>
    </row>
    <row r="204" spans="5:6" ht="15" customHeight="1" x14ac:dyDescent="0.35">
      <c r="E204" s="56">
        <f>'Daily Returns'!B204</f>
        <v>44749</v>
      </c>
      <c r="F204" s="57">
        <f>SUMPRODUCT($D$4:$M$4,'Daily Returns'!D204:M204)</f>
        <v>1.2545550982290068E-2</v>
      </c>
    </row>
    <row r="205" spans="5:6" ht="15" customHeight="1" x14ac:dyDescent="0.35">
      <c r="E205" s="56">
        <f>'Daily Returns'!B205</f>
        <v>44750</v>
      </c>
      <c r="F205" s="57">
        <f>SUMPRODUCT($D$4:$M$4,'Daily Returns'!D205:M205)</f>
        <v>9.1375453399070959E-3</v>
      </c>
    </row>
    <row r="206" spans="5:6" ht="15" customHeight="1" x14ac:dyDescent="0.35">
      <c r="E206" s="56">
        <f>'Daily Returns'!B206</f>
        <v>44753</v>
      </c>
      <c r="F206" s="57">
        <f>SUMPRODUCT($D$4:$M$4,'Daily Returns'!D206:M206)</f>
        <v>2.9577603958866383E-2</v>
      </c>
    </row>
    <row r="207" spans="5:6" ht="15" customHeight="1" x14ac:dyDescent="0.35">
      <c r="E207" s="56">
        <f>'Daily Returns'!B207</f>
        <v>44754</v>
      </c>
      <c r="F207" s="57">
        <f>SUMPRODUCT($D$4:$M$4,'Daily Returns'!D207:M207)</f>
        <v>8.2309353746131218E-3</v>
      </c>
    </row>
    <row r="208" spans="5:6" ht="15" customHeight="1" x14ac:dyDescent="0.35">
      <c r="E208" s="56">
        <f>'Daily Returns'!B208</f>
        <v>44755</v>
      </c>
      <c r="F208" s="57">
        <f>SUMPRODUCT($D$4:$M$4,'Daily Returns'!D208:M208)</f>
        <v>-6.5614972871783977E-3</v>
      </c>
    </row>
    <row r="209" spans="5:6" ht="15" customHeight="1" x14ac:dyDescent="0.35">
      <c r="E209" s="56">
        <f>'Daily Returns'!B209</f>
        <v>44756</v>
      </c>
      <c r="F209" s="57">
        <f>SUMPRODUCT($D$4:$M$4,'Daily Returns'!D209:M209)</f>
        <v>9.7860782713689275E-3</v>
      </c>
    </row>
    <row r="210" spans="5:6" ht="15" customHeight="1" x14ac:dyDescent="0.35">
      <c r="E210" s="56">
        <f>'Daily Returns'!B210</f>
        <v>44757</v>
      </c>
      <c r="F210" s="57">
        <f>SUMPRODUCT($D$4:$M$4,'Daily Returns'!D210:M210)</f>
        <v>2.1085256559595896E-3</v>
      </c>
    </row>
    <row r="211" spans="5:6" ht="15" customHeight="1" x14ac:dyDescent="0.35">
      <c r="E211" s="56">
        <f>'Daily Returns'!B211</f>
        <v>44760</v>
      </c>
      <c r="F211" s="57">
        <f>SUMPRODUCT($D$4:$M$4,'Daily Returns'!D211:M211)</f>
        <v>1.2641795868571518E-2</v>
      </c>
    </row>
    <row r="212" spans="5:6" ht="15" customHeight="1" x14ac:dyDescent="0.35">
      <c r="E212" s="56">
        <f>'Daily Returns'!B212</f>
        <v>44761</v>
      </c>
      <c r="F212" s="57">
        <f>SUMPRODUCT($D$4:$M$4,'Daily Returns'!D212:M212)</f>
        <v>6.078679114155076E-3</v>
      </c>
    </row>
    <row r="213" spans="5:6" ht="15" customHeight="1" x14ac:dyDescent="0.35">
      <c r="E213" s="56">
        <f>'Daily Returns'!B213</f>
        <v>44762</v>
      </c>
      <c r="F213" s="57">
        <f>SUMPRODUCT($D$4:$M$4,'Daily Returns'!D213:M213)</f>
        <v>-6.9719619117179698E-3</v>
      </c>
    </row>
    <row r="214" spans="5:6" ht="15" customHeight="1" x14ac:dyDescent="0.35">
      <c r="E214" s="56">
        <f>'Daily Returns'!B214</f>
        <v>44763</v>
      </c>
      <c r="F214" s="57">
        <f>SUMPRODUCT($D$4:$M$4,'Daily Returns'!D214:M214)</f>
        <v>5.0257769168995086E-3</v>
      </c>
    </row>
    <row r="215" spans="5:6" ht="15" customHeight="1" x14ac:dyDescent="0.35">
      <c r="E215" s="56">
        <f>'Daily Returns'!B215</f>
        <v>44764</v>
      </c>
      <c r="F215" s="57">
        <f>SUMPRODUCT($D$4:$M$4,'Daily Returns'!D215:M215)</f>
        <v>-6.2580659633947886E-3</v>
      </c>
    </row>
    <row r="216" spans="5:6" ht="15" customHeight="1" x14ac:dyDescent="0.35">
      <c r="E216" s="56">
        <f>'Daily Returns'!B216</f>
        <v>44767</v>
      </c>
      <c r="F216" s="57">
        <f>SUMPRODUCT($D$4:$M$4,'Daily Returns'!D216:M216)</f>
        <v>-1.460022711792487E-3</v>
      </c>
    </row>
    <row r="217" spans="5:6" ht="15" customHeight="1" x14ac:dyDescent="0.35">
      <c r="E217" s="56">
        <f>'Daily Returns'!B217</f>
        <v>44768</v>
      </c>
      <c r="F217" s="57">
        <f>SUMPRODUCT($D$4:$M$4,'Daily Returns'!D217:M217)</f>
        <v>-1.9520590893292054E-3</v>
      </c>
    </row>
    <row r="218" spans="5:6" ht="15" customHeight="1" x14ac:dyDescent="0.35">
      <c r="E218" s="56">
        <f>'Daily Returns'!B218</f>
        <v>44769</v>
      </c>
      <c r="F218" s="57">
        <f>SUMPRODUCT($D$4:$M$4,'Daily Returns'!D218:M218)</f>
        <v>8.2227716955187557E-3</v>
      </c>
    </row>
    <row r="219" spans="5:6" ht="15" customHeight="1" x14ac:dyDescent="0.35">
      <c r="E219" s="56">
        <f>'Daily Returns'!B219</f>
        <v>44770</v>
      </c>
      <c r="F219" s="57">
        <f>SUMPRODUCT($D$4:$M$4,'Daily Returns'!D219:M219)</f>
        <v>1.261702972371849E-2</v>
      </c>
    </row>
    <row r="220" spans="5:6" ht="15" customHeight="1" x14ac:dyDescent="0.35">
      <c r="E220" s="56">
        <f>'Daily Returns'!B220</f>
        <v>44771</v>
      </c>
      <c r="F220" s="57">
        <f>SUMPRODUCT($D$4:$M$4,'Daily Returns'!D220:M220)</f>
        <v>1.1173055124211014E-2</v>
      </c>
    </row>
    <row r="221" spans="5:6" ht="15" customHeight="1" x14ac:dyDescent="0.35">
      <c r="E221" s="56">
        <f>'Daily Returns'!B221</f>
        <v>44774</v>
      </c>
      <c r="F221" s="57">
        <f>SUMPRODUCT($D$4:$M$4,'Daily Returns'!D221:M221)</f>
        <v>2.6015345506261903E-2</v>
      </c>
    </row>
    <row r="222" spans="5:6" ht="15" customHeight="1" x14ac:dyDescent="0.35">
      <c r="E222" s="56">
        <f>'Daily Returns'!B222</f>
        <v>44775</v>
      </c>
      <c r="F222" s="57">
        <f>SUMPRODUCT($D$4:$M$4,'Daily Returns'!D222:M222)</f>
        <v>1.7949378290821549E-2</v>
      </c>
    </row>
    <row r="223" spans="5:6" ht="15" customHeight="1" x14ac:dyDescent="0.35">
      <c r="E223" s="56">
        <f>'Daily Returns'!B223</f>
        <v>44776</v>
      </c>
      <c r="F223" s="57">
        <f>SUMPRODUCT($D$4:$M$4,'Daily Returns'!D223:M223)</f>
        <v>9.736827810911371E-3</v>
      </c>
    </row>
    <row r="224" spans="5:6" ht="15" customHeight="1" x14ac:dyDescent="0.35">
      <c r="E224" s="56">
        <f>'Daily Returns'!B224</f>
        <v>44777</v>
      </c>
      <c r="F224" s="57">
        <f>SUMPRODUCT($D$4:$M$4,'Daily Returns'!D224:M224)</f>
        <v>-3.7541792899945486E-3</v>
      </c>
    </row>
    <row r="225" spans="5:6" ht="15" customHeight="1" x14ac:dyDescent="0.35">
      <c r="E225" s="56">
        <f>'Daily Returns'!B225</f>
        <v>44778</v>
      </c>
      <c r="F225" s="57">
        <f>SUMPRODUCT($D$4:$M$4,'Daily Returns'!D225:M225)</f>
        <v>-4.6986768543152554E-3</v>
      </c>
    </row>
    <row r="226" spans="5:6" ht="15" customHeight="1" x14ac:dyDescent="0.35">
      <c r="E226" s="56">
        <f>'Daily Returns'!B226</f>
        <v>44781</v>
      </c>
      <c r="F226" s="57">
        <f>SUMPRODUCT($D$4:$M$4,'Daily Returns'!D226:M226)</f>
        <v>9.6017863501983488E-3</v>
      </c>
    </row>
    <row r="227" spans="5:6" ht="15" customHeight="1" x14ac:dyDescent="0.35">
      <c r="E227" s="56">
        <f>'Daily Returns'!B227</f>
        <v>44783</v>
      </c>
      <c r="F227" s="57">
        <f>SUMPRODUCT($D$4:$M$4,'Daily Returns'!D227:M227)</f>
        <v>3.1472811990723099E-3</v>
      </c>
    </row>
    <row r="228" spans="5:6" ht="15" customHeight="1" x14ac:dyDescent="0.35">
      <c r="E228" s="56">
        <f>'Daily Returns'!B228</f>
        <v>44784</v>
      </c>
      <c r="F228" s="57">
        <f>SUMPRODUCT($D$4:$M$4,'Daily Returns'!D228:M228)</f>
        <v>2.738552089128557E-3</v>
      </c>
    </row>
    <row r="229" spans="5:6" ht="15" customHeight="1" x14ac:dyDescent="0.35">
      <c r="E229" s="56">
        <f>'Daily Returns'!B229</f>
        <v>44785</v>
      </c>
      <c r="F229" s="57">
        <f>SUMPRODUCT($D$4:$M$4,'Daily Returns'!D229:M229)</f>
        <v>1.6115351361215353E-2</v>
      </c>
    </row>
    <row r="230" spans="5:6" ht="15" customHeight="1" x14ac:dyDescent="0.35">
      <c r="E230" s="56">
        <f>'Daily Returns'!B230</f>
        <v>44789</v>
      </c>
      <c r="F230" s="57">
        <f>SUMPRODUCT($D$4:$M$4,'Daily Returns'!D230:M230)</f>
        <v>1.5138692040449334E-2</v>
      </c>
    </row>
    <row r="231" spans="5:6" ht="15" customHeight="1" x14ac:dyDescent="0.35">
      <c r="E231" s="56">
        <f>'Daily Returns'!B231</f>
        <v>44790</v>
      </c>
      <c r="F231" s="57">
        <f>SUMPRODUCT($D$4:$M$4,'Daily Returns'!D231:M231)</f>
        <v>1.1122891891538526E-2</v>
      </c>
    </row>
    <row r="232" spans="5:6" ht="15" customHeight="1" x14ac:dyDescent="0.35">
      <c r="E232" s="56">
        <f>'Daily Returns'!B232</f>
        <v>44791</v>
      </c>
      <c r="F232" s="57">
        <f>SUMPRODUCT($D$4:$M$4,'Daily Returns'!D232:M232)</f>
        <v>1.2182336964740772E-2</v>
      </c>
    </row>
    <row r="233" spans="5:6" ht="15" customHeight="1" x14ac:dyDescent="0.35">
      <c r="E233" s="56">
        <f>'Daily Returns'!B233</f>
        <v>44792</v>
      </c>
      <c r="F233" s="57">
        <f>SUMPRODUCT($D$4:$M$4,'Daily Returns'!D233:M233)</f>
        <v>2.2175432532888393E-3</v>
      </c>
    </row>
    <row r="234" spans="5:6" ht="15" customHeight="1" x14ac:dyDescent="0.35">
      <c r="E234" s="56">
        <f>'Daily Returns'!B234</f>
        <v>44795</v>
      </c>
      <c r="F234" s="57">
        <f>SUMPRODUCT($D$4:$M$4,'Daily Returns'!D234:M234)</f>
        <v>-3.0030177179909048E-3</v>
      </c>
    </row>
    <row r="235" spans="5:6" ht="15" customHeight="1" x14ac:dyDescent="0.35">
      <c r="E235" s="56">
        <f>'Daily Returns'!B235</f>
        <v>44796</v>
      </c>
      <c r="F235" s="57">
        <f>SUMPRODUCT($D$4:$M$4,'Daily Returns'!D235:M235)</f>
        <v>-2.3586025828035112E-3</v>
      </c>
    </row>
    <row r="236" spans="5:6" ht="15" customHeight="1" x14ac:dyDescent="0.35">
      <c r="E236" s="56">
        <f>'Daily Returns'!B236</f>
        <v>44797</v>
      </c>
      <c r="F236" s="57">
        <f>SUMPRODUCT($D$4:$M$4,'Daily Returns'!D236:M236)</f>
        <v>-3.992244094807469E-3</v>
      </c>
    </row>
    <row r="237" spans="5:6" ht="15" customHeight="1" x14ac:dyDescent="0.35">
      <c r="E237" s="56">
        <f>'Daily Returns'!B237</f>
        <v>44798</v>
      </c>
      <c r="F237" s="57">
        <f>SUMPRODUCT($D$4:$M$4,'Daily Returns'!D237:M237)</f>
        <v>8.391830407150345E-4</v>
      </c>
    </row>
    <row r="238" spans="5:6" ht="15" customHeight="1" x14ac:dyDescent="0.35">
      <c r="E238" s="56">
        <f>'Daily Returns'!B238</f>
        <v>44799</v>
      </c>
      <c r="F238" s="57">
        <f>SUMPRODUCT($D$4:$M$4,'Daily Returns'!D238:M238)</f>
        <v>4.6674356047912155E-3</v>
      </c>
    </row>
    <row r="239" spans="5:6" ht="15" customHeight="1" x14ac:dyDescent="0.35">
      <c r="E239" s="56">
        <f>'Daily Returns'!B239</f>
        <v>44802</v>
      </c>
      <c r="F239" s="57">
        <f>SUMPRODUCT($D$4:$M$4,'Daily Returns'!D239:M239)</f>
        <v>1.8081106130633995E-3</v>
      </c>
    </row>
    <row r="240" spans="5:6" ht="15" customHeight="1" x14ac:dyDescent="0.35">
      <c r="E240" s="56">
        <f>'Daily Returns'!B240</f>
        <v>44803</v>
      </c>
      <c r="F240" s="57">
        <f>SUMPRODUCT($D$4:$M$4,'Daily Returns'!D240:M240)</f>
        <v>3.2885938177094599E-2</v>
      </c>
    </row>
    <row r="241" spans="5:6" ht="15" customHeight="1" x14ac:dyDescent="0.35">
      <c r="E241" s="56">
        <f>'Daily Returns'!B241</f>
        <v>44805</v>
      </c>
      <c r="F241" s="57">
        <f>SUMPRODUCT($D$4:$M$4,'Daily Returns'!D241:M241)</f>
        <v>-9.7545233257864527E-3</v>
      </c>
    </row>
    <row r="242" spans="5:6" ht="15" customHeight="1" x14ac:dyDescent="0.35">
      <c r="E242" s="56">
        <f>'Daily Returns'!B242</f>
        <v>44806</v>
      </c>
      <c r="F242" s="57">
        <f>SUMPRODUCT($D$4:$M$4,'Daily Returns'!D242:M242)</f>
        <v>-3.7065726020366306E-3</v>
      </c>
    </row>
    <row r="243" spans="5:6" ht="15" customHeight="1" x14ac:dyDescent="0.35">
      <c r="E243" s="56">
        <f>'Daily Returns'!B243</f>
        <v>44809</v>
      </c>
      <c r="F243" s="57">
        <f>SUMPRODUCT($D$4:$M$4,'Daily Returns'!D243:M243)</f>
        <v>-1.1357039133526288E-3</v>
      </c>
    </row>
    <row r="244" spans="5:6" ht="15" customHeight="1" x14ac:dyDescent="0.35">
      <c r="E244" s="56">
        <f>'Daily Returns'!B244</f>
        <v>44810</v>
      </c>
      <c r="F244" s="57">
        <f>SUMPRODUCT($D$4:$M$4,'Daily Returns'!D244:M244)</f>
        <v>1.5780609407452462E-2</v>
      </c>
    </row>
    <row r="245" spans="5:6" ht="15" customHeight="1" x14ac:dyDescent="0.35">
      <c r="E245" s="56">
        <f>'Daily Returns'!B245</f>
        <v>44811</v>
      </c>
      <c r="F245" s="57">
        <f>SUMPRODUCT($D$4:$M$4,'Daily Returns'!D245:M245)</f>
        <v>7.2949591754457193E-4</v>
      </c>
    </row>
    <row r="246" spans="5:6" ht="15" customHeight="1" x14ac:dyDescent="0.35">
      <c r="E246" s="56">
        <f>'Daily Returns'!B246</f>
        <v>44812</v>
      </c>
      <c r="F246" s="57">
        <f>SUMPRODUCT($D$4:$M$4,'Daily Returns'!D246:M246)</f>
        <v>-7.0882662366284852E-3</v>
      </c>
    </row>
    <row r="247" spans="5:6" ht="15" customHeight="1" x14ac:dyDescent="0.35">
      <c r="E247" s="56">
        <f>'Daily Returns'!B247</f>
        <v>44813</v>
      </c>
      <c r="F247" s="57">
        <f>SUMPRODUCT($D$4:$M$4,'Daily Returns'!D247:M247)</f>
        <v>-8.1530951801783037E-3</v>
      </c>
    </row>
    <row r="248" spans="5:6" ht="15" customHeight="1" x14ac:dyDescent="0.35">
      <c r="E248" s="56">
        <f>'Daily Returns'!B248</f>
        <v>44816</v>
      </c>
      <c r="F248" s="57">
        <f>SUMPRODUCT($D$4:$M$4,'Daily Returns'!D248:M248)</f>
        <v>5.9101693477606994E-3</v>
      </c>
    </row>
    <row r="249" spans="5:6" ht="15" customHeight="1" x14ac:dyDescent="0.35">
      <c r="E249" s="56">
        <f>'Daily Returns'!B249</f>
        <v>44817</v>
      </c>
      <c r="F249" s="57">
        <f>SUMPRODUCT($D$4:$M$4,'Daily Returns'!D249:M249)</f>
        <v>-4.3125719178833044E-3</v>
      </c>
    </row>
    <row r="250" spans="5:6" ht="15" customHeight="1" x14ac:dyDescent="0.35">
      <c r="E250" s="56">
        <f>'Daily Returns'!B250</f>
        <v>44818</v>
      </c>
      <c r="F250" s="57">
        <f>SUMPRODUCT($D$4:$M$4,'Daily Returns'!D250:M250)</f>
        <v>-1.6571054870336414E-3</v>
      </c>
    </row>
    <row r="251" spans="5:6" ht="15" customHeight="1" x14ac:dyDescent="0.35">
      <c r="E251" s="56">
        <f>'Daily Returns'!B251</f>
        <v>44819</v>
      </c>
      <c r="F251" s="57">
        <f>SUMPRODUCT($D$4:$M$4,'Daily Returns'!D251:M251)</f>
        <v>1.9472122034073166E-2</v>
      </c>
    </row>
    <row r="252" spans="5:6" ht="15" customHeight="1" x14ac:dyDescent="0.35">
      <c r="E252" s="56">
        <f>'Daily Returns'!B252</f>
        <v>44820</v>
      </c>
      <c r="F252" s="57">
        <f>SUMPRODUCT($D$4:$M$4,'Daily Returns'!D252:M252)</f>
        <v>-2.0419859073999187E-2</v>
      </c>
    </row>
    <row r="253" spans="5:6" ht="15" customHeight="1" x14ac:dyDescent="0.35">
      <c r="E253" s="56">
        <f>'Daily Returns'!B253</f>
        <v>44823</v>
      </c>
      <c r="F253" s="57">
        <f>SUMPRODUCT($D$4:$M$4,'Daily Returns'!D253:M253)</f>
        <v>1.3039786831470161E-3</v>
      </c>
    </row>
    <row r="254" spans="5:6" ht="15" customHeight="1" x14ac:dyDescent="0.35">
      <c r="E254" s="56">
        <f>'Daily Returns'!B254</f>
        <v>44824</v>
      </c>
      <c r="F254" s="57">
        <f>SUMPRODUCT($D$4:$M$4,'Daily Returns'!D254:M254)</f>
        <v>6.141818861417252E-3</v>
      </c>
    </row>
    <row r="255" spans="5:6" ht="15" customHeight="1" x14ac:dyDescent="0.35">
      <c r="E255" s="56">
        <f>'Daily Returns'!B255</f>
        <v>44825</v>
      </c>
      <c r="F255" s="57">
        <f>SUMPRODUCT($D$4:$M$4,'Daily Returns'!D255:M255)</f>
        <v>-1.8804390816909204E-2</v>
      </c>
    </row>
    <row r="256" spans="5:6" ht="15" customHeight="1" x14ac:dyDescent="0.35">
      <c r="E256" s="56">
        <f>'Daily Returns'!B256</f>
        <v>44826</v>
      </c>
      <c r="F256" s="57">
        <f>SUMPRODUCT($D$4:$M$4,'Daily Returns'!D256:M256)</f>
        <v>2.4161629935771757E-3</v>
      </c>
    </row>
    <row r="257" spans="5:6" ht="15" customHeight="1" x14ac:dyDescent="0.35">
      <c r="E257" s="56">
        <f>'Daily Returns'!B257</f>
        <v>44827</v>
      </c>
      <c r="F257" s="57">
        <f>SUMPRODUCT($D$4:$M$4,'Daily Returns'!D257:M257)</f>
        <v>-3.028741740505116E-2</v>
      </c>
    </row>
    <row r="258" spans="5:6" ht="15" customHeight="1" x14ac:dyDescent="0.35">
      <c r="E258" s="56">
        <f>'Daily Returns'!B258</f>
        <v>44830</v>
      </c>
      <c r="F258" s="57">
        <f>SUMPRODUCT($D$4:$M$4,'Daily Returns'!D258:M258)</f>
        <v>-3.8705161605890048E-2</v>
      </c>
    </row>
    <row r="259" spans="5:6" ht="15" customHeight="1" x14ac:dyDescent="0.35">
      <c r="E259" s="56">
        <f>'Daily Returns'!B259</f>
        <v>44831</v>
      </c>
      <c r="F259" s="57">
        <f>SUMPRODUCT($D$4:$M$4,'Daily Returns'!D259:M259)</f>
        <v>2.6293069270989242E-3</v>
      </c>
    </row>
    <row r="260" spans="5:6" ht="15" customHeight="1" x14ac:dyDescent="0.35">
      <c r="E260" s="56">
        <f>'Daily Returns'!B260</f>
        <v>44832</v>
      </c>
      <c r="F260" s="57">
        <f>SUMPRODUCT($D$4:$M$4,'Daily Returns'!D260:M260)</f>
        <v>-1.041336125284088E-2</v>
      </c>
    </row>
    <row r="261" spans="5:6" ht="15" customHeight="1" x14ac:dyDescent="0.35">
      <c r="E261" s="56">
        <f>'Daily Returns'!B261</f>
        <v>44833</v>
      </c>
      <c r="F261" s="57">
        <f>SUMPRODUCT($D$4:$M$4,'Daily Returns'!D261:M261)</f>
        <v>-5.7827261422015068E-3</v>
      </c>
    </row>
    <row r="262" spans="5:6" ht="15" customHeight="1" x14ac:dyDescent="0.35">
      <c r="E262" s="56">
        <f>'Daily Returns'!B262</f>
        <v>44834</v>
      </c>
      <c r="F262" s="57">
        <f>SUMPRODUCT($D$4:$M$4,'Daily Returns'!D262:M262)</f>
        <v>1.306970064485629E-2</v>
      </c>
    </row>
    <row r="263" spans="5:6" ht="15" customHeight="1" x14ac:dyDescent="0.35">
      <c r="E263" s="56">
        <f>'Daily Returns'!B263</f>
        <v>44837</v>
      </c>
      <c r="F263" s="57">
        <f>SUMPRODUCT($D$4:$M$4,'Daily Returns'!D263:M263)</f>
        <v>-2.1345595841976258E-2</v>
      </c>
    </row>
    <row r="264" spans="5:6" ht="15" customHeight="1" x14ac:dyDescent="0.35">
      <c r="E264" s="56">
        <f>'Daily Returns'!B264</f>
        <v>44838</v>
      </c>
      <c r="F264" s="57">
        <f>SUMPRODUCT($D$4:$M$4,'Daily Returns'!D264:M264)</f>
        <v>2.2901712074608126E-2</v>
      </c>
    </row>
    <row r="265" spans="5:6" ht="15" customHeight="1" x14ac:dyDescent="0.35">
      <c r="E265" s="56">
        <f>'Daily Returns'!B265</f>
        <v>44840</v>
      </c>
      <c r="F265" s="57">
        <f>SUMPRODUCT($D$4:$M$4,'Daily Returns'!D265:M265)</f>
        <v>1.8546964165381978E-2</v>
      </c>
    </row>
    <row r="266" spans="5:6" ht="15" customHeight="1" x14ac:dyDescent="0.35">
      <c r="E266" s="56">
        <f>'Daily Returns'!B266</f>
        <v>44841</v>
      </c>
      <c r="F266" s="57">
        <f>SUMPRODUCT($D$4:$M$4,'Daily Returns'!D266:M266)</f>
        <v>5.3694982323679264E-4</v>
      </c>
    </row>
    <row r="267" spans="5:6" ht="15" customHeight="1" x14ac:dyDescent="0.35">
      <c r="E267" s="56">
        <f>'Daily Returns'!B267</f>
        <v>44844</v>
      </c>
      <c r="F267" s="57">
        <f>SUMPRODUCT($D$4:$M$4,'Daily Returns'!D267:M267)</f>
        <v>-9.0019478452331141E-3</v>
      </c>
    </row>
    <row r="268" spans="5:6" ht="15" customHeight="1" x14ac:dyDescent="0.35">
      <c r="E268" s="56">
        <f>'Daily Returns'!B268</f>
        <v>44845</v>
      </c>
      <c r="F268" s="57">
        <f>SUMPRODUCT($D$4:$M$4,'Daily Returns'!D268:M268)</f>
        <v>-1.6812289755484711E-2</v>
      </c>
    </row>
    <row r="269" spans="5:6" ht="15" customHeight="1" x14ac:dyDescent="0.35">
      <c r="E269" s="56">
        <f>'Daily Returns'!B269</f>
        <v>44846</v>
      </c>
      <c r="F269" s="57">
        <f>SUMPRODUCT($D$4:$M$4,'Daily Returns'!D269:M269)</f>
        <v>8.8074308547979232E-3</v>
      </c>
    </row>
    <row r="270" spans="5:6" ht="15" customHeight="1" x14ac:dyDescent="0.35">
      <c r="E270" s="56">
        <f>'Daily Returns'!B270</f>
        <v>44847</v>
      </c>
      <c r="F270" s="57">
        <f>SUMPRODUCT($D$4:$M$4,'Daily Returns'!D270:M270)</f>
        <v>-1.0476274357275649E-2</v>
      </c>
    </row>
    <row r="271" spans="5:6" ht="15" customHeight="1" x14ac:dyDescent="0.35">
      <c r="E271" s="56">
        <f>'Daily Returns'!B271</f>
        <v>44848</v>
      </c>
      <c r="F271" s="57">
        <f>SUMPRODUCT($D$4:$M$4,'Daily Returns'!D271:M271)</f>
        <v>-1.0601753543178298E-2</v>
      </c>
    </row>
    <row r="272" spans="5:6" ht="15" customHeight="1" x14ac:dyDescent="0.35">
      <c r="E272" s="56">
        <f>'Daily Returns'!B272</f>
        <v>44851</v>
      </c>
      <c r="F272" s="57">
        <f>SUMPRODUCT($D$4:$M$4,'Daily Returns'!D272:M272)</f>
        <v>1.6432264152212959E-2</v>
      </c>
    </row>
    <row r="273" spans="5:6" ht="15" customHeight="1" x14ac:dyDescent="0.35">
      <c r="E273" s="56">
        <f>'Daily Returns'!B273</f>
        <v>44852</v>
      </c>
      <c r="F273" s="57">
        <f>SUMPRODUCT($D$4:$M$4,'Daily Returns'!D273:M273)</f>
        <v>1.3261239622560154E-2</v>
      </c>
    </row>
    <row r="274" spans="5:6" ht="15" customHeight="1" x14ac:dyDescent="0.35">
      <c r="E274" s="56">
        <f>'Daily Returns'!B274</f>
        <v>44853</v>
      </c>
      <c r="F274" s="57">
        <f>SUMPRODUCT($D$4:$M$4,'Daily Returns'!D274:M274)</f>
        <v>-1.4758981891720594E-2</v>
      </c>
    </row>
    <row r="275" spans="5:6" ht="15" customHeight="1" x14ac:dyDescent="0.35">
      <c r="E275" s="56">
        <f>'Daily Returns'!B275</f>
        <v>44854</v>
      </c>
      <c r="F275" s="57">
        <f>SUMPRODUCT($D$4:$M$4,'Daily Returns'!D275:M275)</f>
        <v>9.5758274874681044E-3</v>
      </c>
    </row>
    <row r="276" spans="5:6" ht="15" customHeight="1" x14ac:dyDescent="0.35">
      <c r="E276" s="56">
        <f>'Daily Returns'!B276</f>
        <v>44855</v>
      </c>
      <c r="F276" s="57">
        <f>SUMPRODUCT($D$4:$M$4,'Daily Returns'!D276:M276)</f>
        <v>-3.7824180373107323E-3</v>
      </c>
    </row>
    <row r="277" spans="5:6" ht="15" customHeight="1" x14ac:dyDescent="0.35">
      <c r="E277" s="56">
        <f>'Daily Returns'!B277</f>
        <v>44858</v>
      </c>
      <c r="F277" s="57">
        <f>SUMPRODUCT($D$4:$M$4,'Daily Returns'!D277:M277)</f>
        <v>9.7445563818685174E-3</v>
      </c>
    </row>
    <row r="278" spans="5:6" ht="15" customHeight="1" x14ac:dyDescent="0.35">
      <c r="E278" s="56">
        <f>'Daily Returns'!B278</f>
        <v>44859</v>
      </c>
      <c r="F278" s="57">
        <f>SUMPRODUCT($D$4:$M$4,'Daily Returns'!D278:M278)</f>
        <v>5.3138364720682497E-3</v>
      </c>
    </row>
    <row r="279" spans="5:6" ht="15" customHeight="1" x14ac:dyDescent="0.35">
      <c r="E279" s="56">
        <f>'Daily Returns'!B279</f>
        <v>44861</v>
      </c>
      <c r="F279" s="57">
        <f>SUMPRODUCT($D$4:$M$4,'Daily Returns'!D279:M279)</f>
        <v>1.2578162951660844E-2</v>
      </c>
    </row>
    <row r="280" spans="5:6" ht="15" customHeight="1" x14ac:dyDescent="0.35">
      <c r="E280" s="56">
        <f>'Daily Returns'!B280</f>
        <v>44862</v>
      </c>
      <c r="F280" s="57">
        <f>SUMPRODUCT($D$4:$M$4,'Daily Returns'!D280:M280)</f>
        <v>-4.811893426344414E-3</v>
      </c>
    </row>
    <row r="281" spans="5:6" ht="15" customHeight="1" x14ac:dyDescent="0.35">
      <c r="E281" s="56">
        <f>'Daily Returns'!B281</f>
        <v>44865</v>
      </c>
      <c r="F281" s="57">
        <f>SUMPRODUCT($D$4:$M$4,'Daily Returns'!D281:M281)</f>
        <v>4.7436640334152704E-3</v>
      </c>
    </row>
    <row r="282" spans="5:6" ht="15" customHeight="1" x14ac:dyDescent="0.35">
      <c r="E282" s="56">
        <f>'Daily Returns'!B282</f>
        <v>44866</v>
      </c>
      <c r="F282" s="57">
        <f>SUMPRODUCT($D$4:$M$4,'Daily Returns'!D282:M282)</f>
        <v>2.2664916500766071E-2</v>
      </c>
    </row>
    <row r="283" spans="5:6" ht="15" customHeight="1" x14ac:dyDescent="0.35">
      <c r="E283" s="56">
        <f>'Daily Returns'!B283</f>
        <v>44867</v>
      </c>
      <c r="F283" s="57">
        <f>SUMPRODUCT($D$4:$M$4,'Daily Returns'!D283:M283)</f>
        <v>-1.0924671648257401E-2</v>
      </c>
    </row>
    <row r="284" spans="5:6" ht="15" customHeight="1" x14ac:dyDescent="0.35">
      <c r="E284" s="56">
        <f>'Daily Returns'!B284</f>
        <v>44868</v>
      </c>
      <c r="F284" s="57">
        <f>SUMPRODUCT($D$4:$M$4,'Daily Returns'!D284:M284)</f>
        <v>-1.0798654569826588E-2</v>
      </c>
    </row>
    <row r="285" spans="5:6" ht="15" customHeight="1" x14ac:dyDescent="0.35">
      <c r="E285" s="56">
        <f>'Daily Returns'!B285</f>
        <v>44869</v>
      </c>
      <c r="F285" s="57">
        <f>SUMPRODUCT($D$4:$M$4,'Daily Returns'!D285:M285)</f>
        <v>8.0809634480064896E-3</v>
      </c>
    </row>
    <row r="286" spans="5:6" ht="15" customHeight="1" x14ac:dyDescent="0.35">
      <c r="E286" s="56">
        <f>'Daily Returns'!B286</f>
        <v>44872</v>
      </c>
      <c r="F286" s="57">
        <f>SUMPRODUCT($D$4:$M$4,'Daily Returns'!D286:M286)</f>
        <v>4.5632884461669415E-3</v>
      </c>
    </row>
    <row r="287" spans="5:6" ht="15" customHeight="1" x14ac:dyDescent="0.35">
      <c r="E287" s="56">
        <f>'Daily Returns'!B287</f>
        <v>44874</v>
      </c>
      <c r="F287" s="57">
        <f>SUMPRODUCT($D$4:$M$4,'Daily Returns'!D287:M287)</f>
        <v>-6.8169067616729055E-4</v>
      </c>
    </row>
    <row r="288" spans="5:6" ht="15" customHeight="1" x14ac:dyDescent="0.35">
      <c r="E288" s="56">
        <f>'Daily Returns'!B288</f>
        <v>44875</v>
      </c>
      <c r="F288" s="57">
        <f>SUMPRODUCT($D$4:$M$4,'Daily Returns'!D288:M288)</f>
        <v>-2.5929391230462978E-3</v>
      </c>
    </row>
    <row r="289" spans="5:6" ht="15" customHeight="1" x14ac:dyDescent="0.35">
      <c r="E289" s="56">
        <f>'Daily Returns'!B289</f>
        <v>44876</v>
      </c>
      <c r="F289" s="57">
        <f>SUMPRODUCT($D$4:$M$4,'Daily Returns'!D289:M289)</f>
        <v>-1.8219650923418402E-3</v>
      </c>
    </row>
    <row r="290" spans="5:6" ht="15" customHeight="1" x14ac:dyDescent="0.35">
      <c r="E290" s="56">
        <f>'Daily Returns'!B290</f>
        <v>44879</v>
      </c>
      <c r="F290" s="57">
        <f>SUMPRODUCT($D$4:$M$4,'Daily Returns'!D290:M290)</f>
        <v>-2.6423888350907533E-4</v>
      </c>
    </row>
    <row r="291" spans="5:6" ht="15" customHeight="1" x14ac:dyDescent="0.35">
      <c r="E291" s="56">
        <f>'Daily Returns'!B291</f>
        <v>44880</v>
      </c>
      <c r="F291" s="57">
        <f>SUMPRODUCT($D$4:$M$4,'Daily Returns'!D291:M291)</f>
        <v>5.2587462769131002E-4</v>
      </c>
    </row>
    <row r="292" spans="5:6" ht="15" customHeight="1" x14ac:dyDescent="0.35">
      <c r="E292" s="56">
        <f>'Daily Returns'!B292</f>
        <v>44881</v>
      </c>
      <c r="F292" s="57">
        <f>SUMPRODUCT($D$4:$M$4,'Daily Returns'!D292:M292)</f>
        <v>-1.4897750284775156E-2</v>
      </c>
    </row>
    <row r="293" spans="5:6" ht="15" customHeight="1" x14ac:dyDescent="0.35">
      <c r="E293" s="56">
        <f>'Daily Returns'!B293</f>
        <v>44882</v>
      </c>
      <c r="F293" s="57">
        <f>SUMPRODUCT($D$4:$M$4,'Daily Returns'!D293:M293)</f>
        <v>-1.2670303673516306E-2</v>
      </c>
    </row>
    <row r="294" spans="5:6" ht="15" customHeight="1" x14ac:dyDescent="0.35">
      <c r="E294" s="56">
        <f>'Daily Returns'!B294</f>
        <v>44883</v>
      </c>
      <c r="F294" s="57">
        <f>SUMPRODUCT($D$4:$M$4,'Daily Returns'!D294:M294)</f>
        <v>-4.7834278295817902E-3</v>
      </c>
    </row>
    <row r="295" spans="5:6" ht="15" customHeight="1" x14ac:dyDescent="0.35">
      <c r="E295" s="56">
        <f>'Daily Returns'!B295</f>
        <v>44886</v>
      </c>
      <c r="F295" s="57">
        <f>SUMPRODUCT($D$4:$M$4,'Daily Returns'!D295:M295)</f>
        <v>-4.9115172220846517E-3</v>
      </c>
    </row>
    <row r="296" spans="5:6" ht="15" customHeight="1" x14ac:dyDescent="0.35">
      <c r="E296" s="56">
        <f>'Daily Returns'!B296</f>
        <v>44887</v>
      </c>
      <c r="F296" s="57">
        <f>SUMPRODUCT($D$4:$M$4,'Daily Returns'!D296:M296)</f>
        <v>-4.0210319480768865E-3</v>
      </c>
    </row>
    <row r="297" spans="5:6" ht="15" customHeight="1" x14ac:dyDescent="0.35">
      <c r="E297" s="56">
        <f>'Daily Returns'!B297</f>
        <v>44888</v>
      </c>
      <c r="F297" s="57">
        <f>SUMPRODUCT($D$4:$M$4,'Daily Returns'!D297:M297)</f>
        <v>8.4503820663719316E-3</v>
      </c>
    </row>
    <row r="298" spans="5:6" ht="15" customHeight="1" x14ac:dyDescent="0.35">
      <c r="E298" s="56">
        <f>'Daily Returns'!B298</f>
        <v>44889</v>
      </c>
      <c r="F298" s="57">
        <f>SUMPRODUCT($D$4:$M$4,'Daily Returns'!D298:M298)</f>
        <v>3.1852526025322697E-3</v>
      </c>
    </row>
    <row r="299" spans="5:6" ht="15" customHeight="1" x14ac:dyDescent="0.35">
      <c r="E299" s="56">
        <f>'Daily Returns'!B299</f>
        <v>44890</v>
      </c>
      <c r="F299" s="57">
        <f>SUMPRODUCT($D$4:$M$4,'Daily Returns'!D299:M299)</f>
        <v>2.6187697404545752E-3</v>
      </c>
    </row>
    <row r="300" spans="5:6" ht="15" customHeight="1" x14ac:dyDescent="0.35">
      <c r="E300" s="56">
        <f>'Daily Returns'!B300</f>
        <v>44893</v>
      </c>
      <c r="F300" s="57">
        <f>SUMPRODUCT($D$4:$M$4,'Daily Returns'!D300:M300)</f>
        <v>2.5163980211108054E-3</v>
      </c>
    </row>
    <row r="301" spans="5:6" ht="15" customHeight="1" x14ac:dyDescent="0.35">
      <c r="E301" s="56">
        <f>'Daily Returns'!B301</f>
        <v>44894</v>
      </c>
      <c r="F301" s="57">
        <f>SUMPRODUCT($D$4:$M$4,'Daily Returns'!D301:M301)</f>
        <v>-5.7775789220235688E-3</v>
      </c>
    </row>
    <row r="302" spans="5:6" ht="15" customHeight="1" x14ac:dyDescent="0.35">
      <c r="E302" s="56">
        <f>'Daily Returns'!B302</f>
        <v>44895</v>
      </c>
      <c r="F302" s="57">
        <f>SUMPRODUCT($D$4:$M$4,'Daily Returns'!D302:M302)</f>
        <v>1.3047303522778657E-2</v>
      </c>
    </row>
    <row r="303" spans="5:6" ht="15" customHeight="1" x14ac:dyDescent="0.35">
      <c r="E303" s="56">
        <f>'Daily Returns'!B303</f>
        <v>44896</v>
      </c>
      <c r="F303" s="57">
        <f>SUMPRODUCT($D$4:$M$4,'Daily Returns'!D303:M303)</f>
        <v>-1.5902024518458834E-3</v>
      </c>
    </row>
    <row r="304" spans="5:6" ht="15" customHeight="1" x14ac:dyDescent="0.35">
      <c r="E304" s="56">
        <f>'Daily Returns'!B304</f>
        <v>44897</v>
      </c>
      <c r="F304" s="57">
        <f>SUMPRODUCT($D$4:$M$4,'Daily Returns'!D304:M304)</f>
        <v>-5.0743126873390469E-3</v>
      </c>
    </row>
    <row r="305" spans="5:6" ht="15" customHeight="1" x14ac:dyDescent="0.35">
      <c r="E305" s="56">
        <f>'Daily Returns'!B305</f>
        <v>44900</v>
      </c>
      <c r="F305" s="57">
        <f>SUMPRODUCT($D$4:$M$4,'Daily Returns'!D305:M305)</f>
        <v>1.1397471484388209E-4</v>
      </c>
    </row>
    <row r="306" spans="5:6" ht="15" customHeight="1" x14ac:dyDescent="0.35">
      <c r="E306" s="56">
        <f>'Daily Returns'!B306</f>
        <v>44901</v>
      </c>
      <c r="F306" s="57">
        <f>SUMPRODUCT($D$4:$M$4,'Daily Returns'!D306:M306)</f>
        <v>6.814869988315239E-3</v>
      </c>
    </row>
    <row r="307" spans="5:6" ht="15" customHeight="1" x14ac:dyDescent="0.35">
      <c r="E307" s="56">
        <f>'Daily Returns'!B307</f>
        <v>44902</v>
      </c>
      <c r="F307" s="57">
        <f>SUMPRODUCT($D$4:$M$4,'Daily Returns'!D307:M307)</f>
        <v>-7.516900216524223E-3</v>
      </c>
    </row>
    <row r="308" spans="5:6" ht="15" customHeight="1" x14ac:dyDescent="0.35">
      <c r="E308" s="56">
        <f>'Daily Returns'!B308</f>
        <v>44903</v>
      </c>
      <c r="F308" s="57">
        <f>SUMPRODUCT($D$4:$M$4,'Daily Returns'!D308:M308)</f>
        <v>-5.6091958715944407E-3</v>
      </c>
    </row>
    <row r="309" spans="5:6" ht="15" customHeight="1" x14ac:dyDescent="0.35">
      <c r="E309" s="56">
        <f>'Daily Returns'!B309</f>
        <v>44904</v>
      </c>
      <c r="F309" s="57">
        <f>SUMPRODUCT($D$4:$M$4,'Daily Returns'!D309:M309)</f>
        <v>-1.3610551155715161E-2</v>
      </c>
    </row>
    <row r="310" spans="5:6" ht="15" customHeight="1" x14ac:dyDescent="0.35">
      <c r="E310" s="56">
        <f>'Daily Returns'!B310</f>
        <v>44907</v>
      </c>
      <c r="F310" s="57">
        <f>SUMPRODUCT($D$4:$M$4,'Daily Returns'!D310:M310)</f>
        <v>-4.1499213983876683E-3</v>
      </c>
    </row>
    <row r="311" spans="5:6" ht="15" customHeight="1" x14ac:dyDescent="0.35">
      <c r="E311" s="56">
        <f>'Daily Returns'!B311</f>
        <v>44908</v>
      </c>
      <c r="F311" s="57">
        <f>SUMPRODUCT($D$4:$M$4,'Daily Returns'!D311:M311)</f>
        <v>1.0126963688801359E-2</v>
      </c>
    </row>
    <row r="312" spans="5:6" ht="15" customHeight="1" x14ac:dyDescent="0.35">
      <c r="E312" s="56">
        <f>'Daily Returns'!B312</f>
        <v>44909</v>
      </c>
      <c r="F312" s="57">
        <f>SUMPRODUCT($D$4:$M$4,'Daily Returns'!D312:M312)</f>
        <v>3.9628495126687695E-3</v>
      </c>
    </row>
    <row r="313" spans="5:6" ht="15" customHeight="1" x14ac:dyDescent="0.35">
      <c r="E313" s="56">
        <f>'Daily Returns'!B313</f>
        <v>44910</v>
      </c>
      <c r="F313" s="57">
        <f>SUMPRODUCT($D$4:$M$4,'Daily Returns'!D313:M313)</f>
        <v>-3.4103494298531314E-3</v>
      </c>
    </row>
    <row r="314" spans="5:6" ht="15" customHeight="1" x14ac:dyDescent="0.35">
      <c r="E314" s="56">
        <f>'Daily Returns'!B314</f>
        <v>44911</v>
      </c>
      <c r="F314" s="57">
        <f>SUMPRODUCT($D$4:$M$4,'Daily Returns'!D314:M314)</f>
        <v>-1.408875816550971E-2</v>
      </c>
    </row>
    <row r="315" spans="5:6" ht="15" customHeight="1" x14ac:dyDescent="0.35">
      <c r="E315" s="56">
        <f>'Daily Returns'!B315</f>
        <v>44914</v>
      </c>
      <c r="F315" s="57">
        <f>SUMPRODUCT($D$4:$M$4,'Daily Returns'!D315:M315)</f>
        <v>3.3789890299368221E-4</v>
      </c>
    </row>
    <row r="316" spans="5:6" ht="15" customHeight="1" x14ac:dyDescent="0.35">
      <c r="E316" s="56">
        <f>'Daily Returns'!B316</f>
        <v>44915</v>
      </c>
      <c r="F316" s="57">
        <f>SUMPRODUCT($D$4:$M$4,'Daily Returns'!D316:M316)</f>
        <v>-2.4409936100494539E-3</v>
      </c>
    </row>
    <row r="317" spans="5:6" ht="15" customHeight="1" x14ac:dyDescent="0.35">
      <c r="E317" s="56">
        <f>'Daily Returns'!B317</f>
        <v>44916</v>
      </c>
      <c r="F317" s="57">
        <f>SUMPRODUCT($D$4:$M$4,'Daily Returns'!D317:M317)</f>
        <v>-2.046615908989043E-2</v>
      </c>
    </row>
    <row r="318" spans="5:6" ht="15" customHeight="1" x14ac:dyDescent="0.35">
      <c r="E318" s="56">
        <f>'Daily Returns'!B318</f>
        <v>44917</v>
      </c>
      <c r="F318" s="57">
        <f>SUMPRODUCT($D$4:$M$4,'Daily Returns'!D318:M318)</f>
        <v>-2.0326921425663384E-2</v>
      </c>
    </row>
    <row r="319" spans="5:6" ht="15" customHeight="1" x14ac:dyDescent="0.35">
      <c r="E319" s="56">
        <f>'Daily Returns'!B319</f>
        <v>44918</v>
      </c>
      <c r="F319" s="57">
        <f>SUMPRODUCT($D$4:$M$4,'Daily Returns'!D319:M319)</f>
        <v>-4.2436993034951909E-2</v>
      </c>
    </row>
    <row r="320" spans="5:6" ht="15" customHeight="1" x14ac:dyDescent="0.35">
      <c r="E320" s="56">
        <f>'Daily Returns'!B320</f>
        <v>44921</v>
      </c>
      <c r="F320" s="57">
        <f>SUMPRODUCT($D$4:$M$4,'Daily Returns'!D320:M320)</f>
        <v>3.0733948237695274E-2</v>
      </c>
    </row>
    <row r="321" spans="5:6" ht="15" customHeight="1" x14ac:dyDescent="0.35">
      <c r="E321" s="56">
        <f>'Daily Returns'!B321</f>
        <v>44922</v>
      </c>
      <c r="F321" s="57">
        <f>SUMPRODUCT($D$4:$M$4,'Daily Returns'!D321:M321)</f>
        <v>1.4265071832308671E-2</v>
      </c>
    </row>
    <row r="322" spans="5:6" ht="15" customHeight="1" x14ac:dyDescent="0.35">
      <c r="E322" s="56">
        <f>'Daily Returns'!B322</f>
        <v>44923</v>
      </c>
      <c r="F322" s="57">
        <f>SUMPRODUCT($D$4:$M$4,'Daily Returns'!D322:M322)</f>
        <v>1.5620381729708857E-2</v>
      </c>
    </row>
    <row r="323" spans="5:6" ht="15" customHeight="1" x14ac:dyDescent="0.35">
      <c r="E323" s="56">
        <f>'Daily Returns'!B323</f>
        <v>44924</v>
      </c>
      <c r="F323" s="57">
        <f>SUMPRODUCT($D$4:$M$4,'Daily Returns'!D323:M323)</f>
        <v>3.5358193293031203E-3</v>
      </c>
    </row>
    <row r="324" spans="5:6" ht="15" customHeight="1" x14ac:dyDescent="0.35">
      <c r="E324" s="56">
        <f>'Daily Returns'!B324</f>
        <v>44925</v>
      </c>
      <c r="F324" s="57">
        <f>SUMPRODUCT($D$4:$M$4,'Daily Returns'!D324:M324)</f>
        <v>-5.1999734012187528E-3</v>
      </c>
    </row>
    <row r="325" spans="5:6" ht="15" customHeight="1" x14ac:dyDescent="0.35">
      <c r="E325" s="56">
        <f>'Daily Returns'!B325</f>
        <v>44928</v>
      </c>
      <c r="F325" s="57">
        <f>SUMPRODUCT($D$4:$M$4,'Daily Returns'!D325:M325)</f>
        <v>5.7848161775101593E-3</v>
      </c>
    </row>
    <row r="326" spans="5:6" ht="15" customHeight="1" x14ac:dyDescent="0.35">
      <c r="E326" s="56">
        <f>'Daily Returns'!B326</f>
        <v>44929</v>
      </c>
      <c r="F326" s="57">
        <f>SUMPRODUCT($D$4:$M$4,'Daily Returns'!D326:M326)</f>
        <v>-2.6389426626162488E-3</v>
      </c>
    </row>
    <row r="327" spans="5:6" ht="15" customHeight="1" x14ac:dyDescent="0.35">
      <c r="E327" s="56">
        <f>'Daily Returns'!B327</f>
        <v>44930</v>
      </c>
      <c r="F327" s="57">
        <f>SUMPRODUCT($D$4:$M$4,'Daily Returns'!D327:M327)</f>
        <v>-1.7406378617040426E-2</v>
      </c>
    </row>
    <row r="328" spans="5:6" ht="15" customHeight="1" x14ac:dyDescent="0.35">
      <c r="E328" s="56">
        <f>'Daily Returns'!B328</f>
        <v>44931</v>
      </c>
      <c r="F328" s="57">
        <f>SUMPRODUCT($D$4:$M$4,'Daily Returns'!D328:M328)</f>
        <v>9.481406176700453E-4</v>
      </c>
    </row>
    <row r="329" spans="5:6" ht="15" customHeight="1" x14ac:dyDescent="0.35">
      <c r="E329" s="56">
        <f>'Daily Returns'!B329</f>
        <v>44932</v>
      </c>
      <c r="F329" s="57">
        <f>SUMPRODUCT($D$4:$M$4,'Daily Returns'!D329:M329)</f>
        <v>-8.7211004017916493E-3</v>
      </c>
    </row>
    <row r="330" spans="5:6" ht="15" customHeight="1" x14ac:dyDescent="0.35">
      <c r="E330" s="56">
        <f>'Daily Returns'!B330</f>
        <v>44935</v>
      </c>
      <c r="F330" s="57">
        <f>SUMPRODUCT($D$4:$M$4,'Daily Returns'!D330:M330)</f>
        <v>1.0408165935463122E-2</v>
      </c>
    </row>
    <row r="331" spans="5:6" ht="15" customHeight="1" x14ac:dyDescent="0.35">
      <c r="E331" s="56">
        <f>'Daily Returns'!B331</f>
        <v>44936</v>
      </c>
      <c r="F331" s="57">
        <f>SUMPRODUCT($D$4:$M$4,'Daily Returns'!D331:M331)</f>
        <v>-4.6359734693492971E-3</v>
      </c>
    </row>
    <row r="332" spans="5:6" ht="15" customHeight="1" x14ac:dyDescent="0.35">
      <c r="E332" s="56">
        <f>'Daily Returns'!B332</f>
        <v>44937</v>
      </c>
      <c r="F332" s="57">
        <f>SUMPRODUCT($D$4:$M$4,'Daily Returns'!D332:M332)</f>
        <v>-5.1265462136162697E-3</v>
      </c>
    </row>
    <row r="333" spans="5:6" ht="15" customHeight="1" x14ac:dyDescent="0.35">
      <c r="E333" s="56">
        <f>'Daily Returns'!B333</f>
        <v>44938</v>
      </c>
      <c r="F333" s="57">
        <f>SUMPRODUCT($D$4:$M$4,'Daily Returns'!D333:M333)</f>
        <v>-1.7181237975568398E-3</v>
      </c>
    </row>
    <row r="334" spans="5:6" ht="15" customHeight="1" x14ac:dyDescent="0.35">
      <c r="E334" s="56">
        <f>'Daily Returns'!B334</f>
        <v>44939</v>
      </c>
      <c r="F334" s="57">
        <f>SUMPRODUCT($D$4:$M$4,'Daily Returns'!D334:M334)</f>
        <v>3.266748295701232E-3</v>
      </c>
    </row>
    <row r="335" spans="5:6" ht="15" customHeight="1" x14ac:dyDescent="0.35">
      <c r="E335" s="56">
        <f>'Daily Returns'!B335</f>
        <v>44942</v>
      </c>
      <c r="F335" s="57">
        <f>SUMPRODUCT($D$4:$M$4,'Daily Returns'!D335:M335)</f>
        <v>5.151324843701564E-3</v>
      </c>
    </row>
    <row r="336" spans="5:6" ht="15" customHeight="1" x14ac:dyDescent="0.35">
      <c r="E336" s="56">
        <f>'Daily Returns'!B336</f>
        <v>44943</v>
      </c>
      <c r="F336" s="57">
        <f>SUMPRODUCT($D$4:$M$4,'Daily Returns'!D336:M336)</f>
        <v>1.420789640292669E-2</v>
      </c>
    </row>
    <row r="337" spans="5:6" ht="15" customHeight="1" x14ac:dyDescent="0.35">
      <c r="E337" s="56">
        <f>'Daily Returns'!B337</f>
        <v>44944</v>
      </c>
      <c r="F337" s="57">
        <f>SUMPRODUCT($D$4:$M$4,'Daily Returns'!D337:M337)</f>
        <v>4.4000721390414143E-4</v>
      </c>
    </row>
    <row r="338" spans="5:6" ht="15" customHeight="1" x14ac:dyDescent="0.35">
      <c r="E338" s="56">
        <f>'Daily Returns'!B338</f>
        <v>44945</v>
      </c>
      <c r="F338" s="57">
        <f>SUMPRODUCT($D$4:$M$4,'Daily Returns'!D338:M338)</f>
        <v>-1.352329114157624E-2</v>
      </c>
    </row>
    <row r="339" spans="5:6" ht="15" customHeight="1" x14ac:dyDescent="0.35">
      <c r="E339" s="56">
        <f>'Daily Returns'!B339</f>
        <v>44946</v>
      </c>
      <c r="F339" s="57">
        <f>SUMPRODUCT($D$4:$M$4,'Daily Returns'!D339:M339)</f>
        <v>2.9232696816325031E-3</v>
      </c>
    </row>
    <row r="340" spans="5:6" ht="15" customHeight="1" x14ac:dyDescent="0.35">
      <c r="E340" s="56">
        <f>'Daily Returns'!B340</f>
        <v>44949</v>
      </c>
      <c r="F340" s="57">
        <f>SUMPRODUCT($D$4:$M$4,'Daily Returns'!D340:M340)</f>
        <v>5.1640327240206497E-3</v>
      </c>
    </row>
    <row r="341" spans="5:6" ht="15" customHeight="1" x14ac:dyDescent="0.35">
      <c r="E341" s="56">
        <f>'Daily Returns'!B341</f>
        <v>44950</v>
      </c>
      <c r="F341" s="57">
        <f>SUMPRODUCT($D$4:$M$4,'Daily Returns'!D341:M341)</f>
        <v>-7.2436891444319779E-3</v>
      </c>
    </row>
    <row r="342" spans="5:6" ht="15" customHeight="1" x14ac:dyDescent="0.35">
      <c r="E342" s="56">
        <f>'Daily Returns'!B342</f>
        <v>44951</v>
      </c>
      <c r="F342" s="57">
        <f>SUMPRODUCT($D$4:$M$4,'Daily Returns'!D342:M342)</f>
        <v>-2.240597884408229E-2</v>
      </c>
    </row>
    <row r="343" spans="5:6" ht="15" customHeight="1" x14ac:dyDescent="0.35">
      <c r="E343" s="56">
        <f>'Daily Returns'!B343</f>
        <v>44953</v>
      </c>
      <c r="F343" s="57">
        <f>SUMPRODUCT($D$4:$M$4,'Daily Returns'!D343:M343)</f>
        <v>-4.8297523971306322E-2</v>
      </c>
    </row>
    <row r="344" spans="5:6" ht="15" customHeight="1" x14ac:dyDescent="0.35">
      <c r="E344" s="56">
        <f>'Daily Returns'!B344</f>
        <v>44956</v>
      </c>
      <c r="F344" s="57">
        <f>SUMPRODUCT($D$4:$M$4,'Daily Returns'!D344:M344)</f>
        <v>-3.8265038595785714E-2</v>
      </c>
    </row>
    <row r="345" spans="5:6" ht="15" customHeight="1" x14ac:dyDescent="0.35">
      <c r="E345" s="56">
        <f>'Daily Returns'!B345</f>
        <v>44957</v>
      </c>
      <c r="F345" s="57">
        <f>SUMPRODUCT($D$4:$M$4,'Daily Returns'!D345:M345)</f>
        <v>1.3952489384769225E-2</v>
      </c>
    </row>
    <row r="346" spans="5:6" ht="15" customHeight="1" x14ac:dyDescent="0.35">
      <c r="E346" s="56">
        <f>'Daily Returns'!B346</f>
        <v>44958</v>
      </c>
      <c r="F346" s="57">
        <f>SUMPRODUCT($D$4:$M$4,'Daily Returns'!D346:M346)</f>
        <v>-2.5170945624100376E-2</v>
      </c>
    </row>
    <row r="347" spans="5:6" ht="15" customHeight="1" x14ac:dyDescent="0.35">
      <c r="E347" s="56">
        <f>'Daily Returns'!B347</f>
        <v>44959</v>
      </c>
      <c r="F347" s="57">
        <f>SUMPRODUCT($D$4:$M$4,'Daily Returns'!D347:M347)</f>
        <v>-2.8801283786718798E-2</v>
      </c>
    </row>
    <row r="348" spans="5:6" ht="15" customHeight="1" x14ac:dyDescent="0.35">
      <c r="E348" s="56">
        <f>'Daily Returns'!B348</f>
        <v>44960</v>
      </c>
      <c r="F348" s="57">
        <f>SUMPRODUCT($D$4:$M$4,'Daily Returns'!D348:M348)</f>
        <v>-2.1045637804382795E-2</v>
      </c>
    </row>
    <row r="349" spans="5:6" ht="15" customHeight="1" x14ac:dyDescent="0.35">
      <c r="E349" s="56">
        <f>'Daily Returns'!B349</f>
        <v>44963</v>
      </c>
      <c r="F349" s="57">
        <f>SUMPRODUCT($D$4:$M$4,'Daily Returns'!D349:M349)</f>
        <v>-1.3479718440787087E-2</v>
      </c>
    </row>
    <row r="350" spans="5:6" ht="15" customHeight="1" x14ac:dyDescent="0.35">
      <c r="E350" s="56">
        <f>'Daily Returns'!B350</f>
        <v>44964</v>
      </c>
      <c r="F350" s="57">
        <f>SUMPRODUCT($D$4:$M$4,'Daily Returns'!D350:M350)</f>
        <v>-1.4770830263791591E-2</v>
      </c>
    </row>
    <row r="351" spans="5:6" ht="15" customHeight="1" x14ac:dyDescent="0.35">
      <c r="E351" s="56">
        <f>'Daily Returns'!B351</f>
        <v>44965</v>
      </c>
      <c r="F351" s="57">
        <f>SUMPRODUCT($D$4:$M$4,'Daily Returns'!D351:M351)</f>
        <v>9.8157424659912895E-3</v>
      </c>
    </row>
    <row r="352" spans="5:6" ht="15" customHeight="1" x14ac:dyDescent="0.35">
      <c r="E352" s="56">
        <f>'Daily Returns'!B352</f>
        <v>44966</v>
      </c>
      <c r="F352" s="57">
        <f>SUMPRODUCT($D$4:$M$4,'Daily Returns'!D352:M352)</f>
        <v>-1.1833947353099122E-2</v>
      </c>
    </row>
    <row r="353" spans="5:6" ht="15" customHeight="1" x14ac:dyDescent="0.35">
      <c r="E353" s="56">
        <f>'Daily Returns'!B353</f>
        <v>44967</v>
      </c>
      <c r="F353" s="57">
        <f>SUMPRODUCT($D$4:$M$4,'Daily Returns'!D353:M353)</f>
        <v>-1.5885363186480188E-2</v>
      </c>
    </row>
    <row r="354" spans="5:6" ht="15" customHeight="1" x14ac:dyDescent="0.35">
      <c r="E354" s="56">
        <f>'Daily Returns'!B354</f>
        <v>44970</v>
      </c>
      <c r="F354" s="57">
        <f>SUMPRODUCT($D$4:$M$4,'Daily Returns'!D354:M354)</f>
        <v>-1.1117920552055956E-2</v>
      </c>
    </row>
    <row r="355" spans="5:6" ht="15" customHeight="1" x14ac:dyDescent="0.35">
      <c r="E355" s="56">
        <f>'Daily Returns'!B355</f>
        <v>44971</v>
      </c>
      <c r="F355" s="57">
        <f>SUMPRODUCT($D$4:$M$4,'Daily Returns'!D355:M355)</f>
        <v>-1.6065753136582733E-2</v>
      </c>
    </row>
    <row r="356" spans="5:6" ht="15" customHeight="1" x14ac:dyDescent="0.35">
      <c r="E356" s="56">
        <f>'Daily Returns'!B356</f>
        <v>44972</v>
      </c>
      <c r="F356" s="57">
        <f>SUMPRODUCT($D$4:$M$4,'Daily Returns'!D356:M356)</f>
        <v>6.33440661067209E-3</v>
      </c>
    </row>
    <row r="357" spans="5:6" ht="15" customHeight="1" x14ac:dyDescent="0.35">
      <c r="E357" s="56">
        <f>'Daily Returns'!B357</f>
        <v>44973</v>
      </c>
      <c r="F357" s="57">
        <f>SUMPRODUCT($D$4:$M$4,'Daily Returns'!D357:M357)</f>
        <v>5.178810820444431E-3</v>
      </c>
    </row>
    <row r="358" spans="5:6" ht="15" customHeight="1" x14ac:dyDescent="0.35">
      <c r="E358" s="56">
        <f>'Daily Returns'!B358</f>
        <v>44974</v>
      </c>
      <c r="F358" s="57">
        <f>SUMPRODUCT($D$4:$M$4,'Daily Returns'!D358:M358)</f>
        <v>5.0441045840619904E-3</v>
      </c>
    </row>
    <row r="359" spans="5:6" ht="15" customHeight="1" x14ac:dyDescent="0.35">
      <c r="E359" s="56">
        <f>'Daily Returns'!B359</f>
        <v>44977</v>
      </c>
      <c r="F359" s="57">
        <f>SUMPRODUCT($D$4:$M$4,'Daily Returns'!D359:M359)</f>
        <v>-8.7453141293058687E-4</v>
      </c>
    </row>
    <row r="360" spans="5:6" ht="15" customHeight="1" x14ac:dyDescent="0.35">
      <c r="E360" s="56">
        <f>'Daily Returns'!B360</f>
        <v>44978</v>
      </c>
      <c r="F360" s="57">
        <f>SUMPRODUCT($D$4:$M$4,'Daily Returns'!D360:M360)</f>
        <v>7.9412515118817209E-3</v>
      </c>
    </row>
    <row r="361" spans="5:6" ht="15" customHeight="1" x14ac:dyDescent="0.35">
      <c r="E361" s="56">
        <f>'Daily Returns'!B361</f>
        <v>44979</v>
      </c>
      <c r="F361" s="57">
        <f>SUMPRODUCT($D$4:$M$4,'Daily Returns'!D361:M361)</f>
        <v>-2.2452411632511472E-2</v>
      </c>
    </row>
    <row r="362" spans="5:6" ht="15" customHeight="1" x14ac:dyDescent="0.35">
      <c r="E362" s="56">
        <f>'Daily Returns'!B362</f>
        <v>44980</v>
      </c>
      <c r="F362" s="57">
        <f>SUMPRODUCT($D$4:$M$4,'Daily Returns'!D362:M362)</f>
        <v>-1.5667449815005102E-2</v>
      </c>
    </row>
    <row r="363" spans="5:6" ht="15" customHeight="1" x14ac:dyDescent="0.35">
      <c r="E363" s="56">
        <f>'Daily Returns'!B363</f>
        <v>44981</v>
      </c>
      <c r="F363" s="57">
        <f>SUMPRODUCT($D$4:$M$4,'Daily Returns'!D363:M363)</f>
        <v>-1.6116393089366358E-2</v>
      </c>
    </row>
    <row r="364" spans="5:6" ht="15" customHeight="1" x14ac:dyDescent="0.35">
      <c r="E364" s="56">
        <f>'Daily Returns'!B364</f>
        <v>44984</v>
      </c>
      <c r="F364" s="57">
        <f>SUMPRODUCT($D$4:$M$4,'Daily Returns'!D364:M364)</f>
        <v>-1.6239531025117705E-2</v>
      </c>
    </row>
    <row r="365" spans="5:6" ht="15" customHeight="1" x14ac:dyDescent="0.35">
      <c r="E365" s="56">
        <f>'Daily Returns'!B365</f>
        <v>44985</v>
      </c>
      <c r="F365" s="57">
        <f>SUMPRODUCT($D$4:$M$4,'Daily Returns'!D365:M365)</f>
        <v>1.8298828167788342E-2</v>
      </c>
    </row>
    <row r="366" spans="5:6" ht="15" customHeight="1" x14ac:dyDescent="0.35">
      <c r="E366" s="56">
        <f>'Daily Returns'!B366</f>
        <v>44986</v>
      </c>
      <c r="F366" s="57">
        <f>SUMPRODUCT($D$4:$M$4,'Daily Returns'!D366:M366)</f>
        <v>1.7271965459746151E-2</v>
      </c>
    </row>
    <row r="367" spans="5:6" ht="15" customHeight="1" x14ac:dyDescent="0.35">
      <c r="E367" s="56">
        <f>'Daily Returns'!B367</f>
        <v>44987</v>
      </c>
      <c r="F367" s="57">
        <f>SUMPRODUCT($D$4:$M$4,'Daily Returns'!D367:M367)</f>
        <v>1.7081102851671044E-2</v>
      </c>
    </row>
    <row r="368" spans="5:6" ht="15" customHeight="1" x14ac:dyDescent="0.35">
      <c r="E368" s="56">
        <f>'Daily Returns'!B368</f>
        <v>44988</v>
      </c>
      <c r="F368" s="57">
        <f>SUMPRODUCT($D$4:$M$4,'Daily Returns'!D368:M368)</f>
        <v>1.9149402259163922E-2</v>
      </c>
    </row>
    <row r="369" spans="5:6" ht="15" customHeight="1" x14ac:dyDescent="0.35">
      <c r="E369" s="56">
        <f>'Daily Returns'!B369</f>
        <v>44991</v>
      </c>
      <c r="F369" s="57">
        <f>SUMPRODUCT($D$4:$M$4,'Daily Returns'!D369:M369)</f>
        <v>2.9804979645991731E-2</v>
      </c>
    </row>
    <row r="370" spans="5:6" ht="15" customHeight="1" x14ac:dyDescent="0.35">
      <c r="E370" s="56">
        <f>'Daily Returns'!B370</f>
        <v>44993</v>
      </c>
      <c r="F370" s="57">
        <f>SUMPRODUCT($D$4:$M$4,'Daily Returns'!D370:M370)</f>
        <v>2.4987771336512869E-2</v>
      </c>
    </row>
    <row r="371" spans="5:6" ht="15" customHeight="1" x14ac:dyDescent="0.35">
      <c r="E371" s="56">
        <f>'Daily Returns'!B371</f>
        <v>44994</v>
      </c>
      <c r="F371" s="57">
        <f>SUMPRODUCT($D$4:$M$4,'Daily Returns'!D371:M371)</f>
        <v>1.2684963329479996E-2</v>
      </c>
    </row>
    <row r="372" spans="5:6" ht="15" customHeight="1" x14ac:dyDescent="0.35">
      <c r="E372" s="56">
        <f>'Daily Returns'!B372</f>
        <v>44995</v>
      </c>
      <c r="F372" s="57">
        <f>SUMPRODUCT($D$4:$M$4,'Daily Returns'!D372:M372)</f>
        <v>1.5079196101610744E-2</v>
      </c>
    </row>
    <row r="373" spans="5:6" ht="15" customHeight="1" x14ac:dyDescent="0.35">
      <c r="E373" s="56">
        <f>'Daily Returns'!B373</f>
        <v>44998</v>
      </c>
      <c r="F373" s="57">
        <f>SUMPRODUCT($D$4:$M$4,'Daily Returns'!D373:M373)</f>
        <v>4.8277886990914527E-3</v>
      </c>
    </row>
    <row r="374" spans="5:6" ht="15" customHeight="1" x14ac:dyDescent="0.35">
      <c r="E374" s="56">
        <f>'Daily Returns'!B374</f>
        <v>44999</v>
      </c>
      <c r="F374" s="57">
        <f>SUMPRODUCT($D$4:$M$4,'Daily Returns'!D374:M374)</f>
        <v>-1.5783962460591567E-2</v>
      </c>
    </row>
    <row r="375" spans="5:6" ht="15" customHeight="1" x14ac:dyDescent="0.35">
      <c r="E375" s="56">
        <f>'Daily Returns'!B375</f>
        <v>45000</v>
      </c>
      <c r="F375" s="57">
        <f>SUMPRODUCT($D$4:$M$4,'Daily Returns'!D375:M375)</f>
        <v>1.1147359682784417E-2</v>
      </c>
    </row>
    <row r="376" spans="5:6" ht="15" customHeight="1" x14ac:dyDescent="0.35">
      <c r="E376" s="56">
        <f>'Daily Returns'!B376</f>
        <v>45001</v>
      </c>
      <c r="F376" s="57">
        <f>SUMPRODUCT($D$4:$M$4,'Daily Returns'!D376:M376)</f>
        <v>7.4073119359145331E-3</v>
      </c>
    </row>
    <row r="377" spans="5:6" ht="15" customHeight="1" x14ac:dyDescent="0.35">
      <c r="E377" s="56">
        <f>'Daily Returns'!B377</f>
        <v>45002</v>
      </c>
      <c r="F377" s="57">
        <f>SUMPRODUCT($D$4:$M$4,'Daily Returns'!D377:M377)</f>
        <v>5.6696859177088905E-3</v>
      </c>
    </row>
    <row r="378" spans="5:6" ht="15" customHeight="1" x14ac:dyDescent="0.35">
      <c r="E378" s="56">
        <f>'Daily Returns'!B378</f>
        <v>45005</v>
      </c>
      <c r="F378" s="57">
        <f>SUMPRODUCT($D$4:$M$4,'Daily Returns'!D378:M378)</f>
        <v>-1.389267876427394E-2</v>
      </c>
    </row>
    <row r="379" spans="5:6" ht="15" customHeight="1" x14ac:dyDescent="0.35">
      <c r="E379" s="56">
        <f>'Daily Returns'!B379</f>
        <v>45006</v>
      </c>
      <c r="F379" s="57">
        <f>SUMPRODUCT($D$4:$M$4,'Daily Returns'!D379:M379)</f>
        <v>7.1436693735153454E-3</v>
      </c>
    </row>
    <row r="380" spans="5:6" ht="15" customHeight="1" x14ac:dyDescent="0.35">
      <c r="E380" s="56">
        <f>'Daily Returns'!B380</f>
        <v>45007</v>
      </c>
      <c r="F380" s="57">
        <f>SUMPRODUCT($D$4:$M$4,'Daily Returns'!D380:M380)</f>
        <v>7.4416506145862007E-3</v>
      </c>
    </row>
    <row r="381" spans="5:6" ht="15" customHeight="1" x14ac:dyDescent="0.35">
      <c r="E381" s="56">
        <f>'Daily Returns'!B381</f>
        <v>45008</v>
      </c>
      <c r="F381" s="57">
        <f>SUMPRODUCT($D$4:$M$4,'Daily Returns'!D381:M381)</f>
        <v>1.6408751477181812E-3</v>
      </c>
    </row>
    <row r="382" spans="5:6" ht="15" customHeight="1" x14ac:dyDescent="0.35">
      <c r="E382" s="56">
        <f>'Daily Returns'!B382</f>
        <v>45009</v>
      </c>
      <c r="F382" s="57">
        <f>SUMPRODUCT($D$4:$M$4,'Daily Returns'!D382:M382)</f>
        <v>-1.3005477128501988E-2</v>
      </c>
    </row>
    <row r="383" spans="5:6" ht="15" customHeight="1" x14ac:dyDescent="0.35">
      <c r="E383" s="56">
        <f>'Daily Returns'!B383</f>
        <v>45012</v>
      </c>
      <c r="F383" s="57">
        <f>SUMPRODUCT($D$4:$M$4,'Daily Returns'!D383:M383)</f>
        <v>-3.071117565757147E-2</v>
      </c>
    </row>
    <row r="384" spans="5:6" ht="15" customHeight="1" x14ac:dyDescent="0.35">
      <c r="E384" s="56">
        <f>'Daily Returns'!B384</f>
        <v>45013</v>
      </c>
      <c r="F384" s="57">
        <f>SUMPRODUCT($D$4:$M$4,'Daily Returns'!D384:M384)</f>
        <v>-1.1442041387468103E-2</v>
      </c>
    </row>
    <row r="385" spans="5:6" ht="15" customHeight="1" x14ac:dyDescent="0.35">
      <c r="E385" s="56">
        <f>'Daily Returns'!B385</f>
        <v>45014</v>
      </c>
      <c r="F385" s="57">
        <f>SUMPRODUCT($D$4:$M$4,'Daily Returns'!D385:M385)</f>
        <v>2.3809515918658652E-2</v>
      </c>
    </row>
    <row r="386" spans="5:6" ht="15" customHeight="1" x14ac:dyDescent="0.35">
      <c r="E386" s="56">
        <f>'Daily Returns'!B386</f>
        <v>45016</v>
      </c>
      <c r="F386" s="57">
        <f>SUMPRODUCT($D$4:$M$4,'Daily Returns'!D386:M386)</f>
        <v>4.4909215667098641E-3</v>
      </c>
    </row>
    <row r="387" spans="5:6" ht="15" customHeight="1" x14ac:dyDescent="0.35">
      <c r="E387" s="56">
        <f>'Daily Returns'!B387</f>
        <v>45019</v>
      </c>
      <c r="F387" s="57">
        <f>SUMPRODUCT($D$4:$M$4,'Daily Returns'!D387:M387)</f>
        <v>2.1059909901625438E-3</v>
      </c>
    </row>
    <row r="388" spans="5:6" ht="15" customHeight="1" x14ac:dyDescent="0.35">
      <c r="E388" s="56">
        <f>'Daily Returns'!B388</f>
        <v>45021</v>
      </c>
      <c r="F388" s="57">
        <f>SUMPRODUCT($D$4:$M$4,'Daily Returns'!D388:M388)</f>
        <v>-2.5617922247393771E-3</v>
      </c>
    </row>
    <row r="389" spans="5:6" ht="15" customHeight="1" x14ac:dyDescent="0.35">
      <c r="E389" s="56">
        <f>'Daily Returns'!B389</f>
        <v>45022</v>
      </c>
      <c r="F389" s="57">
        <f>SUMPRODUCT($D$4:$M$4,'Daily Returns'!D389:M389)</f>
        <v>8.4162712899633445E-3</v>
      </c>
    </row>
    <row r="390" spans="5:6" ht="15" customHeight="1" x14ac:dyDescent="0.35">
      <c r="E390" s="56">
        <f>'Daily Returns'!B390</f>
        <v>45026</v>
      </c>
      <c r="F390" s="57">
        <f>SUMPRODUCT($D$4:$M$4,'Daily Returns'!D390:M390)</f>
        <v>1.1358055972728438E-2</v>
      </c>
    </row>
    <row r="391" spans="5:6" ht="15" customHeight="1" x14ac:dyDescent="0.35">
      <c r="E391" s="56">
        <f>'Daily Returns'!B391</f>
        <v>45027</v>
      </c>
      <c r="F391" s="57">
        <f>SUMPRODUCT($D$4:$M$4,'Daily Returns'!D391:M391)</f>
        <v>1.8291748957665825E-2</v>
      </c>
    </row>
    <row r="392" spans="5:6" ht="15" customHeight="1" x14ac:dyDescent="0.35">
      <c r="E392" s="56">
        <f>'Daily Returns'!B392</f>
        <v>45028</v>
      </c>
      <c r="F392" s="57">
        <f>SUMPRODUCT($D$4:$M$4,'Daily Returns'!D392:M392)</f>
        <v>-9.8224193641372644E-3</v>
      </c>
    </row>
    <row r="393" spans="5:6" ht="15" customHeight="1" x14ac:dyDescent="0.35">
      <c r="E393" s="56">
        <f>'Daily Returns'!B393</f>
        <v>45029</v>
      </c>
      <c r="F393" s="57">
        <f>SUMPRODUCT($D$4:$M$4,'Daily Returns'!D393:M393)</f>
        <v>9.9948387069993122E-4</v>
      </c>
    </row>
    <row r="394" spans="5:6" ht="15" customHeight="1" x14ac:dyDescent="0.35">
      <c r="E394" s="56">
        <f>'Daily Returns'!B394</f>
        <v>45033</v>
      </c>
      <c r="F394" s="57">
        <f>SUMPRODUCT($D$4:$M$4,'Daily Returns'!D394:M394)</f>
        <v>2.0040298443253172E-4</v>
      </c>
    </row>
    <row r="395" spans="5:6" ht="15" customHeight="1" x14ac:dyDescent="0.35">
      <c r="E395" s="56">
        <f>'Daily Returns'!B395</f>
        <v>45034</v>
      </c>
      <c r="F395" s="57">
        <f>SUMPRODUCT($D$4:$M$4,'Daily Returns'!D395:M395)</f>
        <v>-2.8360737852417329E-3</v>
      </c>
    </row>
    <row r="396" spans="5:6" ht="15" customHeight="1" x14ac:dyDescent="0.35">
      <c r="E396" s="56">
        <f>'Daily Returns'!B396</f>
        <v>45035</v>
      </c>
      <c r="F396" s="57">
        <f>SUMPRODUCT($D$4:$M$4,'Daily Returns'!D396:M396)</f>
        <v>-5.7364982334552062E-3</v>
      </c>
    </row>
    <row r="397" spans="5:6" ht="15" customHeight="1" x14ac:dyDescent="0.35">
      <c r="E397" s="56">
        <f>'Daily Returns'!B397</f>
        <v>45036</v>
      </c>
      <c r="F397" s="57">
        <f>SUMPRODUCT($D$4:$M$4,'Daily Returns'!D397:M397)</f>
        <v>1.0502478161615167E-2</v>
      </c>
    </row>
    <row r="398" spans="5:6" ht="15" customHeight="1" x14ac:dyDescent="0.35">
      <c r="E398" s="56">
        <f>'Daily Returns'!B398</f>
        <v>45037</v>
      </c>
      <c r="F398" s="57">
        <f>SUMPRODUCT($D$4:$M$4,'Daily Returns'!D398:M398)</f>
        <v>7.931570718433163E-4</v>
      </c>
    </row>
    <row r="399" spans="5:6" ht="15" customHeight="1" x14ac:dyDescent="0.35">
      <c r="E399" s="56">
        <f>'Daily Returns'!B399</f>
        <v>45040</v>
      </c>
      <c r="F399" s="57">
        <f>SUMPRODUCT($D$4:$M$4,'Daily Returns'!D399:M399)</f>
        <v>-9.6852152084967249E-4</v>
      </c>
    </row>
    <row r="400" spans="5:6" ht="15" customHeight="1" x14ac:dyDescent="0.35">
      <c r="E400" s="56">
        <f>'Daily Returns'!B400</f>
        <v>45041</v>
      </c>
      <c r="F400" s="57">
        <f>SUMPRODUCT($D$4:$M$4,'Daily Returns'!D400:M400)</f>
        <v>1.2739843042588151E-2</v>
      </c>
    </row>
    <row r="401" spans="5:6" ht="15" customHeight="1" x14ac:dyDescent="0.35">
      <c r="E401" s="56">
        <f>'Daily Returns'!B401</f>
        <v>45042</v>
      </c>
      <c r="F401" s="57">
        <f>SUMPRODUCT($D$4:$M$4,'Daily Returns'!D401:M401)</f>
        <v>9.1260117808842339E-3</v>
      </c>
    </row>
    <row r="402" spans="5:6" ht="15" customHeight="1" x14ac:dyDescent="0.35">
      <c r="E402" s="56">
        <f>'Daily Returns'!B402</f>
        <v>45043</v>
      </c>
      <c r="F402" s="57">
        <f>SUMPRODUCT($D$4:$M$4,'Daily Returns'!D402:M402)</f>
        <v>2.813049467939175E-3</v>
      </c>
    </row>
    <row r="403" spans="5:6" ht="15" customHeight="1" x14ac:dyDescent="0.35">
      <c r="E403" s="56">
        <f>'Daily Returns'!B403</f>
        <v>45044</v>
      </c>
      <c r="F403" s="57">
        <f>SUMPRODUCT($D$4:$M$4,'Daily Returns'!D403:M403)</f>
        <v>1.4922445063494832E-2</v>
      </c>
    </row>
    <row r="404" spans="5:6" ht="15" customHeight="1" x14ac:dyDescent="0.35">
      <c r="E404" s="56">
        <f>'Daily Returns'!B404</f>
        <v>45048</v>
      </c>
      <c r="F404" s="57">
        <f>SUMPRODUCT($D$4:$M$4,'Daily Returns'!D404:M404)</f>
        <v>9.9411534961810263E-3</v>
      </c>
    </row>
    <row r="405" spans="5:6" ht="15" customHeight="1" x14ac:dyDescent="0.35">
      <c r="E405" s="56">
        <f>'Daily Returns'!B405</f>
        <v>45049</v>
      </c>
      <c r="F405" s="57">
        <f>SUMPRODUCT($D$4:$M$4,'Daily Returns'!D405:M405)</f>
        <v>-5.419889404083127E-3</v>
      </c>
    </row>
    <row r="406" spans="5:6" ht="15" customHeight="1" x14ac:dyDescent="0.35">
      <c r="E406" s="56">
        <f>'Daily Returns'!B406</f>
        <v>45050</v>
      </c>
      <c r="F406" s="57">
        <f>SUMPRODUCT($D$4:$M$4,'Daily Returns'!D406:M406)</f>
        <v>8.9435608550086122E-3</v>
      </c>
    </row>
    <row r="407" spans="5:6" ht="15" customHeight="1" x14ac:dyDescent="0.35">
      <c r="E407" s="56">
        <f>'Daily Returns'!B407</f>
        <v>45051</v>
      </c>
      <c r="F407" s="57">
        <f>SUMPRODUCT($D$4:$M$4,'Daily Returns'!D407:M407)</f>
        <v>-3.6681091287493672E-3</v>
      </c>
    </row>
    <row r="408" spans="5:6" ht="15" customHeight="1" x14ac:dyDescent="0.35">
      <c r="E408" s="56">
        <f>'Daily Returns'!B408</f>
        <v>45054</v>
      </c>
      <c r="F408" s="57">
        <f>SUMPRODUCT($D$4:$M$4,'Daily Returns'!D408:M408)</f>
        <v>3.4949039330614833E-4</v>
      </c>
    </row>
    <row r="409" spans="5:6" ht="15" customHeight="1" x14ac:dyDescent="0.35">
      <c r="E409" s="56">
        <f>'Daily Returns'!B409</f>
        <v>45055</v>
      </c>
      <c r="F409" s="57">
        <f>SUMPRODUCT($D$4:$M$4,'Daily Returns'!D409:M409)</f>
        <v>-9.8874881780402595E-3</v>
      </c>
    </row>
    <row r="410" spans="5:6" ht="15" customHeight="1" x14ac:dyDescent="0.35">
      <c r="E410" s="56">
        <f>'Daily Returns'!B410</f>
        <v>45056</v>
      </c>
      <c r="F410" s="57">
        <f>SUMPRODUCT($D$4:$M$4,'Daily Returns'!D410:M410)</f>
        <v>2.8730873426750514E-3</v>
      </c>
    </row>
    <row r="411" spans="5:6" ht="15" customHeight="1" x14ac:dyDescent="0.35">
      <c r="E411" s="56">
        <f>'Daily Returns'!B411</f>
        <v>45057</v>
      </c>
      <c r="F411" s="57">
        <f>SUMPRODUCT($D$4:$M$4,'Daily Returns'!D411:M411)</f>
        <v>9.3457244289399822E-3</v>
      </c>
    </row>
    <row r="412" spans="5:6" ht="15" customHeight="1" x14ac:dyDescent="0.35">
      <c r="E412" s="56">
        <f>'Daily Returns'!B412</f>
        <v>45058</v>
      </c>
      <c r="F412" s="57">
        <f>SUMPRODUCT($D$4:$M$4,'Daily Returns'!D412:M412)</f>
        <v>-1.0925279750725839E-2</v>
      </c>
    </row>
    <row r="413" spans="5:6" ht="15" customHeight="1" x14ac:dyDescent="0.35">
      <c r="E413" s="56">
        <f>'Daily Returns'!B413</f>
        <v>45061</v>
      </c>
      <c r="F413" s="57">
        <f>SUMPRODUCT($D$4:$M$4,'Daily Returns'!D413:M413)</f>
        <v>-9.3274757221455222E-3</v>
      </c>
    </row>
    <row r="414" spans="5:6" ht="15" customHeight="1" x14ac:dyDescent="0.35">
      <c r="E414" s="56">
        <f>'Daily Returns'!B414</f>
        <v>45062</v>
      </c>
      <c r="F414" s="57">
        <f>SUMPRODUCT($D$4:$M$4,'Daily Returns'!D414:M414)</f>
        <v>-1.4865859527548454E-3</v>
      </c>
    </row>
    <row r="415" spans="5:6" ht="15" customHeight="1" x14ac:dyDescent="0.35">
      <c r="E415" s="56">
        <f>'Daily Returns'!B415</f>
        <v>45063</v>
      </c>
      <c r="F415" s="57">
        <f>SUMPRODUCT($D$4:$M$4,'Daily Returns'!D415:M415)</f>
        <v>-7.1250153601127237E-3</v>
      </c>
    </row>
    <row r="416" spans="5:6" ht="15" customHeight="1" x14ac:dyDescent="0.35">
      <c r="E416" s="56">
        <f>'Daily Returns'!B416</f>
        <v>45064</v>
      </c>
      <c r="F416" s="57">
        <f>SUMPRODUCT($D$4:$M$4,'Daily Returns'!D416:M416)</f>
        <v>-1.1136457864035491E-2</v>
      </c>
    </row>
    <row r="417" spans="5:6" ht="15" customHeight="1" x14ac:dyDescent="0.35">
      <c r="E417" s="56">
        <f>'Daily Returns'!B417</f>
        <v>45065</v>
      </c>
      <c r="F417" s="57">
        <f>SUMPRODUCT($D$4:$M$4,'Daily Returns'!D417:M417)</f>
        <v>9.5748746591360224E-3</v>
      </c>
    </row>
    <row r="418" spans="5:6" ht="15" customHeight="1" x14ac:dyDescent="0.35">
      <c r="E418" s="56">
        <f>'Daily Returns'!B418</f>
        <v>45068</v>
      </c>
      <c r="F418" s="57">
        <f>SUMPRODUCT($D$4:$M$4,'Daily Returns'!D418:M418)</f>
        <v>1.342712471476991E-2</v>
      </c>
    </row>
    <row r="419" spans="5:6" ht="15" customHeight="1" x14ac:dyDescent="0.35">
      <c r="E419" s="56">
        <f>'Daily Returns'!B419</f>
        <v>45069</v>
      </c>
      <c r="F419" s="57">
        <f>SUMPRODUCT($D$4:$M$4,'Daily Returns'!D419:M419)</f>
        <v>1.5445120814279416E-2</v>
      </c>
    </row>
    <row r="420" spans="5:6" ht="15" customHeight="1" x14ac:dyDescent="0.35">
      <c r="E420" s="56">
        <f>'Daily Returns'!B420</f>
        <v>45070</v>
      </c>
      <c r="F420" s="57">
        <f>SUMPRODUCT($D$4:$M$4,'Daily Returns'!D420:M420)</f>
        <v>6.7649356243432643E-3</v>
      </c>
    </row>
    <row r="421" spans="5:6" ht="15" customHeight="1" x14ac:dyDescent="0.35">
      <c r="E421" s="56">
        <f>'Daily Returns'!B421</f>
        <v>45071</v>
      </c>
      <c r="F421" s="57">
        <f>SUMPRODUCT($D$4:$M$4,'Daily Returns'!D421:M421)</f>
        <v>3.6345545350015772E-3</v>
      </c>
    </row>
    <row r="422" spans="5:6" ht="15" customHeight="1" x14ac:dyDescent="0.35">
      <c r="E422" s="56">
        <f>'Daily Returns'!B422</f>
        <v>45072</v>
      </c>
      <c r="F422" s="57">
        <f>SUMPRODUCT($D$4:$M$4,'Daily Returns'!D422:M422)</f>
        <v>-5.3125238662395744E-3</v>
      </c>
    </row>
    <row r="423" spans="5:6" ht="15" customHeight="1" x14ac:dyDescent="0.35">
      <c r="E423" s="56">
        <f>'Daily Returns'!B423</f>
        <v>45075</v>
      </c>
      <c r="F423" s="57">
        <f>SUMPRODUCT($D$4:$M$4,'Daily Returns'!D423:M423)</f>
        <v>1.1714026918773276E-3</v>
      </c>
    </row>
    <row r="424" spans="5:6" ht="15" customHeight="1" x14ac:dyDescent="0.35">
      <c r="E424" s="56">
        <f>'Daily Returns'!B424</f>
        <v>45076</v>
      </c>
      <c r="F424" s="57">
        <f>SUMPRODUCT($D$4:$M$4,'Daily Returns'!D424:M424)</f>
        <v>-2.8843036376018181E-4</v>
      </c>
    </row>
    <row r="425" spans="5:6" ht="15" customHeight="1" x14ac:dyDescent="0.35">
      <c r="E425" s="56">
        <f>'Daily Returns'!B425</f>
        <v>45077</v>
      </c>
      <c r="F425" s="57">
        <f>SUMPRODUCT($D$4:$M$4,'Daily Returns'!D425:M425)</f>
        <v>-1.2078073832413739E-2</v>
      </c>
    </row>
    <row r="426" spans="5:6" ht="15" customHeight="1" x14ac:dyDescent="0.35">
      <c r="E426" s="56">
        <f>'Daily Returns'!B426</f>
        <v>45078</v>
      </c>
      <c r="F426" s="57">
        <f>SUMPRODUCT($D$4:$M$4,'Daily Returns'!D426:M426)</f>
        <v>1.0386474575366546E-2</v>
      </c>
    </row>
    <row r="427" spans="5:6" ht="15" customHeight="1" x14ac:dyDescent="0.35">
      <c r="E427" s="56">
        <f>'Daily Returns'!B427</f>
        <v>45079</v>
      </c>
      <c r="F427" s="57">
        <f>SUMPRODUCT($D$4:$M$4,'Daily Returns'!D427:M427)</f>
        <v>-1.7352487043125245E-4</v>
      </c>
    </row>
    <row r="428" spans="5:6" ht="15" customHeight="1" x14ac:dyDescent="0.35">
      <c r="E428" s="56">
        <f>'Daily Returns'!B428</f>
        <v>45082</v>
      </c>
      <c r="F428" s="57">
        <f>SUMPRODUCT($D$4:$M$4,'Daily Returns'!D428:M428)</f>
        <v>1.6260088875098021E-2</v>
      </c>
    </row>
    <row r="429" spans="5:6" ht="15" customHeight="1" x14ac:dyDescent="0.35">
      <c r="E429" s="56">
        <f>'Daily Returns'!B429</f>
        <v>45083</v>
      </c>
      <c r="F429" s="57">
        <f>SUMPRODUCT($D$4:$M$4,'Daily Returns'!D429:M429)</f>
        <v>1.1456534058020862E-2</v>
      </c>
    </row>
    <row r="430" spans="5:6" ht="15" customHeight="1" x14ac:dyDescent="0.35">
      <c r="E430" s="56">
        <f>'Daily Returns'!B430</f>
        <v>45084</v>
      </c>
      <c r="F430" s="57">
        <f>SUMPRODUCT($D$4:$M$4,'Daily Returns'!D430:M430)</f>
        <v>2.9592172126312905E-2</v>
      </c>
    </row>
    <row r="431" spans="5:6" ht="15" customHeight="1" x14ac:dyDescent="0.35">
      <c r="E431" s="56">
        <f>'Daily Returns'!B431</f>
        <v>45085</v>
      </c>
      <c r="F431" s="57">
        <f>SUMPRODUCT($D$4:$M$4,'Daily Returns'!D431:M431)</f>
        <v>2.7567897011073336E-3</v>
      </c>
    </row>
    <row r="432" spans="5:6" ht="15" customHeight="1" x14ac:dyDescent="0.35">
      <c r="E432" s="56">
        <f>'Daily Returns'!B432</f>
        <v>45086</v>
      </c>
      <c r="F432" s="57">
        <f>SUMPRODUCT($D$4:$M$4,'Daily Returns'!D432:M432)</f>
        <v>7.6986569728012427E-4</v>
      </c>
    </row>
    <row r="433" spans="5:6" ht="15" customHeight="1" x14ac:dyDescent="0.35">
      <c r="E433" s="56">
        <f>'Daily Returns'!B433</f>
        <v>45089</v>
      </c>
      <c r="F433" s="57">
        <f>SUMPRODUCT($D$4:$M$4,'Daily Returns'!D433:M433)</f>
        <v>-2.0767238092866697E-3</v>
      </c>
    </row>
    <row r="434" spans="5:6" ht="15" customHeight="1" x14ac:dyDescent="0.35">
      <c r="E434" s="56">
        <f>'Daily Returns'!B434</f>
        <v>45090</v>
      </c>
      <c r="F434" s="57">
        <f>SUMPRODUCT($D$4:$M$4,'Daily Returns'!D434:M434)</f>
        <v>-2.0915646447570964E-3</v>
      </c>
    </row>
    <row r="435" spans="5:6" ht="15" customHeight="1" x14ac:dyDescent="0.35">
      <c r="E435" s="56">
        <f>'Daily Returns'!B435</f>
        <v>45091</v>
      </c>
      <c r="F435" s="57">
        <f>SUMPRODUCT($D$4:$M$4,'Daily Returns'!D435:M435)</f>
        <v>3.5210158869816255E-4</v>
      </c>
    </row>
    <row r="436" spans="5:6" ht="15" customHeight="1" x14ac:dyDescent="0.35">
      <c r="E436" s="56">
        <f>'Daily Returns'!B436</f>
        <v>45092</v>
      </c>
      <c r="F436" s="57">
        <f>SUMPRODUCT($D$4:$M$4,'Daily Returns'!D436:M436)</f>
        <v>-2.0159841933571282E-3</v>
      </c>
    </row>
    <row r="437" spans="5:6" ht="15" customHeight="1" x14ac:dyDescent="0.35">
      <c r="E437" s="56">
        <f>'Daily Returns'!B437</f>
        <v>45093</v>
      </c>
      <c r="F437" s="57">
        <f>SUMPRODUCT($D$4:$M$4,'Daily Returns'!D437:M437)</f>
        <v>4.2423936070620444E-3</v>
      </c>
    </row>
    <row r="438" spans="5:6" ht="15" customHeight="1" x14ac:dyDescent="0.35">
      <c r="E438" s="56">
        <f>'Daily Returns'!B438</f>
        <v>45096</v>
      </c>
      <c r="F438" s="57">
        <f>SUMPRODUCT($D$4:$M$4,'Daily Returns'!D438:M438)</f>
        <v>-4.3888271735441509E-3</v>
      </c>
    </row>
    <row r="439" spans="5:6" ht="15" customHeight="1" x14ac:dyDescent="0.35">
      <c r="E439" s="56">
        <f>'Daily Returns'!B439</f>
        <v>45097</v>
      </c>
      <c r="F439" s="57">
        <f>SUMPRODUCT($D$4:$M$4,'Daily Returns'!D439:M439)</f>
        <v>4.0260197983667725E-3</v>
      </c>
    </row>
    <row r="440" spans="5:6" ht="15" customHeight="1" x14ac:dyDescent="0.35">
      <c r="E440" s="56">
        <f>'Daily Returns'!B440</f>
        <v>45098</v>
      </c>
      <c r="F440" s="57">
        <f>SUMPRODUCT($D$4:$M$4,'Daily Returns'!D440:M440)</f>
        <v>8.0296716459656511E-3</v>
      </c>
    </row>
    <row r="441" spans="5:6" ht="15" customHeight="1" x14ac:dyDescent="0.35">
      <c r="E441" s="56">
        <f>'Daily Returns'!B441</f>
        <v>45099</v>
      </c>
      <c r="F441" s="57">
        <f>SUMPRODUCT($D$4:$M$4,'Daily Returns'!D441:M441)</f>
        <v>-1.062131021421007E-2</v>
      </c>
    </row>
    <row r="442" spans="5:6" ht="15" customHeight="1" x14ac:dyDescent="0.35">
      <c r="E442" s="56">
        <f>'Daily Returns'!B442</f>
        <v>45100</v>
      </c>
      <c r="F442" s="57">
        <f>SUMPRODUCT($D$4:$M$4,'Daily Returns'!D442:M442)</f>
        <v>-2.0955999229714837E-2</v>
      </c>
    </row>
    <row r="443" spans="5:6" ht="15" customHeight="1" x14ac:dyDescent="0.35">
      <c r="E443" s="56">
        <f>'Daily Returns'!B443</f>
        <v>45103</v>
      </c>
      <c r="F443" s="57">
        <f>SUMPRODUCT($D$4:$M$4,'Daily Returns'!D443:M443)</f>
        <v>5.7665886095199107E-3</v>
      </c>
    </row>
    <row r="444" spans="5:6" ht="15" customHeight="1" x14ac:dyDescent="0.35">
      <c r="E444" s="56">
        <f>'Daily Returns'!B444</f>
        <v>45104</v>
      </c>
      <c r="F444" s="57">
        <f>SUMPRODUCT($D$4:$M$4,'Daily Returns'!D444:M444)</f>
        <v>1.8427952699444725E-3</v>
      </c>
    </row>
    <row r="445" spans="5:6" ht="15" customHeight="1" x14ac:dyDescent="0.35">
      <c r="E445" s="56">
        <f>'Daily Returns'!B445</f>
        <v>45105</v>
      </c>
      <c r="F445" s="57">
        <f>SUMPRODUCT($D$4:$M$4,'Daily Returns'!D445:M445)</f>
        <v>2.2994459390682856E-3</v>
      </c>
    </row>
    <row r="446" spans="5:6" ht="15" customHeight="1" x14ac:dyDescent="0.35">
      <c r="E446" s="56">
        <f>'Daily Returns'!B446</f>
        <v>45107</v>
      </c>
      <c r="F446" s="57">
        <f>SUMPRODUCT($D$4:$M$4,'Daily Returns'!D446:M446)</f>
        <v>-2.4635637845681789E-3</v>
      </c>
    </row>
    <row r="447" spans="5:6" ht="15" customHeight="1" x14ac:dyDescent="0.35">
      <c r="E447" s="56">
        <f>'Daily Returns'!B447</f>
        <v>45110</v>
      </c>
      <c r="F447" s="57">
        <f>SUMPRODUCT($D$4:$M$4,'Daily Returns'!D447:M447)</f>
        <v>-2.8532923361857475E-4</v>
      </c>
    </row>
    <row r="448" spans="5:6" ht="15" customHeight="1" x14ac:dyDescent="0.35">
      <c r="E448" s="56">
        <f>'Daily Returns'!B448</f>
        <v>45111</v>
      </c>
      <c r="F448" s="57">
        <f>SUMPRODUCT($D$4:$M$4,'Daily Returns'!D448:M448)</f>
        <v>-1.6651102899348648E-3</v>
      </c>
    </row>
    <row r="449" spans="5:6" ht="15" customHeight="1" x14ac:dyDescent="0.35">
      <c r="E449" s="56">
        <f>'Daily Returns'!B449</f>
        <v>45112</v>
      </c>
      <c r="F449" s="57">
        <f>SUMPRODUCT($D$4:$M$4,'Daily Returns'!D449:M449)</f>
        <v>6.7385443042489307E-3</v>
      </c>
    </row>
    <row r="450" spans="5:6" ht="15" customHeight="1" x14ac:dyDescent="0.35">
      <c r="E450" s="56">
        <f>'Daily Returns'!B450</f>
        <v>45113</v>
      </c>
      <c r="F450" s="57">
        <f>SUMPRODUCT($D$4:$M$4,'Daily Returns'!D450:M450)</f>
        <v>2.6518443508755797E-2</v>
      </c>
    </row>
    <row r="451" spans="5:6" ht="15" customHeight="1" x14ac:dyDescent="0.35">
      <c r="E451" s="56">
        <f>'Daily Returns'!B451</f>
        <v>45114</v>
      </c>
      <c r="F451" s="57">
        <f>SUMPRODUCT($D$4:$M$4,'Daily Returns'!D451:M451)</f>
        <v>-1.4105233188791502E-2</v>
      </c>
    </row>
    <row r="452" spans="5:6" ht="15" customHeight="1" x14ac:dyDescent="0.35">
      <c r="E452" s="56">
        <f>'Daily Returns'!B452</f>
        <v>45117</v>
      </c>
      <c r="F452" s="57">
        <f>SUMPRODUCT($D$4:$M$4,'Daily Returns'!D452:M452)</f>
        <v>-9.0409360024796478E-3</v>
      </c>
    </row>
    <row r="453" spans="5:6" ht="15" customHeight="1" x14ac:dyDescent="0.35">
      <c r="E453" s="56">
        <f>'Daily Returns'!B453</f>
        <v>45118</v>
      </c>
      <c r="F453" s="57">
        <f>SUMPRODUCT($D$4:$M$4,'Daily Returns'!D453:M453)</f>
        <v>7.5103111716403013E-3</v>
      </c>
    </row>
    <row r="454" spans="5:6" ht="15" customHeight="1" x14ac:dyDescent="0.35">
      <c r="E454" s="56">
        <f>'Daily Returns'!B454</f>
        <v>45119</v>
      </c>
      <c r="F454" s="57">
        <f>SUMPRODUCT($D$4:$M$4,'Daily Returns'!D454:M454)</f>
        <v>-2.9927177321922701E-3</v>
      </c>
    </row>
    <row r="455" spans="5:6" ht="15" customHeight="1" x14ac:dyDescent="0.35">
      <c r="E455" s="56">
        <f>'Daily Returns'!B455</f>
        <v>45120</v>
      </c>
      <c r="F455" s="57">
        <f>SUMPRODUCT($D$4:$M$4,'Daily Returns'!D455:M455)</f>
        <v>-1.7868012410085614E-2</v>
      </c>
    </row>
    <row r="456" spans="5:6" ht="15" customHeight="1" x14ac:dyDescent="0.35">
      <c r="E456" s="56">
        <f>'Daily Returns'!B456</f>
        <v>45121</v>
      </c>
      <c r="F456" s="57">
        <f>SUMPRODUCT($D$4:$M$4,'Daily Returns'!D456:M456)</f>
        <v>3.1709963815729353E-3</v>
      </c>
    </row>
    <row r="457" spans="5:6" ht="15" customHeight="1" x14ac:dyDescent="0.35">
      <c r="E457" s="56">
        <f>'Daily Returns'!B457</f>
        <v>45124</v>
      </c>
      <c r="F457" s="57">
        <f>SUMPRODUCT($D$4:$M$4,'Daily Returns'!D457:M457)</f>
        <v>4.7548504059612019E-3</v>
      </c>
    </row>
    <row r="458" spans="5:6" ht="15" customHeight="1" x14ac:dyDescent="0.35">
      <c r="E458" s="56">
        <f>'Daily Returns'!B458</f>
        <v>45125</v>
      </c>
      <c r="F458" s="57">
        <f>SUMPRODUCT($D$4:$M$4,'Daily Returns'!D458:M458)</f>
        <v>9.4122658030109687E-4</v>
      </c>
    </row>
    <row r="459" spans="5:6" ht="15" customHeight="1" x14ac:dyDescent="0.35">
      <c r="E459" s="56">
        <f>'Daily Returns'!B459</f>
        <v>45126</v>
      </c>
      <c r="F459" s="57">
        <f>SUMPRODUCT($D$4:$M$4,'Daily Returns'!D459:M459)</f>
        <v>7.6076835523503578E-3</v>
      </c>
    </row>
    <row r="460" spans="5:6" ht="15" customHeight="1" x14ac:dyDescent="0.35">
      <c r="E460" s="56">
        <f>'Daily Returns'!B460</f>
        <v>45127</v>
      </c>
      <c r="F460" s="57">
        <f>SUMPRODUCT($D$4:$M$4,'Daily Returns'!D460:M460)</f>
        <v>5.3389811798084958E-5</v>
      </c>
    </row>
    <row r="461" spans="5:6" ht="15" customHeight="1" x14ac:dyDescent="0.35">
      <c r="E461" s="56">
        <f>'Daily Returns'!B461</f>
        <v>45128</v>
      </c>
      <c r="F461" s="57">
        <f>SUMPRODUCT($D$4:$M$4,'Daily Returns'!D461:M461)</f>
        <v>-4.2159042693493028E-3</v>
      </c>
    </row>
    <row r="462" spans="5:6" ht="15" customHeight="1" x14ac:dyDescent="0.35">
      <c r="E462" s="56">
        <f>'Daily Returns'!B462</f>
        <v>45131</v>
      </c>
      <c r="F462" s="57">
        <f>SUMPRODUCT($D$4:$M$4,'Daily Returns'!D462:M462)</f>
        <v>1.7165141319349419E-3</v>
      </c>
    </row>
    <row r="463" spans="5:6" ht="15" customHeight="1" x14ac:dyDescent="0.35">
      <c r="E463" s="56">
        <f>'Daily Returns'!B463</f>
        <v>45132</v>
      </c>
      <c r="F463" s="57">
        <f>SUMPRODUCT($D$4:$M$4,'Daily Returns'!D463:M463)</f>
        <v>3.5807232336037116E-2</v>
      </c>
    </row>
    <row r="464" spans="5:6" ht="15" customHeight="1" x14ac:dyDescent="0.35">
      <c r="E464" s="56">
        <f>'Daily Returns'!B464</f>
        <v>45133</v>
      </c>
      <c r="F464" s="57">
        <f>SUMPRODUCT($D$4:$M$4,'Daily Returns'!D464:M464)</f>
        <v>7.7916013562008028E-3</v>
      </c>
    </row>
    <row r="465" spans="5:6" ht="15" customHeight="1" x14ac:dyDescent="0.35">
      <c r="E465" s="56">
        <f>'Daily Returns'!B465</f>
        <v>45134</v>
      </c>
      <c r="F465" s="57">
        <f>SUMPRODUCT($D$4:$M$4,'Daily Returns'!D465:M465)</f>
        <v>-6.2894659788140673E-3</v>
      </c>
    </row>
    <row r="466" spans="5:6" ht="15" customHeight="1" x14ac:dyDescent="0.35">
      <c r="E466" s="56">
        <f>'Daily Returns'!B466</f>
        <v>45135</v>
      </c>
      <c r="F466" s="57">
        <f>SUMPRODUCT($D$4:$M$4,'Daily Returns'!D466:M466)</f>
        <v>2.5295962727459216E-2</v>
      </c>
    </row>
    <row r="467" spans="5:6" ht="15" customHeight="1" x14ac:dyDescent="0.35">
      <c r="E467" s="56">
        <f>'Daily Returns'!B467</f>
        <v>45138</v>
      </c>
      <c r="F467" s="57">
        <f>SUMPRODUCT($D$4:$M$4,'Daily Returns'!D467:M467)</f>
        <v>2.4040104622813061E-2</v>
      </c>
    </row>
    <row r="468" spans="5:6" ht="15" customHeight="1" x14ac:dyDescent="0.35">
      <c r="E468" s="56">
        <f>'Daily Returns'!B468</f>
        <v>45139</v>
      </c>
      <c r="F468" s="57">
        <f>SUMPRODUCT($D$4:$M$4,'Daily Returns'!D468:M468)</f>
        <v>-7.5815529415370459E-4</v>
      </c>
    </row>
    <row r="469" spans="5:6" ht="15" customHeight="1" x14ac:dyDescent="0.35">
      <c r="E469" s="56">
        <f>'Daily Returns'!B469</f>
        <v>45140</v>
      </c>
      <c r="F469" s="57">
        <f>SUMPRODUCT($D$4:$M$4,'Daily Returns'!D469:M469)</f>
        <v>-2.3425880886076413E-2</v>
      </c>
    </row>
    <row r="470" spans="5:6" ht="15" customHeight="1" x14ac:dyDescent="0.35">
      <c r="E470" s="56">
        <f>'Daily Returns'!B470</f>
        <v>45141</v>
      </c>
      <c r="F470" s="57">
        <f>SUMPRODUCT($D$4:$M$4,'Daily Returns'!D470:M470)</f>
        <v>6.724482059985863E-3</v>
      </c>
    </row>
    <row r="471" spans="5:6" ht="15" customHeight="1" x14ac:dyDescent="0.35">
      <c r="E471" s="56">
        <f>'Daily Returns'!B471</f>
        <v>45142</v>
      </c>
      <c r="F471" s="57">
        <f>SUMPRODUCT($D$4:$M$4,'Daily Returns'!D471:M471)</f>
        <v>-3.3015937579755216E-4</v>
      </c>
    </row>
    <row r="472" spans="5:6" ht="15" customHeight="1" x14ac:dyDescent="0.35">
      <c r="E472" s="56">
        <f>'Daily Returns'!B472</f>
        <v>45145</v>
      </c>
      <c r="F472" s="57">
        <f>SUMPRODUCT($D$4:$M$4,'Daily Returns'!D472:M472)</f>
        <v>-6.2468191003573542E-3</v>
      </c>
    </row>
    <row r="473" spans="5:6" ht="15" customHeight="1" x14ac:dyDescent="0.35">
      <c r="E473" s="56">
        <f>'Daily Returns'!B473</f>
        <v>45146</v>
      </c>
      <c r="F473" s="57">
        <f>SUMPRODUCT($D$4:$M$4,'Daily Returns'!D473:M473)</f>
        <v>2.5567674158097453E-3</v>
      </c>
    </row>
    <row r="474" spans="5:6" ht="15" customHeight="1" x14ac:dyDescent="0.35">
      <c r="E474" s="56">
        <f>'Daily Returns'!B474</f>
        <v>45147</v>
      </c>
      <c r="F474" s="57">
        <f>SUMPRODUCT($D$4:$M$4,'Daily Returns'!D474:M474)</f>
        <v>1.0694147012356111E-3</v>
      </c>
    </row>
    <row r="475" spans="5:6" ht="15" customHeight="1" x14ac:dyDescent="0.35">
      <c r="E475" s="56">
        <f>'Daily Returns'!B475</f>
        <v>45148</v>
      </c>
      <c r="F475" s="57">
        <f>SUMPRODUCT($D$4:$M$4,'Daily Returns'!D475:M475)</f>
        <v>1.0692952249346636E-2</v>
      </c>
    </row>
    <row r="476" spans="5:6" ht="15" customHeight="1" x14ac:dyDescent="0.35">
      <c r="E476" s="56">
        <f>'Daily Returns'!B476</f>
        <v>45149</v>
      </c>
      <c r="F476" s="57">
        <f>SUMPRODUCT($D$4:$M$4,'Daily Returns'!D476:M476)</f>
        <v>8.2155080302495458E-4</v>
      </c>
    </row>
    <row r="477" spans="5:6" ht="15" customHeight="1" x14ac:dyDescent="0.35">
      <c r="E477" s="56">
        <f>'Daily Returns'!B477</f>
        <v>45152</v>
      </c>
      <c r="F477" s="57">
        <f>SUMPRODUCT($D$4:$M$4,'Daily Returns'!D477:M477)</f>
        <v>-4.8314761161660441E-3</v>
      </c>
    </row>
    <row r="478" spans="5:6" ht="15" customHeight="1" x14ac:dyDescent="0.35">
      <c r="E478" s="56">
        <f>'Daily Returns'!B478</f>
        <v>45154</v>
      </c>
      <c r="F478" s="57">
        <f>SUMPRODUCT($D$4:$M$4,'Daily Returns'!D478:M478)</f>
        <v>2.7852101089268985E-3</v>
      </c>
    </row>
    <row r="479" spans="5:6" ht="15" customHeight="1" x14ac:dyDescent="0.35">
      <c r="E479" s="56">
        <f>'Daily Returns'!B479</f>
        <v>45155</v>
      </c>
      <c r="F479" s="57">
        <f>SUMPRODUCT($D$4:$M$4,'Daily Returns'!D479:M479)</f>
        <v>-5.5449434996661939E-3</v>
      </c>
    </row>
    <row r="480" spans="5:6" ht="15" customHeight="1" x14ac:dyDescent="0.35">
      <c r="E480" s="56">
        <f>'Daily Returns'!B480</f>
        <v>45156</v>
      </c>
      <c r="F480" s="57">
        <f>SUMPRODUCT($D$4:$M$4,'Daily Returns'!D480:M480)</f>
        <v>1.7729222555571422E-2</v>
      </c>
    </row>
    <row r="481" spans="5:6" ht="15" customHeight="1" x14ac:dyDescent="0.35">
      <c r="E481" s="56">
        <f>'Daily Returns'!B481</f>
        <v>45159</v>
      </c>
      <c r="F481" s="57">
        <f>SUMPRODUCT($D$4:$M$4,'Daily Returns'!D481:M481)</f>
        <v>2.6574261928418913E-2</v>
      </c>
    </row>
    <row r="482" spans="5:6" ht="15" customHeight="1" x14ac:dyDescent="0.35">
      <c r="E482" s="56">
        <f>'Daily Returns'!B482</f>
        <v>45160</v>
      </c>
      <c r="F482" s="57">
        <f>SUMPRODUCT($D$4:$M$4,'Daily Returns'!D482:M482)</f>
        <v>2.2702226702365637E-2</v>
      </c>
    </row>
    <row r="483" spans="5:6" ht="15" customHeight="1" x14ac:dyDescent="0.35">
      <c r="E483" s="56">
        <f>'Daily Returns'!B483</f>
        <v>45161</v>
      </c>
      <c r="F483" s="57">
        <f>SUMPRODUCT($D$4:$M$4,'Daily Returns'!D483:M483)</f>
        <v>-9.0603997855940796E-3</v>
      </c>
    </row>
    <row r="484" spans="5:6" ht="15" customHeight="1" x14ac:dyDescent="0.35">
      <c r="E484" s="56">
        <f>'Daily Returns'!B484</f>
        <v>45162</v>
      </c>
      <c r="F484" s="57">
        <f>SUMPRODUCT($D$4:$M$4,'Daily Returns'!D484:M484)</f>
        <v>1.2805358193271059E-3</v>
      </c>
    </row>
    <row r="485" spans="5:6" ht="15" customHeight="1" x14ac:dyDescent="0.35">
      <c r="E485" s="56">
        <f>'Daily Returns'!B485</f>
        <v>45163</v>
      </c>
      <c r="F485" s="57">
        <f>SUMPRODUCT($D$4:$M$4,'Daily Returns'!D485:M485)</f>
        <v>-1.0726050270145494E-2</v>
      </c>
    </row>
    <row r="486" spans="5:6" ht="15" customHeight="1" x14ac:dyDescent="0.35">
      <c r="E486" s="56">
        <f>'Daily Returns'!B486</f>
        <v>45166</v>
      </c>
      <c r="F486" s="57">
        <f>SUMPRODUCT($D$4:$M$4,'Daily Returns'!D486:M486)</f>
        <v>3.0612519966365251E-3</v>
      </c>
    </row>
    <row r="487" spans="5:6" ht="15" customHeight="1" x14ac:dyDescent="0.35">
      <c r="E487" s="56">
        <f>'Daily Returns'!B487</f>
        <v>45167</v>
      </c>
      <c r="F487" s="57">
        <f>SUMPRODUCT($D$4:$M$4,'Daily Returns'!D487:M487)</f>
        <v>1.2079516127269771E-2</v>
      </c>
    </row>
    <row r="488" spans="5:6" ht="15" customHeight="1" x14ac:dyDescent="0.35">
      <c r="E488" s="56">
        <f>'Daily Returns'!B488</f>
        <v>45168</v>
      </c>
      <c r="F488" s="57">
        <f>SUMPRODUCT($D$4:$M$4,'Daily Returns'!D488:M488)</f>
        <v>-6.7721563357490454E-3</v>
      </c>
    </row>
    <row r="489" spans="5:6" ht="15" customHeight="1" x14ac:dyDescent="0.35">
      <c r="E489" s="56">
        <f>'Daily Returns'!B489</f>
        <v>45169</v>
      </c>
      <c r="F489" s="57">
        <f>SUMPRODUCT($D$4:$M$4,'Daily Returns'!D489:M489)</f>
        <v>-1.5257413432964797E-2</v>
      </c>
    </row>
    <row r="490" spans="5:6" ht="15" customHeight="1" x14ac:dyDescent="0.35">
      <c r="E490" s="56">
        <f>'Daily Returns'!B490</f>
        <v>45170</v>
      </c>
      <c r="F490" s="57">
        <f>SUMPRODUCT($D$4:$M$4,'Daily Returns'!D490:M490)</f>
        <v>2.6177995573781629E-2</v>
      </c>
    </row>
    <row r="491" spans="5:6" ht="15" customHeight="1" x14ac:dyDescent="0.35">
      <c r="E491" s="56">
        <f>'Daily Returns'!B491</f>
        <v>45173</v>
      </c>
      <c r="F491" s="57">
        <f>SUMPRODUCT($D$4:$M$4,'Daily Returns'!D491:M491)</f>
        <v>2.8070831791768513E-2</v>
      </c>
    </row>
    <row r="492" spans="5:6" ht="15" customHeight="1" x14ac:dyDescent="0.35">
      <c r="E492" s="56">
        <f>'Daily Returns'!B492</f>
        <v>45174</v>
      </c>
      <c r="F492" s="57">
        <f>SUMPRODUCT($D$4:$M$4,'Daily Returns'!D492:M492)</f>
        <v>2.9119642577039265E-4</v>
      </c>
    </row>
    <row r="493" spans="5:6" ht="15" customHeight="1" x14ac:dyDescent="0.35">
      <c r="E493" s="56">
        <f>'Daily Returns'!B493</f>
        <v>45175</v>
      </c>
      <c r="F493" s="57">
        <f>SUMPRODUCT($D$4:$M$4,'Daily Returns'!D493:M493)</f>
        <v>1.2957973178412002E-2</v>
      </c>
    </row>
    <row r="494" spans="5:6" ht="15" customHeight="1" x14ac:dyDescent="0.35">
      <c r="E494" s="56">
        <f>'Daily Returns'!B494</f>
        <v>45176</v>
      </c>
      <c r="F494" s="57">
        <f>SUMPRODUCT($D$4:$M$4,'Daily Returns'!D494:M494)</f>
        <v>1.0967370918742555E-2</v>
      </c>
    </row>
    <row r="495" spans="5:6" ht="15" customHeight="1" x14ac:dyDescent="0.35">
      <c r="E495" s="56">
        <f>'Daily Returns'!B495</f>
        <v>45177</v>
      </c>
      <c r="F495" s="57">
        <f>SUMPRODUCT($D$4:$M$4,'Daily Returns'!D495:M495)</f>
        <v>1.2272148199481487E-2</v>
      </c>
    </row>
    <row r="496" spans="5:6" ht="15" customHeight="1" x14ac:dyDescent="0.35">
      <c r="E496" s="56">
        <f>'Daily Returns'!B496</f>
        <v>45180</v>
      </c>
      <c r="F496" s="57">
        <f>SUMPRODUCT($D$4:$M$4,'Daily Returns'!D496:M496)</f>
        <v>2.6438987535240484E-2</v>
      </c>
    </row>
    <row r="497" spans="5:6" ht="15" customHeight="1" x14ac:dyDescent="0.35">
      <c r="E497" s="56">
        <f>'Daily Returns'!B497</f>
        <v>45181</v>
      </c>
      <c r="F497" s="57">
        <f>SUMPRODUCT($D$4:$M$4,'Daily Returns'!D497:M497)</f>
        <v>-3.523195994588784E-2</v>
      </c>
    </row>
    <row r="498" spans="5:6" ht="15" customHeight="1" x14ac:dyDescent="0.35">
      <c r="E498" s="56">
        <f>'Daily Returns'!B498</f>
        <v>45182</v>
      </c>
      <c r="F498" s="57">
        <f>SUMPRODUCT($D$4:$M$4,'Daily Returns'!D498:M498)</f>
        <v>3.0461132413630672E-3</v>
      </c>
    </row>
    <row r="499" spans="5:6" ht="15" customHeight="1" x14ac:dyDescent="0.35">
      <c r="E499" s="56">
        <f>'Daily Returns'!B499</f>
        <v>45183</v>
      </c>
      <c r="F499" s="57">
        <f>SUMPRODUCT($D$4:$M$4,'Daily Returns'!D499:M499)</f>
        <v>1.2030224789188861E-2</v>
      </c>
    </row>
    <row r="500" spans="5:6" ht="15" customHeight="1" x14ac:dyDescent="0.35">
      <c r="E500" s="56">
        <f>'Daily Returns'!B500</f>
        <v>45184</v>
      </c>
      <c r="F500" s="57">
        <f>SUMPRODUCT($D$4:$M$4,'Daily Returns'!D500:M500)</f>
        <v>-1.8953398526972236E-3</v>
      </c>
    </row>
    <row r="501" spans="5:6" ht="15" customHeight="1" x14ac:dyDescent="0.35">
      <c r="E501" s="56">
        <f>'Daily Returns'!B501</f>
        <v>45187</v>
      </c>
      <c r="F501" s="57">
        <f>SUMPRODUCT($D$4:$M$4,'Daily Returns'!D501:M501)</f>
        <v>4.0998631460123728E-3</v>
      </c>
    </row>
    <row r="502" spans="5:6" ht="15" customHeight="1" x14ac:dyDescent="0.35">
      <c r="E502" s="56">
        <f>'Daily Returns'!B502</f>
        <v>45189</v>
      </c>
      <c r="F502" s="57">
        <f>SUMPRODUCT($D$4:$M$4,'Daily Returns'!D502:M502)</f>
        <v>2.2777693606799479E-3</v>
      </c>
    </row>
    <row r="503" spans="5:6" ht="15" customHeight="1" x14ac:dyDescent="0.35">
      <c r="E503" s="56">
        <f>'Daily Returns'!B503</f>
        <v>45190</v>
      </c>
      <c r="F503" s="57">
        <f>SUMPRODUCT($D$4:$M$4,'Daily Returns'!D503:M503)</f>
        <v>-6.0574339805986753E-3</v>
      </c>
    </row>
    <row r="504" spans="5:6" ht="15" customHeight="1" x14ac:dyDescent="0.35">
      <c r="E504" s="56">
        <f>'Daily Returns'!B504</f>
        <v>45191</v>
      </c>
      <c r="F504" s="57">
        <f>SUMPRODUCT($D$4:$M$4,'Daily Returns'!D504:M504)</f>
        <v>6.2415686530037872E-4</v>
      </c>
    </row>
    <row r="505" spans="5:6" ht="15" customHeight="1" x14ac:dyDescent="0.35">
      <c r="E505" s="56">
        <f>'Daily Returns'!B505</f>
        <v>45194</v>
      </c>
      <c r="F505" s="57">
        <f>SUMPRODUCT($D$4:$M$4,'Daily Returns'!D505:M505)</f>
        <v>1.6817171801095077E-4</v>
      </c>
    </row>
    <row r="506" spans="5:6" ht="15" customHeight="1" x14ac:dyDescent="0.35">
      <c r="E506" s="56">
        <f>'Daily Returns'!B506</f>
        <v>45195</v>
      </c>
      <c r="F506" s="57">
        <f>SUMPRODUCT($D$4:$M$4,'Daily Returns'!D506:M506)</f>
        <v>1.08640192109766E-3</v>
      </c>
    </row>
    <row r="507" spans="5:6" ht="15" customHeight="1" x14ac:dyDescent="0.35">
      <c r="E507" s="56">
        <f>'Daily Returns'!B507</f>
        <v>45196</v>
      </c>
      <c r="F507" s="57">
        <f>SUMPRODUCT($D$4:$M$4,'Daily Returns'!D507:M507)</f>
        <v>1.8878261670961021E-4</v>
      </c>
    </row>
    <row r="508" spans="5:6" ht="15" customHeight="1" x14ac:dyDescent="0.35">
      <c r="E508" s="56">
        <f>'Daily Returns'!B508</f>
        <v>45197</v>
      </c>
      <c r="F508" s="57">
        <f>SUMPRODUCT($D$4:$M$4,'Daily Returns'!D508:M508)</f>
        <v>-2.2662325393028415E-3</v>
      </c>
    </row>
    <row r="509" spans="5:6" ht="15" customHeight="1" x14ac:dyDescent="0.35">
      <c r="E509" s="56">
        <f>'Daily Returns'!B509</f>
        <v>45198</v>
      </c>
      <c r="F509" s="57">
        <f>SUMPRODUCT($D$4:$M$4,'Daily Returns'!D509:M509)</f>
        <v>6.6659157360705193E-3</v>
      </c>
    </row>
    <row r="510" spans="5:6" ht="15" customHeight="1" x14ac:dyDescent="0.35">
      <c r="E510" s="56">
        <f>'Daily Returns'!B510</f>
        <v>45202</v>
      </c>
      <c r="F510" s="57">
        <f>SUMPRODUCT($D$4:$M$4,'Daily Returns'!D510:M510)</f>
        <v>-2.4538072141259476E-3</v>
      </c>
    </row>
    <row r="511" spans="5:6" ht="15" customHeight="1" x14ac:dyDescent="0.35">
      <c r="E511" s="56">
        <f>'Daily Returns'!B511</f>
        <v>45203</v>
      </c>
      <c r="F511" s="57">
        <f>SUMPRODUCT($D$4:$M$4,'Daily Returns'!D511:M511)</f>
        <v>-1.2380562109523286E-2</v>
      </c>
    </row>
    <row r="512" spans="5:6" ht="15" customHeight="1" x14ac:dyDescent="0.35">
      <c r="E512" s="56">
        <f>'Daily Returns'!B512</f>
        <v>45204</v>
      </c>
      <c r="F512" s="57">
        <f>SUMPRODUCT($D$4:$M$4,'Daily Returns'!D512:M512)</f>
        <v>-5.8273549000572491E-3</v>
      </c>
    </row>
    <row r="513" spans="5:6" ht="15" customHeight="1" x14ac:dyDescent="0.35">
      <c r="E513" s="56">
        <f>'Daily Returns'!B513</f>
        <v>45205</v>
      </c>
      <c r="F513" s="57">
        <f>SUMPRODUCT($D$4:$M$4,'Daily Returns'!D513:M513)</f>
        <v>3.506194986670182E-4</v>
      </c>
    </row>
    <row r="514" spans="5:6" ht="15" customHeight="1" x14ac:dyDescent="0.35">
      <c r="E514" s="56">
        <f>'Daily Returns'!B514</f>
        <v>45208</v>
      </c>
      <c r="F514" s="57">
        <f>SUMPRODUCT($D$4:$M$4,'Daily Returns'!D514:M514)</f>
        <v>-2.3441916951599626E-2</v>
      </c>
    </row>
    <row r="515" spans="5:6" ht="15" customHeight="1" x14ac:dyDescent="0.35">
      <c r="E515" s="56">
        <f>'Daily Returns'!B515</f>
        <v>45209</v>
      </c>
      <c r="F515" s="57">
        <f>SUMPRODUCT($D$4:$M$4,'Daily Returns'!D515:M515)</f>
        <v>9.8655469621638271E-3</v>
      </c>
    </row>
    <row r="516" spans="5:6" ht="15" customHeight="1" x14ac:dyDescent="0.35">
      <c r="E516" s="56">
        <f>'Daily Returns'!B516</f>
        <v>45210</v>
      </c>
      <c r="F516" s="57">
        <f>SUMPRODUCT($D$4:$M$4,'Daily Returns'!D516:M516)</f>
        <v>8.4446221016590255E-3</v>
      </c>
    </row>
    <row r="517" spans="5:6" ht="15" customHeight="1" x14ac:dyDescent="0.35">
      <c r="E517" s="56">
        <f>'Daily Returns'!B517</f>
        <v>45211</v>
      </c>
      <c r="F517" s="57">
        <f>SUMPRODUCT($D$4:$M$4,'Daily Returns'!D517:M517)</f>
        <v>-1.5811342140965377E-3</v>
      </c>
    </row>
    <row r="518" spans="5:6" ht="15" customHeight="1" x14ac:dyDescent="0.35">
      <c r="E518" s="56">
        <f>'Daily Returns'!B518</f>
        <v>45212</v>
      </c>
      <c r="F518" s="57">
        <f>SUMPRODUCT($D$4:$M$4,'Daily Returns'!D518:M518)</f>
        <v>-5.5751492003280022E-3</v>
      </c>
    </row>
    <row r="519" spans="5:6" ht="15" customHeight="1" x14ac:dyDescent="0.35">
      <c r="E519" s="56">
        <f>'Daily Returns'!B519</f>
        <v>45215</v>
      </c>
      <c r="F519" s="57">
        <f>SUMPRODUCT($D$4:$M$4,'Daily Returns'!D519:M519)</f>
        <v>-2.5462053678859554E-3</v>
      </c>
    </row>
    <row r="520" spans="5:6" ht="15" customHeight="1" x14ac:dyDescent="0.35">
      <c r="E520" s="56">
        <f>'Daily Returns'!B520</f>
        <v>45216</v>
      </c>
      <c r="F520" s="57">
        <f>SUMPRODUCT($D$4:$M$4,'Daily Returns'!D520:M520)</f>
        <v>1.4134397344408991E-2</v>
      </c>
    </row>
    <row r="521" spans="5:6" ht="15" customHeight="1" x14ac:dyDescent="0.35">
      <c r="E521" s="56">
        <f>'Daily Returns'!B521</f>
        <v>45217</v>
      </c>
      <c r="F521" s="57">
        <f>SUMPRODUCT($D$4:$M$4,'Daily Returns'!D521:M521)</f>
        <v>-1.1920844725458809E-2</v>
      </c>
    </row>
    <row r="522" spans="5:6" ht="15" customHeight="1" x14ac:dyDescent="0.35">
      <c r="E522" s="56">
        <f>'Daily Returns'!B522</f>
        <v>45218</v>
      </c>
      <c r="F522" s="57">
        <f>SUMPRODUCT($D$4:$M$4,'Daily Returns'!D522:M522)</f>
        <v>1.3268669729218823E-3</v>
      </c>
    </row>
    <row r="523" spans="5:6" ht="15" customHeight="1" x14ac:dyDescent="0.35">
      <c r="E523" s="56">
        <f>'Daily Returns'!B523</f>
        <v>45219</v>
      </c>
      <c r="F523" s="57">
        <f>SUMPRODUCT($D$4:$M$4,'Daily Returns'!D523:M523)</f>
        <v>-8.5108951541618127E-3</v>
      </c>
    </row>
    <row r="524" spans="5:6" ht="15" customHeight="1" x14ac:dyDescent="0.35">
      <c r="E524" s="56">
        <f>'Daily Returns'!B524</f>
        <v>45222</v>
      </c>
      <c r="F524" s="57">
        <f>SUMPRODUCT($D$4:$M$4,'Daily Returns'!D524:M524)</f>
        <v>-3.3109546987118099E-2</v>
      </c>
    </row>
    <row r="525" spans="5:6" ht="15" customHeight="1" x14ac:dyDescent="0.35">
      <c r="E525" s="56">
        <f>'Daily Returns'!B525</f>
        <v>45224</v>
      </c>
      <c r="F525" s="57">
        <f>SUMPRODUCT($D$4:$M$4,'Daily Returns'!D525:M525)</f>
        <v>-1.1557953426266329E-2</v>
      </c>
    </row>
    <row r="526" spans="5:6" ht="15" customHeight="1" x14ac:dyDescent="0.35">
      <c r="E526" s="56">
        <f>'Daily Returns'!B526</f>
        <v>45225</v>
      </c>
      <c r="F526" s="57">
        <f>SUMPRODUCT($D$4:$M$4,'Daily Returns'!D526:M526)</f>
        <v>8.7490190032847217E-3</v>
      </c>
    </row>
    <row r="527" spans="5:6" ht="15" customHeight="1" x14ac:dyDescent="0.35">
      <c r="E527" s="56">
        <f>'Daily Returns'!B527</f>
        <v>45226</v>
      </c>
      <c r="F527" s="57">
        <f>SUMPRODUCT($D$4:$M$4,'Daily Returns'!D527:M527)</f>
        <v>2.439755040708785E-2</v>
      </c>
    </row>
    <row r="528" spans="5:6" ht="15" customHeight="1" x14ac:dyDescent="0.35">
      <c r="E528" s="56">
        <f>'Daily Returns'!B528</f>
        <v>45229</v>
      </c>
      <c r="F528" s="57">
        <f>SUMPRODUCT($D$4:$M$4,'Daily Returns'!D528:M528)</f>
        <v>5.7336651230169193E-3</v>
      </c>
    </row>
    <row r="529" spans="5:6" ht="15" customHeight="1" x14ac:dyDescent="0.35">
      <c r="E529" s="56">
        <f>'Daily Returns'!B529</f>
        <v>45230</v>
      </c>
      <c r="F529" s="57">
        <f>SUMPRODUCT($D$4:$M$4,'Daily Returns'!D529:M529)</f>
        <v>2.2505560525865904E-3</v>
      </c>
    </row>
    <row r="530" spans="5:6" ht="15" customHeight="1" x14ac:dyDescent="0.35">
      <c r="E530" s="56">
        <f>'Daily Returns'!B530</f>
        <v>45231</v>
      </c>
      <c r="F530" s="57">
        <f>SUMPRODUCT($D$4:$M$4,'Daily Returns'!D530:M530)</f>
        <v>-1.1647406073429293E-2</v>
      </c>
    </row>
    <row r="531" spans="5:6" ht="15" customHeight="1" x14ac:dyDescent="0.35">
      <c r="E531" s="56">
        <f>'Daily Returns'!B531</f>
        <v>45232</v>
      </c>
      <c r="F531" s="57">
        <f>SUMPRODUCT($D$4:$M$4,'Daily Returns'!D531:M531)</f>
        <v>1.9720715786878631E-2</v>
      </c>
    </row>
    <row r="532" spans="5:6" ht="15" customHeight="1" x14ac:dyDescent="0.35">
      <c r="E532" s="56">
        <f>'Daily Returns'!B532</f>
        <v>45233</v>
      </c>
      <c r="F532" s="57">
        <f>SUMPRODUCT($D$4:$M$4,'Daily Returns'!D532:M532)</f>
        <v>1.0146494962611843E-2</v>
      </c>
    </row>
    <row r="533" spans="5:6" ht="15" customHeight="1" x14ac:dyDescent="0.35">
      <c r="E533" s="56">
        <f>'Daily Returns'!B533</f>
        <v>45236</v>
      </c>
      <c r="F533" s="57">
        <f>SUMPRODUCT($D$4:$M$4,'Daily Returns'!D533:M533)</f>
        <v>1.1173395521383309E-2</v>
      </c>
    </row>
    <row r="534" spans="5:6" ht="15" customHeight="1" x14ac:dyDescent="0.35">
      <c r="E534" s="56">
        <f>'Daily Returns'!B534</f>
        <v>45237</v>
      </c>
      <c r="F534" s="57">
        <f>SUMPRODUCT($D$4:$M$4,'Daily Returns'!D534:M534)</f>
        <v>-1.6625906429377042E-3</v>
      </c>
    </row>
    <row r="535" spans="5:6" ht="15" customHeight="1" x14ac:dyDescent="0.35">
      <c r="E535" s="56">
        <f>'Daily Returns'!B535</f>
        <v>45238</v>
      </c>
      <c r="F535" s="57">
        <f>SUMPRODUCT($D$4:$M$4,'Daily Returns'!D535:M535)</f>
        <v>1.0793396228506164E-2</v>
      </c>
    </row>
    <row r="536" spans="5:6" ht="15" customHeight="1" x14ac:dyDescent="0.35">
      <c r="E536" s="56">
        <f>'Daily Returns'!B536</f>
        <v>45239</v>
      </c>
      <c r="F536" s="57">
        <f>SUMPRODUCT($D$4:$M$4,'Daily Returns'!D536:M536)</f>
        <v>6.8628125673029713E-4</v>
      </c>
    </row>
    <row r="537" spans="5:6" ht="15" customHeight="1" x14ac:dyDescent="0.35">
      <c r="E537" s="56">
        <f>'Daily Returns'!B537</f>
        <v>45240</v>
      </c>
      <c r="F537" s="57">
        <f>SUMPRODUCT($D$4:$M$4,'Daily Returns'!D537:M537)</f>
        <v>7.5936990972776224E-3</v>
      </c>
    </row>
    <row r="538" spans="5:6" ht="15" customHeight="1" x14ac:dyDescent="0.35">
      <c r="E538" s="56">
        <f>'Daily Returns'!B538</f>
        <v>45243</v>
      </c>
      <c r="F538" s="57">
        <f>SUMPRODUCT($D$4:$M$4,'Daily Returns'!D538:M538)</f>
        <v>1.2112514561703425E-2</v>
      </c>
    </row>
    <row r="539" spans="5:6" ht="15" customHeight="1" x14ac:dyDescent="0.35">
      <c r="E539" s="56">
        <f>'Daily Returns'!B539</f>
        <v>45245</v>
      </c>
      <c r="F539" s="57">
        <f>SUMPRODUCT($D$4:$M$4,'Daily Returns'!D539:M539)</f>
        <v>3.6391495980937763E-3</v>
      </c>
    </row>
    <row r="540" spans="5:6" ht="15" customHeight="1" x14ac:dyDescent="0.35">
      <c r="E540" s="56">
        <f>'Daily Returns'!B540</f>
        <v>45246</v>
      </c>
      <c r="F540" s="57">
        <f>SUMPRODUCT($D$4:$M$4,'Daily Returns'!D540:M540)</f>
        <v>7.8519210254076686E-3</v>
      </c>
    </row>
    <row r="541" spans="5:6" ht="15" customHeight="1" x14ac:dyDescent="0.35">
      <c r="E541" s="56">
        <f>'Daily Returns'!B541</f>
        <v>45247</v>
      </c>
      <c r="F541" s="57">
        <f>SUMPRODUCT($D$4:$M$4,'Daily Returns'!D541:M541)</f>
        <v>3.4100842167491176E-3</v>
      </c>
    </row>
    <row r="542" spans="5:6" ht="15" customHeight="1" x14ac:dyDescent="0.35">
      <c r="E542" s="56">
        <f>'Daily Returns'!B542</f>
        <v>45250</v>
      </c>
      <c r="F542" s="57">
        <f>SUMPRODUCT($D$4:$M$4,'Daily Returns'!D542:M542)</f>
        <v>-2.781980302568255E-3</v>
      </c>
    </row>
    <row r="543" spans="5:6" ht="15" customHeight="1" x14ac:dyDescent="0.35">
      <c r="E543" s="56">
        <f>'Daily Returns'!B543</f>
        <v>45251</v>
      </c>
      <c r="F543" s="57">
        <f>SUMPRODUCT($D$4:$M$4,'Daily Returns'!D543:M543)</f>
        <v>5.0233989489938836E-3</v>
      </c>
    </row>
    <row r="544" spans="5:6" ht="15" customHeight="1" x14ac:dyDescent="0.35">
      <c r="E544" s="56">
        <f>'Daily Returns'!B544</f>
        <v>45252</v>
      </c>
      <c r="F544" s="57">
        <f>SUMPRODUCT($D$4:$M$4,'Daily Returns'!D544:M544)</f>
        <v>-1.4814167851448607E-3</v>
      </c>
    </row>
    <row r="545" spans="5:6" ht="15" customHeight="1" x14ac:dyDescent="0.35">
      <c r="E545" s="56">
        <f>'Daily Returns'!B545</f>
        <v>45253</v>
      </c>
      <c r="F545" s="57">
        <f>SUMPRODUCT($D$4:$M$4,'Daily Returns'!D545:M545)</f>
        <v>-4.2909396798927009E-3</v>
      </c>
    </row>
    <row r="546" spans="5:6" ht="15" customHeight="1" x14ac:dyDescent="0.35">
      <c r="E546" s="56">
        <f>'Daily Returns'!B546</f>
        <v>45254</v>
      </c>
      <c r="F546" s="57">
        <f>SUMPRODUCT($D$4:$M$4,'Daily Returns'!D546:M546)</f>
        <v>1.0411628524937594E-2</v>
      </c>
    </row>
    <row r="547" spans="5:6" ht="15" customHeight="1" x14ac:dyDescent="0.35">
      <c r="E547" s="56">
        <f>'Daily Returns'!B547</f>
        <v>45258</v>
      </c>
      <c r="F547" s="57">
        <f>SUMPRODUCT($D$4:$M$4,'Daily Returns'!D547:M547)</f>
        <v>4.7340533360370217E-2</v>
      </c>
    </row>
    <row r="548" spans="5:6" ht="15" customHeight="1" x14ac:dyDescent="0.35">
      <c r="E548" s="56">
        <f>'Daily Returns'!B548</f>
        <v>45259</v>
      </c>
      <c r="F548" s="57">
        <f>SUMPRODUCT($D$4:$M$4,'Daily Returns'!D548:M548)</f>
        <v>1.82392057992126E-2</v>
      </c>
    </row>
    <row r="549" spans="5:6" ht="15" customHeight="1" x14ac:dyDescent="0.35">
      <c r="E549" s="56">
        <f>'Daily Returns'!B549</f>
        <v>45260</v>
      </c>
      <c r="F549" s="57">
        <f>SUMPRODUCT($D$4:$M$4,'Daily Returns'!D549:M549)</f>
        <v>-4.0384089302072006E-3</v>
      </c>
    </row>
    <row r="550" spans="5:6" ht="15" customHeight="1" x14ac:dyDescent="0.35">
      <c r="E550" s="56">
        <f>'Daily Returns'!B550</f>
        <v>45261</v>
      </c>
      <c r="F550" s="57">
        <f>SUMPRODUCT($D$4:$M$4,'Daily Returns'!D550:M550)</f>
        <v>1.5523512475104369E-2</v>
      </c>
    </row>
    <row r="551" spans="5:6" ht="15" customHeight="1" x14ac:dyDescent="0.35">
      <c r="E551" s="56">
        <f>'Daily Returns'!B551</f>
        <v>45264</v>
      </c>
      <c r="F551" s="57">
        <f>SUMPRODUCT($D$4:$M$4,'Daily Returns'!D551:M551)</f>
        <v>3.8404211244619652E-2</v>
      </c>
    </row>
    <row r="552" spans="5:6" ht="15" customHeight="1" x14ac:dyDescent="0.35">
      <c r="E552" s="56">
        <f>'Daily Returns'!B552</f>
        <v>45265</v>
      </c>
      <c r="F552" s="57">
        <f>SUMPRODUCT($D$4:$M$4,'Daily Returns'!D552:M552)</f>
        <v>7.1422978278965737E-2</v>
      </c>
    </row>
    <row r="553" spans="5:6" ht="15" customHeight="1" x14ac:dyDescent="0.35">
      <c r="E553" s="56">
        <f>'Daily Returns'!B553</f>
        <v>45266</v>
      </c>
      <c r="F553" s="57">
        <f>SUMPRODUCT($D$4:$M$4,'Daily Returns'!D553:M553)</f>
        <v>3.1174828940213277E-2</v>
      </c>
    </row>
    <row r="554" spans="5:6" ht="15" customHeight="1" x14ac:dyDescent="0.35">
      <c r="E554" s="56">
        <f>'Daily Returns'!B554</f>
        <v>45267</v>
      </c>
      <c r="F554" s="57">
        <f>SUMPRODUCT($D$4:$M$4,'Daily Returns'!D554:M554)</f>
        <v>4.0148079661515443E-2</v>
      </c>
    </row>
    <row r="555" spans="5:6" ht="15" customHeight="1" x14ac:dyDescent="0.35">
      <c r="E555" s="56">
        <f>'Daily Returns'!B555</f>
        <v>45268</v>
      </c>
      <c r="F555" s="57">
        <f>SUMPRODUCT($D$4:$M$4,'Daily Returns'!D555:M555)</f>
        <v>-2.5014389174175783E-2</v>
      </c>
    </row>
    <row r="556" spans="5:6" ht="15" customHeight="1" x14ac:dyDescent="0.35">
      <c r="E556" s="56">
        <f>'Daily Returns'!B556</f>
        <v>45271</v>
      </c>
      <c r="F556" s="57">
        <f>SUMPRODUCT($D$4:$M$4,'Daily Returns'!D556:M556)</f>
        <v>-2.5951029467060158E-3</v>
      </c>
    </row>
    <row r="557" spans="5:6" ht="15" customHeight="1" x14ac:dyDescent="0.35">
      <c r="E557" s="56">
        <f>'Daily Returns'!B557</f>
        <v>45272</v>
      </c>
      <c r="F557" s="57">
        <f>SUMPRODUCT($D$4:$M$4,'Daily Returns'!D557:M557)</f>
        <v>-1.5530592719123219E-2</v>
      </c>
    </row>
    <row r="558" spans="5:6" ht="15" customHeight="1" x14ac:dyDescent="0.35">
      <c r="E558" s="56">
        <f>'Daily Returns'!B558</f>
        <v>45273</v>
      </c>
      <c r="F558" s="57">
        <f>SUMPRODUCT($D$4:$M$4,'Daily Returns'!D558:M558)</f>
        <v>8.2689317537914774E-3</v>
      </c>
    </row>
    <row r="559" spans="5:6" ht="15" customHeight="1" x14ac:dyDescent="0.35">
      <c r="E559" s="56">
        <f>'Daily Returns'!B559</f>
        <v>45274</v>
      </c>
      <c r="F559" s="57">
        <f>SUMPRODUCT($D$4:$M$4,'Daily Returns'!D559:M559)</f>
        <v>8.6959810701820062E-3</v>
      </c>
    </row>
    <row r="560" spans="5:6" ht="15" customHeight="1" x14ac:dyDescent="0.35">
      <c r="E560" s="56">
        <f>'Daily Returns'!B560</f>
        <v>45275</v>
      </c>
      <c r="F560" s="57">
        <f>SUMPRODUCT($D$4:$M$4,'Daily Returns'!D560:M560)</f>
        <v>4.2355176654174541E-3</v>
      </c>
    </row>
    <row r="561" spans="5:6" ht="15" customHeight="1" x14ac:dyDescent="0.35">
      <c r="E561" s="56">
        <f>'Daily Returns'!B561</f>
        <v>45278</v>
      </c>
      <c r="F561" s="57">
        <f>SUMPRODUCT($D$4:$M$4,'Daily Returns'!D561:M561)</f>
        <v>5.3819649618084796E-3</v>
      </c>
    </row>
    <row r="562" spans="5:6" ht="15" customHeight="1" x14ac:dyDescent="0.35">
      <c r="E562" s="56">
        <f>'Daily Returns'!B562</f>
        <v>45279</v>
      </c>
      <c r="F562" s="57">
        <f>SUMPRODUCT($D$4:$M$4,'Daily Returns'!D562:M562)</f>
        <v>-1.2006765293809717E-3</v>
      </c>
    </row>
    <row r="563" spans="5:6" ht="15" customHeight="1" x14ac:dyDescent="0.35">
      <c r="E563" s="56">
        <f>'Daily Returns'!B563</f>
        <v>45280</v>
      </c>
      <c r="F563" s="57">
        <f>SUMPRODUCT($D$4:$M$4,'Daily Returns'!D563:M563)</f>
        <v>-4.8612920851680272E-2</v>
      </c>
    </row>
    <row r="564" spans="5:6" ht="15" customHeight="1" x14ac:dyDescent="0.35">
      <c r="E564" s="56">
        <f>'Daily Returns'!B564</f>
        <v>45281</v>
      </c>
      <c r="F564" s="57">
        <f>SUMPRODUCT($D$4:$M$4,'Daily Returns'!D564:M564)</f>
        <v>2.5605644204619766E-2</v>
      </c>
    </row>
    <row r="565" spans="5:6" ht="15" customHeight="1" x14ac:dyDescent="0.35">
      <c r="E565" s="56">
        <f>'Daily Returns'!B565</f>
        <v>45282</v>
      </c>
      <c r="F565" s="57">
        <f>SUMPRODUCT($D$4:$M$4,'Daily Returns'!D565:M565)</f>
        <v>2.6328726360642417E-3</v>
      </c>
    </row>
    <row r="566" spans="5:6" ht="15" customHeight="1" x14ac:dyDescent="0.35">
      <c r="E566" s="56">
        <f>'Daily Returns'!B566</f>
        <v>45286</v>
      </c>
      <c r="F566" s="57">
        <f>SUMPRODUCT($D$4:$M$4,'Daily Returns'!D566:M566)</f>
        <v>1.1471798012188512E-2</v>
      </c>
    </row>
    <row r="567" spans="5:6" ht="15" customHeight="1" x14ac:dyDescent="0.35">
      <c r="E567" s="56">
        <f>'Daily Returns'!B567</f>
        <v>45287</v>
      </c>
      <c r="F567" s="57">
        <f>SUMPRODUCT($D$4:$M$4,'Daily Returns'!D567:M567)</f>
        <v>2.4476433313736596E-3</v>
      </c>
    </row>
    <row r="568" spans="5:6" ht="15" customHeight="1" x14ac:dyDescent="0.35">
      <c r="E568" s="56">
        <f>'Daily Returns'!B568</f>
        <v>45288</v>
      </c>
      <c r="F568" s="57">
        <f>SUMPRODUCT($D$4:$M$4,'Daily Returns'!D568:M568)</f>
        <v>9.3739780396458333E-3</v>
      </c>
    </row>
    <row r="569" spans="5:6" ht="15" customHeight="1" x14ac:dyDescent="0.35">
      <c r="E569" s="56">
        <f>'Daily Returns'!B569</f>
        <v>45289</v>
      </c>
      <c r="F569" s="57">
        <f>SUMPRODUCT($D$4:$M$4,'Daily Returns'!D569:M569)</f>
        <v>7.1848010244950477E-3</v>
      </c>
    </row>
    <row r="570" spans="5:6" ht="15" customHeight="1" x14ac:dyDescent="0.35">
      <c r="E570" s="56">
        <f>'Daily Returns'!B570</f>
        <v>45292</v>
      </c>
      <c r="F570" s="57">
        <f>SUMPRODUCT($D$4:$M$4,'Daily Returns'!D570:M570)</f>
        <v>6.8081995562742584E-3</v>
      </c>
    </row>
    <row r="571" spans="5:6" ht="15" customHeight="1" x14ac:dyDescent="0.35">
      <c r="E571" s="56">
        <f>'Daily Returns'!B571</f>
        <v>45293</v>
      </c>
      <c r="F571" s="57">
        <f>SUMPRODUCT($D$4:$M$4,'Daily Returns'!D571:M571)</f>
        <v>-2.3821013867435271E-3</v>
      </c>
    </row>
    <row r="572" spans="5:6" ht="15" customHeight="1" x14ac:dyDescent="0.35">
      <c r="E572" s="56">
        <f>'Daily Returns'!B572</f>
        <v>45294</v>
      </c>
      <c r="F572" s="57">
        <f>SUMPRODUCT($D$4:$M$4,'Daily Returns'!D572:M572)</f>
        <v>1.9152433295511757E-2</v>
      </c>
    </row>
    <row r="573" spans="5:6" ht="15" customHeight="1" x14ac:dyDescent="0.35">
      <c r="E573" s="56">
        <f>'Daily Returns'!B573</f>
        <v>45295</v>
      </c>
      <c r="F573" s="57">
        <f>SUMPRODUCT($D$4:$M$4,'Daily Returns'!D573:M573)</f>
        <v>2.6911620389509922E-2</v>
      </c>
    </row>
    <row r="574" spans="5:6" ht="15" customHeight="1" x14ac:dyDescent="0.35">
      <c r="E574" s="56">
        <f>'Daily Returns'!B574</f>
        <v>45296</v>
      </c>
      <c r="F574" s="57">
        <f>SUMPRODUCT($D$4:$M$4,'Daily Returns'!D574:M574)</f>
        <v>5.4119465671215346E-3</v>
      </c>
    </row>
    <row r="575" spans="5:6" ht="15" customHeight="1" x14ac:dyDescent="0.35">
      <c r="E575" s="56">
        <f>'Daily Returns'!B575</f>
        <v>45299</v>
      </c>
      <c r="F575" s="57">
        <f>SUMPRODUCT($D$4:$M$4,'Daily Returns'!D575:M575)</f>
        <v>-1.0081679153242765E-2</v>
      </c>
    </row>
    <row r="576" spans="5:6" ht="15" customHeight="1" x14ac:dyDescent="0.35">
      <c r="E576" s="56">
        <f>'Daily Returns'!B576</f>
        <v>45300</v>
      </c>
      <c r="F576" s="57">
        <f>SUMPRODUCT($D$4:$M$4,'Daily Returns'!D576:M576)</f>
        <v>1.0517304894559791E-2</v>
      </c>
    </row>
    <row r="577" spans="5:6" ht="15" customHeight="1" x14ac:dyDescent="0.35">
      <c r="E577" s="56">
        <f>'Daily Returns'!B577</f>
        <v>45301</v>
      </c>
      <c r="F577" s="57">
        <f>SUMPRODUCT($D$4:$M$4,'Daily Returns'!D577:M577)</f>
        <v>-8.7030536119429413E-4</v>
      </c>
    </row>
    <row r="578" spans="5:6" ht="15" customHeight="1" x14ac:dyDescent="0.35">
      <c r="E578" s="56">
        <f>'Daily Returns'!B578</f>
        <v>45302</v>
      </c>
      <c r="F578" s="57">
        <f>SUMPRODUCT($D$4:$M$4,'Daily Returns'!D578:M578)</f>
        <v>5.7386753034507207E-3</v>
      </c>
    </row>
    <row r="579" spans="5:6" ht="15" customHeight="1" x14ac:dyDescent="0.35">
      <c r="E579" s="56">
        <f>'Daily Returns'!B579</f>
        <v>45303</v>
      </c>
      <c r="F579" s="57">
        <f>SUMPRODUCT($D$4:$M$4,'Daily Returns'!D579:M579)</f>
        <v>-4.5295978679056668E-4</v>
      </c>
    </row>
    <row r="580" spans="5:6" ht="15" customHeight="1" x14ac:dyDescent="0.35">
      <c r="E580" s="56">
        <f>'Daily Returns'!B580</f>
        <v>45306</v>
      </c>
      <c r="F580" s="57">
        <f>SUMPRODUCT($D$4:$M$4,'Daily Returns'!D580:M580)</f>
        <v>4.2066880708893474E-3</v>
      </c>
    </row>
    <row r="581" spans="5:6" ht="15" customHeight="1" x14ac:dyDescent="0.35">
      <c r="E581" s="56">
        <f>'Daily Returns'!B581</f>
        <v>45307</v>
      </c>
      <c r="F581" s="57">
        <f>SUMPRODUCT($D$4:$M$4,'Daily Returns'!D581:M581)</f>
        <v>-1.2137100998002307E-2</v>
      </c>
    </row>
    <row r="582" spans="5:6" ht="15" customHeight="1" x14ac:dyDescent="0.35">
      <c r="E582" s="56">
        <f>'Daily Returns'!B582</f>
        <v>45308</v>
      </c>
      <c r="F582" s="57">
        <f>SUMPRODUCT($D$4:$M$4,'Daily Returns'!D582:M582)</f>
        <v>-9.6299110538054684E-3</v>
      </c>
    </row>
    <row r="583" spans="5:6" ht="15" customHeight="1" x14ac:dyDescent="0.35">
      <c r="E583" s="56">
        <f>'Daily Returns'!B583</f>
        <v>45309</v>
      </c>
      <c r="F583" s="57">
        <f>SUMPRODUCT($D$4:$M$4,'Daily Returns'!D583:M583)</f>
        <v>-8.809762282044116E-3</v>
      </c>
    </row>
    <row r="584" spans="5:6" ht="15" customHeight="1" x14ac:dyDescent="0.35">
      <c r="E584" s="56">
        <f>'Daily Returns'!B584</f>
        <v>45310</v>
      </c>
      <c r="F584" s="57">
        <f>SUMPRODUCT($D$4:$M$4,'Daily Returns'!D584:M584)</f>
        <v>7.459418836788953E-3</v>
      </c>
    </row>
    <row r="585" spans="5:6" ht="15" customHeight="1" x14ac:dyDescent="0.35">
      <c r="E585" s="56">
        <f>'Daily Returns'!B585</f>
        <v>45314</v>
      </c>
      <c r="F585" s="57">
        <f>SUMPRODUCT($D$4:$M$4,'Daily Returns'!D585:M585)</f>
        <v>-5.0180772211221424E-3</v>
      </c>
    </row>
    <row r="586" spans="5:6" ht="15" customHeight="1" x14ac:dyDescent="0.35">
      <c r="E586" s="56">
        <f>'Daily Returns'!B586</f>
        <v>45315</v>
      </c>
      <c r="F586" s="57">
        <f>SUMPRODUCT($D$4:$M$4,'Daily Returns'!D586:M586)</f>
        <v>1.496822430202641E-2</v>
      </c>
    </row>
    <row r="587" spans="5:6" ht="15" customHeight="1" x14ac:dyDescent="0.35">
      <c r="E587" s="56">
        <f>'Daily Returns'!B587</f>
        <v>45316</v>
      </c>
      <c r="F587" s="57">
        <f>SUMPRODUCT($D$4:$M$4,'Daily Returns'!D587:M587)</f>
        <v>1.7938956233208913E-2</v>
      </c>
    </row>
    <row r="588" spans="5:6" ht="15" customHeight="1" x14ac:dyDescent="0.35">
      <c r="E588" s="56">
        <f>'Daily Returns'!B588</f>
        <v>45320</v>
      </c>
      <c r="F588" s="57">
        <f>SUMPRODUCT($D$4:$M$4,'Daily Returns'!D588:M588)</f>
        <v>3.3745050796525629E-2</v>
      </c>
    </row>
    <row r="589" spans="5:6" ht="15" customHeight="1" x14ac:dyDescent="0.35">
      <c r="E589" s="56">
        <f>'Daily Returns'!B589</f>
        <v>45321</v>
      </c>
      <c r="F589" s="57">
        <f>SUMPRODUCT($D$4:$M$4,'Daily Returns'!D589:M589)</f>
        <v>-5.0928410856139542E-3</v>
      </c>
    </row>
    <row r="590" spans="5:6" ht="15" customHeight="1" x14ac:dyDescent="0.35">
      <c r="E590" s="56">
        <f>'Daily Returns'!B590</f>
        <v>45322</v>
      </c>
      <c r="F590" s="57">
        <f>SUMPRODUCT($D$4:$M$4,'Daily Returns'!D590:M590)</f>
        <v>1.4250864873454689E-2</v>
      </c>
    </row>
    <row r="591" spans="5:6" ht="15" customHeight="1" x14ac:dyDescent="0.35">
      <c r="E591" s="56">
        <f>'Daily Returns'!B591</f>
        <v>45323</v>
      </c>
      <c r="F591" s="57">
        <f>SUMPRODUCT($D$4:$M$4,'Daily Returns'!D591:M591)</f>
        <v>6.1099885640037025E-3</v>
      </c>
    </row>
    <row r="592" spans="5:6" ht="15" customHeight="1" x14ac:dyDescent="0.35">
      <c r="E592" s="56">
        <f>'Daily Returns'!B592</f>
        <v>45324</v>
      </c>
      <c r="F592" s="57">
        <f>SUMPRODUCT($D$4:$M$4,'Daily Returns'!D592:M592)</f>
        <v>1.4023011588883829E-2</v>
      </c>
    </row>
    <row r="593" spans="5:6" ht="15" customHeight="1" x14ac:dyDescent="0.35">
      <c r="E593" s="56">
        <f>'Daily Returns'!B593</f>
        <v>45327</v>
      </c>
      <c r="F593" s="57">
        <f>SUMPRODUCT($D$4:$M$4,'Daily Returns'!D593:M593)</f>
        <v>1.3821173978085848E-2</v>
      </c>
    </row>
    <row r="594" spans="5:6" ht="15" customHeight="1" x14ac:dyDescent="0.35">
      <c r="E594" s="56">
        <f>'Daily Returns'!B594</f>
        <v>45328</v>
      </c>
      <c r="F594" s="57">
        <f>SUMPRODUCT($D$4:$M$4,'Daily Returns'!D594:M594)</f>
        <v>1.6983900000171431E-3</v>
      </c>
    </row>
    <row r="595" spans="5:6" ht="15" customHeight="1" x14ac:dyDescent="0.35">
      <c r="E595" s="56">
        <f>'Daily Returns'!B595</f>
        <v>45329</v>
      </c>
      <c r="F595" s="57">
        <f>SUMPRODUCT($D$4:$M$4,'Daily Returns'!D595:M595)</f>
        <v>1.0212602690217499E-2</v>
      </c>
    </row>
    <row r="596" spans="5:6" ht="15" customHeight="1" x14ac:dyDescent="0.35">
      <c r="E596" s="56">
        <f>'Daily Returns'!B596</f>
        <v>45330</v>
      </c>
      <c r="F596" s="57">
        <f>SUMPRODUCT($D$4:$M$4,'Daily Returns'!D596:M596)</f>
        <v>9.3292988179110269E-3</v>
      </c>
    </row>
    <row r="597" spans="5:6" ht="15" customHeight="1" x14ac:dyDescent="0.35">
      <c r="E597" s="56">
        <f>'Daily Returns'!B597</f>
        <v>45331</v>
      </c>
      <c r="F597" s="57">
        <f>SUMPRODUCT($D$4:$M$4,'Daily Returns'!D597:M597)</f>
        <v>-1.4822029552462047E-2</v>
      </c>
    </row>
    <row r="598" spans="5:6" ht="15" customHeight="1" x14ac:dyDescent="0.35">
      <c r="E598" s="56">
        <f>'Daily Returns'!B598</f>
        <v>45334</v>
      </c>
      <c r="F598" s="57">
        <f>SUMPRODUCT($D$4:$M$4,'Daily Returns'!D598:M598)</f>
        <v>-4.3337952599528683E-2</v>
      </c>
    </row>
    <row r="599" spans="5:6" ht="15" customHeight="1" x14ac:dyDescent="0.35">
      <c r="E599" s="56">
        <f>'Daily Returns'!B599</f>
        <v>45335</v>
      </c>
      <c r="F599" s="57">
        <f>SUMPRODUCT($D$4:$M$4,'Daily Returns'!D599:M599)</f>
        <v>3.8847016165878515E-3</v>
      </c>
    </row>
    <row r="600" spans="5:6" ht="15" customHeight="1" x14ac:dyDescent="0.35">
      <c r="E600" s="56">
        <f>'Daily Returns'!B600</f>
        <v>45336</v>
      </c>
      <c r="F600" s="57">
        <f>SUMPRODUCT($D$4:$M$4,'Daily Returns'!D600:M600)</f>
        <v>1.4822636861772584E-2</v>
      </c>
    </row>
    <row r="601" spans="5:6" ht="15" customHeight="1" x14ac:dyDescent="0.35">
      <c r="E601" s="56">
        <f>'Daily Returns'!B601</f>
        <v>45337</v>
      </c>
      <c r="F601" s="57">
        <f>SUMPRODUCT($D$4:$M$4,'Daily Returns'!D601:M601)</f>
        <v>3.1371279226076215E-2</v>
      </c>
    </row>
    <row r="602" spans="5:6" ht="15" customHeight="1" x14ac:dyDescent="0.35">
      <c r="E602" s="56">
        <f>'Daily Returns'!B602</f>
        <v>45338</v>
      </c>
      <c r="F602" s="57">
        <f>SUMPRODUCT($D$4:$M$4,'Daily Returns'!D602:M602)</f>
        <v>-6.723971108287769E-3</v>
      </c>
    </row>
    <row r="603" spans="5:6" ht="15" customHeight="1" x14ac:dyDescent="0.35">
      <c r="E603" s="56">
        <f>'Daily Returns'!B603</f>
        <v>45341</v>
      </c>
      <c r="F603" s="57">
        <f>SUMPRODUCT($D$4:$M$4,'Daily Returns'!D603:M603)</f>
        <v>1.0895387312214629E-2</v>
      </c>
    </row>
    <row r="604" spans="5:6" ht="15" customHeight="1" x14ac:dyDescent="0.35">
      <c r="E604" s="56">
        <f>'Daily Returns'!B604</f>
        <v>45342</v>
      </c>
      <c r="F604" s="57">
        <f>SUMPRODUCT($D$4:$M$4,'Daily Returns'!D604:M604)</f>
        <v>-4.3045750583398414E-3</v>
      </c>
    </row>
    <row r="605" spans="5:6" ht="15" customHeight="1" x14ac:dyDescent="0.35">
      <c r="E605" s="56">
        <f>'Daily Returns'!B605</f>
        <v>45343</v>
      </c>
      <c r="F605" s="57">
        <f>SUMPRODUCT($D$4:$M$4,'Daily Returns'!D605:M605)</f>
        <v>-1.8976320228619784E-2</v>
      </c>
    </row>
    <row r="606" spans="5:6" ht="15" customHeight="1" x14ac:dyDescent="0.35">
      <c r="E606" s="56">
        <f>'Daily Returns'!B606</f>
        <v>45344</v>
      </c>
      <c r="F606" s="57">
        <f>SUMPRODUCT($D$4:$M$4,'Daily Returns'!D606:M606)</f>
        <v>1.2774605978460224E-2</v>
      </c>
    </row>
    <row r="607" spans="5:6" ht="15" customHeight="1" x14ac:dyDescent="0.35">
      <c r="E607" s="56">
        <f>'Daily Returns'!B607</f>
        <v>45345</v>
      </c>
      <c r="F607" s="57">
        <f>SUMPRODUCT($D$4:$M$4,'Daily Returns'!D607:M607)</f>
        <v>3.0625374182440619E-5</v>
      </c>
    </row>
    <row r="608" spans="5:6" ht="15" customHeight="1" x14ac:dyDescent="0.35">
      <c r="E608" s="56">
        <f>'Daily Returns'!B608</f>
        <v>45348</v>
      </c>
      <c r="F608" s="57">
        <f>SUMPRODUCT($D$4:$M$4,'Daily Returns'!D608:M608)</f>
        <v>1.4311581204109724E-2</v>
      </c>
    </row>
    <row r="609" spans="5:6" ht="15" customHeight="1" x14ac:dyDescent="0.35">
      <c r="E609" s="56">
        <f>'Daily Returns'!B609</f>
        <v>45349</v>
      </c>
      <c r="F609" s="57">
        <f>SUMPRODUCT($D$4:$M$4,'Daily Returns'!D609:M609)</f>
        <v>3.1248444075756936E-4</v>
      </c>
    </row>
    <row r="610" spans="5:6" ht="15" customHeight="1" x14ac:dyDescent="0.35">
      <c r="E610" s="56">
        <f>'Daily Returns'!B610</f>
        <v>45350</v>
      </c>
      <c r="F610" s="57">
        <f>SUMPRODUCT($D$4:$M$4,'Daily Returns'!D610:M610)</f>
        <v>-2.6836766870993255E-2</v>
      </c>
    </row>
    <row r="611" spans="5:6" ht="15" customHeight="1" x14ac:dyDescent="0.35">
      <c r="E611" s="56">
        <f>'Daily Returns'!B611</f>
        <v>45351</v>
      </c>
      <c r="F611" s="57">
        <f>SUMPRODUCT($D$4:$M$4,'Daily Returns'!D611:M611)</f>
        <v>-4.7129170902910772E-3</v>
      </c>
    </row>
    <row r="612" spans="5:6" ht="15" customHeight="1" x14ac:dyDescent="0.35">
      <c r="E612" s="56">
        <f>'Daily Returns'!B612</f>
        <v>45352</v>
      </c>
      <c r="F612" s="57">
        <f>SUMPRODUCT($D$4:$M$4,'Daily Returns'!D612:M612)</f>
        <v>1.6556742424506773E-2</v>
      </c>
    </row>
    <row r="613" spans="5:6" ht="15" customHeight="1" x14ac:dyDescent="0.35">
      <c r="E613" s="56">
        <f>'Daily Returns'!B613</f>
        <v>45355</v>
      </c>
      <c r="F613" s="57">
        <f>SUMPRODUCT($D$4:$M$4,'Daily Returns'!D613:M613)</f>
        <v>1.6419444041202175E-2</v>
      </c>
    </row>
    <row r="614" spans="5:6" ht="15" customHeight="1" x14ac:dyDescent="0.35">
      <c r="E614" s="56">
        <f>'Daily Returns'!B614</f>
        <v>45356</v>
      </c>
      <c r="F614" s="57">
        <f>SUMPRODUCT($D$4:$M$4,'Daily Returns'!D614:M614)</f>
        <v>7.8605107037600201E-3</v>
      </c>
    </row>
    <row r="615" spans="5:6" ht="15" customHeight="1" x14ac:dyDescent="0.35">
      <c r="E615" s="56">
        <f>'Daily Returns'!B615</f>
        <v>45357</v>
      </c>
      <c r="F615" s="57">
        <f>SUMPRODUCT($D$4:$M$4,'Daily Returns'!D615:M615)</f>
        <v>-3.8982299264710895E-3</v>
      </c>
    </row>
    <row r="616" spans="5:6" ht="15" customHeight="1" x14ac:dyDescent="0.35">
      <c r="E616" s="56">
        <f>'Daily Returns'!B616</f>
        <v>45358</v>
      </c>
      <c r="F616" s="57">
        <f>SUMPRODUCT($D$4:$M$4,'Daily Returns'!D616:M616)</f>
        <v>1.7394635717933402E-3</v>
      </c>
    </row>
    <row r="617" spans="5:6" ht="15" customHeight="1" x14ac:dyDescent="0.35">
      <c r="E617" s="56">
        <f>'Daily Returns'!B617</f>
        <v>45362</v>
      </c>
      <c r="F617" s="57">
        <f>SUMPRODUCT($D$4:$M$4,'Daily Returns'!D617:M617)</f>
        <v>-9.4822725555321306E-3</v>
      </c>
    </row>
    <row r="618" spans="5:6" ht="15" customHeight="1" x14ac:dyDescent="0.35">
      <c r="E618" s="56">
        <f>'Daily Returns'!B618</f>
        <v>45363</v>
      </c>
      <c r="F618" s="57">
        <f>SUMPRODUCT($D$4:$M$4,'Daily Returns'!D618:M618)</f>
        <v>-1.1032921399087469E-2</v>
      </c>
    </row>
    <row r="619" spans="5:6" ht="15" customHeight="1" x14ac:dyDescent="0.35">
      <c r="E619" s="56">
        <f>'Daily Returns'!B619</f>
        <v>45364</v>
      </c>
      <c r="F619" s="57">
        <f>SUMPRODUCT($D$4:$M$4,'Daily Returns'!D619:M619)</f>
        <v>-6.9332077160775704E-2</v>
      </c>
    </row>
    <row r="620" spans="5:6" ht="15" customHeight="1" x14ac:dyDescent="0.35">
      <c r="E620" s="56">
        <f>'Daily Returns'!B620</f>
        <v>45365</v>
      </c>
      <c r="F620" s="57">
        <f>SUMPRODUCT($D$4:$M$4,'Daily Returns'!D620:M620)</f>
        <v>3.7347579564476582E-2</v>
      </c>
    </row>
    <row r="621" spans="5:6" ht="15" customHeight="1" x14ac:dyDescent="0.35">
      <c r="E621" s="56">
        <f>'Daily Returns'!B621</f>
        <v>45366</v>
      </c>
      <c r="F621" s="57">
        <f>SUMPRODUCT($D$4:$M$4,'Daily Returns'!D621:M621)</f>
        <v>-2.9687933320213834E-3</v>
      </c>
    </row>
    <row r="622" spans="5:6" ht="15" customHeight="1" x14ac:dyDescent="0.35">
      <c r="E622" s="56">
        <f>'Daily Returns'!B622</f>
        <v>45369</v>
      </c>
      <c r="F622" s="57">
        <f>SUMPRODUCT($D$4:$M$4,'Daily Returns'!D622:M622)</f>
        <v>-1.3030712356540755E-4</v>
      </c>
    </row>
    <row r="623" spans="5:6" ht="15" customHeight="1" x14ac:dyDescent="0.35">
      <c r="E623" s="56">
        <f>'Daily Returns'!B623</f>
        <v>45370</v>
      </c>
      <c r="F623" s="57">
        <f>SUMPRODUCT($D$4:$M$4,'Daily Returns'!D623:M623)</f>
        <v>-5.2291790281159597E-3</v>
      </c>
    </row>
    <row r="624" spans="5:6" ht="15" customHeight="1" x14ac:dyDescent="0.35">
      <c r="E624" s="56">
        <f>'Daily Returns'!B624</f>
        <v>45371</v>
      </c>
      <c r="F624" s="57">
        <f>SUMPRODUCT($D$4:$M$4,'Daily Returns'!D624:M624)</f>
        <v>-2.0342546818879733E-3</v>
      </c>
    </row>
    <row r="625" spans="5:6" ht="15" customHeight="1" x14ac:dyDescent="0.35">
      <c r="E625" s="56">
        <f>'Daily Returns'!B625</f>
        <v>45372</v>
      </c>
      <c r="F625" s="57">
        <f>SUMPRODUCT($D$4:$M$4,'Daily Returns'!D625:M625)</f>
        <v>2.6289733206691743E-2</v>
      </c>
    </row>
    <row r="626" spans="5:6" ht="15" customHeight="1" x14ac:dyDescent="0.35">
      <c r="E626" s="56">
        <f>'Daily Returns'!B626</f>
        <v>45373</v>
      </c>
      <c r="F626" s="57">
        <f>SUMPRODUCT($D$4:$M$4,'Daily Returns'!D626:M626)</f>
        <v>8.2305079449842798E-3</v>
      </c>
    </row>
    <row r="627" spans="5:6" ht="15" customHeight="1" x14ac:dyDescent="0.35">
      <c r="E627" s="56">
        <f>'Daily Returns'!B627</f>
        <v>45377</v>
      </c>
      <c r="F627" s="57">
        <f>SUMPRODUCT($D$4:$M$4,'Daily Returns'!D627:M627)</f>
        <v>1.1254349137317488E-2</v>
      </c>
    </row>
    <row r="628" spans="5:6" ht="15" customHeight="1" x14ac:dyDescent="0.35">
      <c r="E628" s="56">
        <f>'Daily Returns'!B628</f>
        <v>45378</v>
      </c>
      <c r="F628" s="57">
        <f>SUMPRODUCT($D$4:$M$4,'Daily Returns'!D628:M628)</f>
        <v>3.4800917128858279E-3</v>
      </c>
    </row>
    <row r="629" spans="5:6" ht="15" customHeight="1" x14ac:dyDescent="0.35">
      <c r="E629" s="56">
        <f>'Daily Returns'!B629</f>
        <v>45379</v>
      </c>
      <c r="F629" s="57">
        <f>SUMPRODUCT($D$4:$M$4,'Daily Returns'!D629:M629)</f>
        <v>7.4817177827108759E-3</v>
      </c>
    </row>
    <row r="630" spans="5:6" ht="15" customHeight="1" x14ac:dyDescent="0.35">
      <c r="E630" s="56">
        <f>'Daily Returns'!B630</f>
        <v>45383</v>
      </c>
      <c r="F630" s="57">
        <f>SUMPRODUCT($D$4:$M$4,'Daily Returns'!D630:M630)</f>
        <v>3.1635309315142753E-2</v>
      </c>
    </row>
    <row r="631" spans="5:6" ht="15" customHeight="1" x14ac:dyDescent="0.35">
      <c r="E631" s="56">
        <f>'Daily Returns'!B631</f>
        <v>45384</v>
      </c>
      <c r="F631" s="57">
        <f>SUMPRODUCT($D$4:$M$4,'Daily Returns'!D631:M631)</f>
        <v>1.7482123613002998E-2</v>
      </c>
    </row>
    <row r="632" spans="5:6" ht="15" customHeight="1" x14ac:dyDescent="0.35">
      <c r="E632" s="56">
        <f>'Daily Returns'!B632</f>
        <v>45385</v>
      </c>
      <c r="F632" s="57">
        <f>SUMPRODUCT($D$4:$M$4,'Daily Returns'!D632:M632)</f>
        <v>1.7020798072867323E-2</v>
      </c>
    </row>
    <row r="633" spans="5:6" ht="15" customHeight="1" x14ac:dyDescent="0.35">
      <c r="E633" s="56">
        <f>'Daily Returns'!B633</f>
        <v>45386</v>
      </c>
      <c r="F633" s="57">
        <f>SUMPRODUCT($D$4:$M$4,'Daily Returns'!D633:M633)</f>
        <v>1.5584158345595312E-2</v>
      </c>
    </row>
    <row r="634" spans="5:6" ht="15" customHeight="1" x14ac:dyDescent="0.35">
      <c r="E634" s="56">
        <f>'Daily Returns'!B634</f>
        <v>45387</v>
      </c>
      <c r="F634" s="57">
        <f>SUMPRODUCT($D$4:$M$4,'Daily Returns'!D634:M634)</f>
        <v>-2.4757965426852229E-3</v>
      </c>
    </row>
    <row r="635" spans="5:6" ht="15" customHeight="1" x14ac:dyDescent="0.35">
      <c r="E635" s="56">
        <f>'Daily Returns'!B635</f>
        <v>45390</v>
      </c>
      <c r="F635" s="57">
        <f>SUMPRODUCT($D$4:$M$4,'Daily Returns'!D635:M635)</f>
        <v>1.2930114401107577E-2</v>
      </c>
    </row>
    <row r="636" spans="5:6" ht="15" customHeight="1" x14ac:dyDescent="0.35">
      <c r="E636" s="56">
        <f>'Daily Returns'!B636</f>
        <v>45391</v>
      </c>
      <c r="F636" s="57">
        <f>SUMPRODUCT($D$4:$M$4,'Daily Returns'!D636:M636)</f>
        <v>5.2353166408889438E-3</v>
      </c>
    </row>
    <row r="637" spans="5:6" ht="15" customHeight="1" x14ac:dyDescent="0.35">
      <c r="E637" s="56">
        <f>'Daily Returns'!B637</f>
        <v>45392</v>
      </c>
      <c r="F637" s="57">
        <f>SUMPRODUCT($D$4:$M$4,'Daily Returns'!D637:M637)</f>
        <v>-2.4257777373971759E-4</v>
      </c>
    </row>
    <row r="638" spans="5:6" ht="15" customHeight="1" x14ac:dyDescent="0.35">
      <c r="E638" s="56">
        <f>'Daily Returns'!B638</f>
        <v>45394</v>
      </c>
      <c r="F638" s="57">
        <f>SUMPRODUCT($D$4:$M$4,'Daily Returns'!D638:M638)</f>
        <v>-8.5868556757556329E-3</v>
      </c>
    </row>
    <row r="639" spans="5:6" ht="15" customHeight="1" x14ac:dyDescent="0.35">
      <c r="E639" s="56">
        <f>'Daily Returns'!B639</f>
        <v>45397</v>
      </c>
      <c r="F639" s="57">
        <f>SUMPRODUCT($D$4:$M$4,'Daily Returns'!D639:M639)</f>
        <v>-1.7007169235012491E-2</v>
      </c>
    </row>
    <row r="640" spans="5:6" ht="15" customHeight="1" x14ac:dyDescent="0.35">
      <c r="E640" s="56">
        <f>'Daily Returns'!B640</f>
        <v>45398</v>
      </c>
      <c r="F640" s="57">
        <f>SUMPRODUCT($D$4:$M$4,'Daily Returns'!D640:M640)</f>
        <v>3.1190182699312174E-3</v>
      </c>
    </row>
    <row r="641" spans="5:6" ht="15" customHeight="1" x14ac:dyDescent="0.35">
      <c r="E641" s="56">
        <f>'Daily Returns'!B641</f>
        <v>45400</v>
      </c>
      <c r="F641" s="57">
        <f>SUMPRODUCT($D$4:$M$4,'Daily Returns'!D641:M641)</f>
        <v>-1.1899791320408902E-3</v>
      </c>
    </row>
    <row r="642" spans="5:6" ht="15" customHeight="1" x14ac:dyDescent="0.35">
      <c r="E642" s="56">
        <f>'Daily Returns'!B642</f>
        <v>45401</v>
      </c>
      <c r="F642" s="57">
        <f>SUMPRODUCT($D$4:$M$4,'Daily Returns'!D642:M642)</f>
        <v>-5.3381215805355809E-3</v>
      </c>
    </row>
    <row r="643" spans="5:6" ht="15" customHeight="1" x14ac:dyDescent="0.35">
      <c r="E643" s="56">
        <f>'Daily Returns'!B643</f>
        <v>45404</v>
      </c>
      <c r="F643" s="57">
        <f>SUMPRODUCT($D$4:$M$4,'Daily Returns'!D643:M643)</f>
        <v>2.1488697490996923E-4</v>
      </c>
    </row>
    <row r="644" spans="5:6" ht="15" customHeight="1" x14ac:dyDescent="0.35">
      <c r="E644" s="56">
        <f>'Daily Returns'!B644</f>
        <v>45405</v>
      </c>
      <c r="F644" s="57">
        <f>SUMPRODUCT($D$4:$M$4,'Daily Returns'!D644:M644)</f>
        <v>8.4043580828594717E-3</v>
      </c>
    </row>
    <row r="645" spans="5:6" ht="15" customHeight="1" x14ac:dyDescent="0.35">
      <c r="E645" s="56">
        <f>'Daily Returns'!B645</f>
        <v>45406</v>
      </c>
      <c r="F645" s="57">
        <f>SUMPRODUCT($D$4:$M$4,'Daily Returns'!D645:M645)</f>
        <v>2.4710279104714556E-4</v>
      </c>
    </row>
    <row r="646" spans="5:6" ht="15" customHeight="1" x14ac:dyDescent="0.35">
      <c r="E646" s="56">
        <f>'Daily Returns'!B646</f>
        <v>45407</v>
      </c>
      <c r="F646" s="57">
        <f>SUMPRODUCT($D$4:$M$4,'Daily Returns'!D646:M646)</f>
        <v>4.3425005625211321E-3</v>
      </c>
    </row>
    <row r="647" spans="5:6" ht="15" customHeight="1" x14ac:dyDescent="0.35">
      <c r="E647" s="56">
        <f>'Daily Returns'!B647</f>
        <v>45408</v>
      </c>
      <c r="F647" s="57">
        <f>SUMPRODUCT($D$4:$M$4,'Daily Returns'!D647:M647)</f>
        <v>1.199040127384822E-3</v>
      </c>
    </row>
    <row r="648" spans="5:6" ht="15" customHeight="1" x14ac:dyDescent="0.35">
      <c r="E648" s="56">
        <f>'Daily Returns'!B648</f>
        <v>45411</v>
      </c>
      <c r="F648" s="57">
        <f>SUMPRODUCT($D$4:$M$4,'Daily Returns'!D648:M648)</f>
        <v>1.4279020207250259E-2</v>
      </c>
    </row>
    <row r="649" spans="5:6" ht="15" customHeight="1" x14ac:dyDescent="0.35">
      <c r="E649" s="56">
        <f>'Daily Returns'!B649</f>
        <v>45412</v>
      </c>
      <c r="F649" s="57">
        <f>SUMPRODUCT($D$4:$M$4,'Daily Returns'!D649:M649)</f>
        <v>9.2002683935674748E-3</v>
      </c>
    </row>
    <row r="650" spans="5:6" ht="15" customHeight="1" x14ac:dyDescent="0.35">
      <c r="E650" s="56">
        <f>'Daily Returns'!B650</f>
        <v>45414</v>
      </c>
      <c r="F650" s="57">
        <f>SUMPRODUCT($D$4:$M$4,'Daily Returns'!D650:M650)</f>
        <v>1.2554640061307602E-2</v>
      </c>
    </row>
    <row r="651" spans="5:6" ht="15" customHeight="1" x14ac:dyDescent="0.35">
      <c r="E651" s="56">
        <f>'Daily Returns'!B651</f>
        <v>45415</v>
      </c>
      <c r="F651" s="57">
        <f>SUMPRODUCT($D$4:$M$4,'Daily Returns'!D651:M651)</f>
        <v>-2.8921114639858369E-3</v>
      </c>
    </row>
    <row r="652" spans="5:6" ht="15" customHeight="1" x14ac:dyDescent="0.35">
      <c r="E652" s="56">
        <f>'Daily Returns'!B652</f>
        <v>45418</v>
      </c>
      <c r="F652" s="57">
        <f>SUMPRODUCT($D$4:$M$4,'Daily Returns'!D652:M652)</f>
        <v>-1.7790431623037905E-2</v>
      </c>
    </row>
    <row r="653" spans="5:6" ht="15" customHeight="1" x14ac:dyDescent="0.35">
      <c r="E653" s="56">
        <f>'Daily Returns'!B653</f>
        <v>45419</v>
      </c>
      <c r="F653" s="57">
        <f>SUMPRODUCT($D$4:$M$4,'Daily Returns'!D653:M653)</f>
        <v>-3.3403350134970013E-2</v>
      </c>
    </row>
    <row r="654" spans="5:6" ht="15" customHeight="1" x14ac:dyDescent="0.35">
      <c r="E654" s="56">
        <f>'Daily Returns'!B654</f>
        <v>45420</v>
      </c>
      <c r="F654" s="57">
        <f>SUMPRODUCT($D$4:$M$4,'Daily Returns'!D654:M654)</f>
        <v>2.017201716253662E-3</v>
      </c>
    </row>
    <row r="655" spans="5:6" ht="15" customHeight="1" x14ac:dyDescent="0.35">
      <c r="E655" s="56">
        <f>'Daily Returns'!B655</f>
        <v>45421</v>
      </c>
      <c r="F655" s="57">
        <f>SUMPRODUCT($D$4:$M$4,'Daily Returns'!D655:M655)</f>
        <v>-1.8113241983970428E-2</v>
      </c>
    </row>
    <row r="656" spans="5:6" ht="15" customHeight="1" x14ac:dyDescent="0.35">
      <c r="E656" s="56">
        <f>'Daily Returns'!B656</f>
        <v>45422</v>
      </c>
      <c r="F656" s="57">
        <f>SUMPRODUCT($D$4:$M$4,'Daily Returns'!D656:M656)</f>
        <v>1.1390036453428287E-2</v>
      </c>
    </row>
    <row r="657" spans="5:6" ht="15" customHeight="1" x14ac:dyDescent="0.35">
      <c r="E657" s="56">
        <f>'Daily Returns'!B657</f>
        <v>45425</v>
      </c>
      <c r="F657" s="57">
        <f>SUMPRODUCT($D$4:$M$4,'Daily Returns'!D657:M657)</f>
        <v>-5.6952116681218178E-3</v>
      </c>
    </row>
    <row r="658" spans="5:6" ht="15" customHeight="1" x14ac:dyDescent="0.35">
      <c r="E658" s="56">
        <f>'Daily Returns'!B658</f>
        <v>45426</v>
      </c>
      <c r="F658" s="57">
        <f>SUMPRODUCT($D$4:$M$4,'Daily Returns'!D658:M658)</f>
        <v>3.4377833969077488E-2</v>
      </c>
    </row>
    <row r="659" spans="5:6" ht="15" customHeight="1" x14ac:dyDescent="0.35">
      <c r="E659" s="56">
        <f>'Daily Returns'!B659</f>
        <v>45427</v>
      </c>
      <c r="F659" s="57">
        <f>SUMPRODUCT($D$4:$M$4,'Daily Returns'!D659:M659)</f>
        <v>6.3139553539948937E-3</v>
      </c>
    </row>
    <row r="660" spans="5:6" ht="15" customHeight="1" x14ac:dyDescent="0.35">
      <c r="E660" s="56">
        <f>'Daily Returns'!B660</f>
        <v>45428</v>
      </c>
      <c r="F660" s="57">
        <f>SUMPRODUCT($D$4:$M$4,'Daily Returns'!D660:M660)</f>
        <v>-1.0957827119626481E-3</v>
      </c>
    </row>
    <row r="661" spans="5:6" ht="15" customHeight="1" x14ac:dyDescent="0.35">
      <c r="E661" s="56">
        <f>'Daily Returns'!B661</f>
        <v>45429</v>
      </c>
      <c r="F661" s="57">
        <f>SUMPRODUCT($D$4:$M$4,'Daily Returns'!D661:M661)</f>
        <v>1.0462669713605427E-2</v>
      </c>
    </row>
    <row r="662" spans="5:6" ht="15" customHeight="1" x14ac:dyDescent="0.35">
      <c r="E662" s="56">
        <f>'Daily Returns'!B662</f>
        <v>45433</v>
      </c>
      <c r="F662" s="57">
        <f>SUMPRODUCT($D$4:$M$4,'Daily Returns'!D662:M662)</f>
        <v>2.8605602612633618E-2</v>
      </c>
    </row>
    <row r="663" spans="5:6" ht="15" customHeight="1" x14ac:dyDescent="0.35">
      <c r="E663" s="56">
        <f>'Daily Returns'!B663</f>
        <v>45434</v>
      </c>
      <c r="F663" s="57">
        <f>SUMPRODUCT($D$4:$M$4,'Daily Returns'!D663:M663)</f>
        <v>6.5478005634176696E-3</v>
      </c>
    </row>
    <row r="664" spans="5:6" ht="15" customHeight="1" x14ac:dyDescent="0.35">
      <c r="E664" s="56">
        <f>'Daily Returns'!B664</f>
        <v>45435</v>
      </c>
      <c r="F664" s="57">
        <f>SUMPRODUCT($D$4:$M$4,'Daily Returns'!D664:M664)</f>
        <v>7.172468821755814E-3</v>
      </c>
    </row>
    <row r="665" spans="5:6" ht="15" customHeight="1" x14ac:dyDescent="0.35">
      <c r="E665" s="56">
        <f>'Daily Returns'!B665</f>
        <v>45436</v>
      </c>
      <c r="F665" s="57">
        <f>SUMPRODUCT($D$4:$M$4,'Daily Returns'!D665:M665)</f>
        <v>-6.4030151023427833E-3</v>
      </c>
    </row>
    <row r="666" spans="5:6" ht="15" customHeight="1" x14ac:dyDescent="0.35">
      <c r="E666" s="56">
        <f>'Daily Returns'!B666</f>
        <v>45439</v>
      </c>
      <c r="F666" s="57">
        <f>SUMPRODUCT($D$4:$M$4,'Daily Returns'!D666:M666)</f>
        <v>-2.1640431429125742E-4</v>
      </c>
    </row>
    <row r="667" spans="5:6" ht="15" customHeight="1" x14ac:dyDescent="0.35">
      <c r="E667" s="56">
        <f>'Daily Returns'!B667</f>
        <v>45440</v>
      </c>
      <c r="F667" s="57">
        <f>SUMPRODUCT($D$4:$M$4,'Daily Returns'!D667:M667)</f>
        <v>-1.5070975618516065E-2</v>
      </c>
    </row>
    <row r="668" spans="5:6" ht="15" customHeight="1" x14ac:dyDescent="0.35">
      <c r="E668" s="56">
        <f>'Daily Returns'!B668</f>
        <v>45441</v>
      </c>
      <c r="F668" s="57">
        <f>SUMPRODUCT($D$4:$M$4,'Daily Returns'!D668:M668)</f>
        <v>5.344090496818746E-3</v>
      </c>
    </row>
    <row r="669" spans="5:6" ht="15" customHeight="1" x14ac:dyDescent="0.35">
      <c r="E669" s="56">
        <f>'Daily Returns'!B669</f>
        <v>45442</v>
      </c>
      <c r="F669" s="57">
        <f>SUMPRODUCT($D$4:$M$4,'Daily Returns'!D669:M669)</f>
        <v>-5.7750619615654529E-3</v>
      </c>
    </row>
    <row r="670" spans="5:6" ht="15" customHeight="1" x14ac:dyDescent="0.35">
      <c r="E670" s="56">
        <f>'Daily Returns'!B670</f>
        <v>45443</v>
      </c>
      <c r="F670" s="57">
        <f>SUMPRODUCT($D$4:$M$4,'Daily Returns'!D670:M670)</f>
        <v>3.3347342172413912E-2</v>
      </c>
    </row>
    <row r="671" spans="5:6" ht="15" customHeight="1" x14ac:dyDescent="0.35">
      <c r="E671" s="56">
        <f>'Daily Returns'!B671</f>
        <v>45446</v>
      </c>
      <c r="F671" s="57">
        <f>SUMPRODUCT($D$4:$M$4,'Daily Returns'!D671:M671)</f>
        <v>7.2296767805330175E-2</v>
      </c>
    </row>
    <row r="672" spans="5:6" ht="15" customHeight="1" x14ac:dyDescent="0.35">
      <c r="E672" s="56">
        <f>'Daily Returns'!B672</f>
        <v>45447</v>
      </c>
      <c r="F672" s="57">
        <f>SUMPRODUCT($D$4:$M$4,'Daily Returns'!D672:M672)</f>
        <v>-0.14338308247866002</v>
      </c>
    </row>
    <row r="673" spans="5:6" ht="15" customHeight="1" x14ac:dyDescent="0.35">
      <c r="E673" s="56">
        <f>'Daily Returns'!B673</f>
        <v>45448</v>
      </c>
      <c r="F673" s="57">
        <f>SUMPRODUCT($D$4:$M$4,'Daily Returns'!D673:M673)</f>
        <v>3.1061810945825833E-2</v>
      </c>
    </row>
    <row r="674" spans="5:6" ht="15" customHeight="1" x14ac:dyDescent="0.35">
      <c r="E674" s="56">
        <f>'Daily Returns'!B674</f>
        <v>45449</v>
      </c>
      <c r="F674" s="57">
        <f>SUMPRODUCT($D$4:$M$4,'Daily Returns'!D674:M674)</f>
        <v>2.8514190954294395E-2</v>
      </c>
    </row>
    <row r="675" spans="5:6" ht="15" customHeight="1" x14ac:dyDescent="0.35">
      <c r="E675" s="56">
        <f>'Daily Returns'!B675</f>
        <v>45450</v>
      </c>
      <c r="F675" s="57">
        <f>SUMPRODUCT($D$4:$M$4,'Daily Returns'!D675:M675)</f>
        <v>2.1628626751805866E-2</v>
      </c>
    </row>
    <row r="676" spans="5:6" ht="15" customHeight="1" x14ac:dyDescent="0.35">
      <c r="E676" s="56">
        <f>'Daily Returns'!B676</f>
        <v>45453</v>
      </c>
      <c r="F676" s="57">
        <f>SUMPRODUCT($D$4:$M$4,'Daily Returns'!D676:M676)</f>
        <v>8.4151463528195532E-3</v>
      </c>
    </row>
    <row r="677" spans="5:6" ht="15" customHeight="1" x14ac:dyDescent="0.35">
      <c r="E677" s="56">
        <f>'Daily Returns'!B677</f>
        <v>45454</v>
      </c>
      <c r="F677" s="57">
        <f>SUMPRODUCT($D$4:$M$4,'Daily Returns'!D677:M677)</f>
        <v>4.4122981554322385E-3</v>
      </c>
    </row>
    <row r="678" spans="5:6" ht="15" customHeight="1" x14ac:dyDescent="0.35">
      <c r="E678" s="56">
        <f>'Daily Returns'!B678</f>
        <v>45455</v>
      </c>
      <c r="F678" s="57">
        <f>SUMPRODUCT($D$4:$M$4,'Daily Returns'!D678:M678)</f>
        <v>8.07507166852095E-3</v>
      </c>
    </row>
    <row r="679" spans="5:6" ht="15" customHeight="1" x14ac:dyDescent="0.35">
      <c r="E679" s="56">
        <f>'Daily Returns'!B679</f>
        <v>45456</v>
      </c>
      <c r="F679" s="57">
        <f>SUMPRODUCT($D$4:$M$4,'Daily Returns'!D679:M679)</f>
        <v>-4.0790302652932717E-3</v>
      </c>
    </row>
    <row r="680" spans="5:6" ht="15" customHeight="1" x14ac:dyDescent="0.35">
      <c r="E680" s="56">
        <f>'Daily Returns'!B680</f>
        <v>45457</v>
      </c>
      <c r="F680" s="57">
        <f>SUMPRODUCT($D$4:$M$4,'Daily Returns'!D680:M680)</f>
        <v>5.0080446376089415E-4</v>
      </c>
    </row>
    <row r="681" spans="5:6" ht="15" customHeight="1" x14ac:dyDescent="0.35">
      <c r="E681" s="56">
        <f>'Daily Returns'!B681</f>
        <v>45461</v>
      </c>
      <c r="F681" s="57">
        <f>SUMPRODUCT($D$4:$M$4,'Daily Returns'!D681:M681)</f>
        <v>8.4036509672149214E-3</v>
      </c>
    </row>
    <row r="682" spans="5:6" ht="15" customHeight="1" x14ac:dyDescent="0.35">
      <c r="E682" s="56">
        <f>'Daily Returns'!B682</f>
        <v>45462</v>
      </c>
      <c r="F682" s="57">
        <f>SUMPRODUCT($D$4:$M$4,'Daily Returns'!D682:M682)</f>
        <v>-1.4338655082459906E-2</v>
      </c>
    </row>
    <row r="683" spans="5:6" ht="15" customHeight="1" x14ac:dyDescent="0.35">
      <c r="E683" s="56">
        <f>'Daily Returns'!B683</f>
        <v>45463</v>
      </c>
      <c r="F683" s="57">
        <f>SUMPRODUCT($D$4:$M$4,'Daily Returns'!D683:M683)</f>
        <v>2.0733534723098796E-3</v>
      </c>
    </row>
    <row r="684" spans="5:6" ht="15" customHeight="1" x14ac:dyDescent="0.35">
      <c r="E684" s="56">
        <f>'Daily Returns'!B684</f>
        <v>45464</v>
      </c>
      <c r="F684" s="57">
        <f>SUMPRODUCT($D$4:$M$4,'Daily Returns'!D684:M684)</f>
        <v>-9.1732355176785754E-3</v>
      </c>
    </row>
    <row r="685" spans="5:6" ht="15" customHeight="1" x14ac:dyDescent="0.35">
      <c r="E685" s="56">
        <f>'Daily Returns'!B685</f>
        <v>45467</v>
      </c>
      <c r="F685" s="57">
        <f>SUMPRODUCT($D$4:$M$4,'Daily Returns'!D685:M685)</f>
        <v>6.235129854727294E-3</v>
      </c>
    </row>
    <row r="686" spans="5:6" ht="15" customHeight="1" x14ac:dyDescent="0.35">
      <c r="E686" s="56">
        <f>'Daily Returns'!B686</f>
        <v>45468</v>
      </c>
      <c r="F686" s="57">
        <f>SUMPRODUCT($D$4:$M$4,'Daily Returns'!D686:M686)</f>
        <v>-7.3383718338858508E-3</v>
      </c>
    </row>
    <row r="687" spans="5:6" ht="15" customHeight="1" x14ac:dyDescent="0.35">
      <c r="E687" s="56">
        <f>'Daily Returns'!B687</f>
        <v>45469</v>
      </c>
      <c r="F687" s="57">
        <f>SUMPRODUCT($D$4:$M$4,'Daily Returns'!D687:M687)</f>
        <v>9.9204486062363564E-3</v>
      </c>
    </row>
    <row r="688" spans="5:6" ht="15" customHeight="1" x14ac:dyDescent="0.35">
      <c r="E688" s="56">
        <f>'Daily Returns'!B688</f>
        <v>45470</v>
      </c>
      <c r="F688" s="57">
        <f>SUMPRODUCT($D$4:$M$4,'Daily Returns'!D688:M688)</f>
        <v>7.6973291007860368E-3</v>
      </c>
    </row>
    <row r="689" spans="5:6" ht="15" customHeight="1" x14ac:dyDescent="0.35">
      <c r="E689" s="56">
        <f>'Daily Returns'!B689</f>
        <v>45471</v>
      </c>
      <c r="F689" s="57">
        <f>SUMPRODUCT($D$4:$M$4,'Daily Returns'!D689:M689)</f>
        <v>-2.8531401303849751E-3</v>
      </c>
    </row>
    <row r="690" spans="5:6" ht="15" customHeight="1" x14ac:dyDescent="0.35">
      <c r="E690" s="56">
        <f>'Daily Returns'!B690</f>
        <v>45474</v>
      </c>
      <c r="F690" s="57">
        <f>SUMPRODUCT($D$4:$M$4,'Daily Returns'!D690:M690)</f>
        <v>-8.5984620980759357E-3</v>
      </c>
    </row>
    <row r="691" spans="5:6" ht="15" customHeight="1" x14ac:dyDescent="0.35">
      <c r="E691" s="56">
        <f>'Daily Returns'!B691</f>
        <v>45475</v>
      </c>
      <c r="F691" s="57">
        <f>SUMPRODUCT($D$4:$M$4,'Daily Returns'!D691:M691)</f>
        <v>-2.4272315205219903E-3</v>
      </c>
    </row>
    <row r="692" spans="5:6" ht="15" customHeight="1" x14ac:dyDescent="0.35">
      <c r="E692" s="56">
        <f>'Daily Returns'!B692</f>
        <v>45476</v>
      </c>
      <c r="F692" s="57">
        <f>SUMPRODUCT($D$4:$M$4,'Daily Returns'!D692:M692)</f>
        <v>8.8941086584653321E-3</v>
      </c>
    </row>
    <row r="693" spans="5:6" ht="15" customHeight="1" x14ac:dyDescent="0.35">
      <c r="E693" s="56">
        <f>'Daily Returns'!B693</f>
        <v>45477</v>
      </c>
      <c r="F693" s="57">
        <f>SUMPRODUCT($D$4:$M$4,'Daily Returns'!D693:M693)</f>
        <v>2.1661920037618449E-3</v>
      </c>
    </row>
    <row r="694" spans="5:6" ht="15" customHeight="1" x14ac:dyDescent="0.35">
      <c r="E694" s="56">
        <f>'Daily Returns'!B694</f>
        <v>45478</v>
      </c>
      <c r="F694" s="57">
        <f>SUMPRODUCT($D$4:$M$4,'Daily Returns'!D694:M694)</f>
        <v>9.0726195761839049E-3</v>
      </c>
    </row>
    <row r="695" spans="5:6" ht="15" customHeight="1" x14ac:dyDescent="0.35">
      <c r="E695" s="56">
        <f>'Daily Returns'!B695</f>
        <v>45481</v>
      </c>
      <c r="F695" s="57">
        <f>SUMPRODUCT($D$4:$M$4,'Daily Returns'!D695:M695)</f>
        <v>-5.5097525264198926E-3</v>
      </c>
    </row>
    <row r="696" spans="5:6" ht="15" customHeight="1" x14ac:dyDescent="0.35">
      <c r="E696" s="56">
        <f>'Daily Returns'!B696</f>
        <v>45482</v>
      </c>
      <c r="F696" s="57">
        <f>SUMPRODUCT($D$4:$M$4,'Daily Returns'!D696:M696)</f>
        <v>1.8878421956935374E-2</v>
      </c>
    </row>
    <row r="697" spans="5:6" ht="15" customHeight="1" x14ac:dyDescent="0.35">
      <c r="E697" s="56">
        <f>'Daily Returns'!B697</f>
        <v>45483</v>
      </c>
      <c r="F697" s="57">
        <f>SUMPRODUCT($D$4:$M$4,'Daily Returns'!D697:M697)</f>
        <v>1.0236197139588015E-2</v>
      </c>
    </row>
    <row r="698" spans="5:6" ht="15" customHeight="1" x14ac:dyDescent="0.35">
      <c r="E698" s="56">
        <f>'Daily Returns'!B698</f>
        <v>45484</v>
      </c>
      <c r="F698" s="57">
        <f>SUMPRODUCT($D$4:$M$4,'Daily Returns'!D698:M698)</f>
        <v>2.0280851645932993E-3</v>
      </c>
    </row>
    <row r="699" spans="5:6" ht="15" customHeight="1" x14ac:dyDescent="0.35">
      <c r="E699" s="56">
        <f>'Daily Returns'!B699</f>
        <v>45485</v>
      </c>
      <c r="F699" s="57">
        <f>SUMPRODUCT($D$4:$M$4,'Daily Returns'!D699:M699)</f>
        <v>-9.2284254653651164E-3</v>
      </c>
    </row>
    <row r="700" spans="5:6" ht="15" customHeight="1" x14ac:dyDescent="0.35">
      <c r="E700" s="56">
        <f>'Daily Returns'!B700</f>
        <v>45488</v>
      </c>
      <c r="F700" s="57">
        <f>SUMPRODUCT($D$4:$M$4,'Daily Returns'!D700:M700)</f>
        <v>5.8340728394400271E-3</v>
      </c>
    </row>
    <row r="701" spans="5:6" ht="15" customHeight="1" x14ac:dyDescent="0.35">
      <c r="E701" s="56">
        <f>'Daily Returns'!B701</f>
        <v>45489</v>
      </c>
      <c r="F701" s="57">
        <f>SUMPRODUCT($D$4:$M$4,'Daily Returns'!D701:M701)</f>
        <v>-2.7508494467030969E-3</v>
      </c>
    </row>
    <row r="702" spans="5:6" ht="15" customHeight="1" x14ac:dyDescent="0.35">
      <c r="E702" s="56">
        <f>'Daily Returns'!B702</f>
        <v>45491</v>
      </c>
      <c r="F702" s="57">
        <f>SUMPRODUCT($D$4:$M$4,'Daily Returns'!D702:M702)</f>
        <v>-1.3059353338912318E-2</v>
      </c>
    </row>
    <row r="703" spans="5:6" ht="15" customHeight="1" x14ac:dyDescent="0.35">
      <c r="E703" s="56">
        <f>'Daily Returns'!B703</f>
        <v>45492</v>
      </c>
      <c r="F703" s="57">
        <f>SUMPRODUCT($D$4:$M$4,'Daily Returns'!D703:M703)</f>
        <v>-2.1249773833268207E-2</v>
      </c>
    </row>
    <row r="704" spans="5:6" ht="15" customHeight="1" x14ac:dyDescent="0.35">
      <c r="E704" s="56">
        <f>'Daily Returns'!B704</f>
        <v>45495</v>
      </c>
      <c r="F704" s="57">
        <f>SUMPRODUCT($D$4:$M$4,'Daily Returns'!D704:M704)</f>
        <v>6.7462698066825802E-3</v>
      </c>
    </row>
    <row r="705" spans="5:6" ht="15" customHeight="1" x14ac:dyDescent="0.35">
      <c r="E705" s="56">
        <f>'Daily Returns'!B705</f>
        <v>45496</v>
      </c>
      <c r="F705" s="57">
        <f>SUMPRODUCT($D$4:$M$4,'Daily Returns'!D705:M705)</f>
        <v>-6.2731128831102056E-3</v>
      </c>
    </row>
    <row r="706" spans="5:6" ht="15" customHeight="1" x14ac:dyDescent="0.35">
      <c r="E706" s="56">
        <f>'Daily Returns'!B706</f>
        <v>45497</v>
      </c>
      <c r="F706" s="57">
        <f>SUMPRODUCT($D$4:$M$4,'Daily Returns'!D706:M706)</f>
        <v>7.2270401699306664E-3</v>
      </c>
    </row>
    <row r="707" spans="5:6" ht="15" customHeight="1" x14ac:dyDescent="0.35">
      <c r="E707" s="56">
        <f>'Daily Returns'!B707</f>
        <v>45498</v>
      </c>
      <c r="F707" s="57">
        <f>SUMPRODUCT($D$4:$M$4,'Daily Returns'!D707:M707)</f>
        <v>6.6898568945337761E-3</v>
      </c>
    </row>
    <row r="708" spans="5:6" ht="15" customHeight="1" x14ac:dyDescent="0.35">
      <c r="E708" s="56">
        <f>'Daily Returns'!B708</f>
        <v>45499</v>
      </c>
      <c r="F708" s="57">
        <f>SUMPRODUCT($D$4:$M$4,'Daily Returns'!D708:M708)</f>
        <v>1.6359218572531718E-2</v>
      </c>
    </row>
    <row r="709" spans="5:6" ht="15" customHeight="1" x14ac:dyDescent="0.35">
      <c r="E709" s="56">
        <f>'Daily Returns'!B709</f>
        <v>45502</v>
      </c>
      <c r="F709" s="57">
        <f>SUMPRODUCT($D$4:$M$4,'Daily Returns'!D709:M709)</f>
        <v>4.0926642470175151E-3</v>
      </c>
    </row>
    <row r="710" spans="5:6" ht="15" customHeight="1" x14ac:dyDescent="0.35">
      <c r="E710" s="56">
        <f>'Daily Returns'!B710</f>
        <v>45503</v>
      </c>
      <c r="F710" s="57">
        <f>SUMPRODUCT($D$4:$M$4,'Daily Returns'!D710:M710)</f>
        <v>2.0215548253567729E-2</v>
      </c>
    </row>
    <row r="711" spans="5:6" ht="15" customHeight="1" x14ac:dyDescent="0.35">
      <c r="E711" s="56">
        <f>'Daily Returns'!B711</f>
        <v>45504</v>
      </c>
      <c r="F711" s="57">
        <f>SUMPRODUCT($D$4:$M$4,'Daily Returns'!D711:M711)</f>
        <v>2.9472610340031121E-2</v>
      </c>
    </row>
    <row r="712" spans="5:6" ht="15" customHeight="1" x14ac:dyDescent="0.35">
      <c r="E712" s="56">
        <f>'Daily Returns'!B712</f>
        <v>45505</v>
      </c>
      <c r="F712" s="57">
        <f>SUMPRODUCT($D$4:$M$4,'Daily Returns'!D712:M712)</f>
        <v>2.3139380361272568E-2</v>
      </c>
    </row>
    <row r="713" spans="5:6" ht="15" customHeight="1" x14ac:dyDescent="0.35">
      <c r="E713" s="56">
        <f>'Daily Returns'!B713</f>
        <v>45506</v>
      </c>
      <c r="F713" s="57">
        <f>SUMPRODUCT($D$4:$M$4,'Daily Returns'!D713:M713)</f>
        <v>-7.9968712347816048E-3</v>
      </c>
    </row>
    <row r="714" spans="5:6" ht="15" customHeight="1" x14ac:dyDescent="0.35">
      <c r="E714" s="56">
        <f>'Daily Returns'!B714</f>
        <v>45509</v>
      </c>
      <c r="F714" s="57">
        <f>SUMPRODUCT($D$4:$M$4,'Daily Returns'!D714:M714)</f>
        <v>-4.871171808802522E-2</v>
      </c>
    </row>
    <row r="715" spans="5:6" ht="15" customHeight="1" x14ac:dyDescent="0.35">
      <c r="E715" s="56">
        <f>'Daily Returns'!B715</f>
        <v>45510</v>
      </c>
      <c r="F715" s="57">
        <f>SUMPRODUCT($D$4:$M$4,'Daily Returns'!D715:M715)</f>
        <v>-9.0093814556205243E-4</v>
      </c>
    </row>
    <row r="716" spans="5:6" ht="15" customHeight="1" x14ac:dyDescent="0.35">
      <c r="E716" s="56">
        <f>'Daily Returns'!B716</f>
        <v>45511</v>
      </c>
      <c r="F716" s="57">
        <f>SUMPRODUCT($D$4:$M$4,'Daily Returns'!D716:M716)</f>
        <v>8.9695838720275332E-3</v>
      </c>
    </row>
    <row r="717" spans="5:6" ht="15" customHeight="1" x14ac:dyDescent="0.35">
      <c r="E717" s="56">
        <f>'Daily Returns'!B717</f>
        <v>45512</v>
      </c>
      <c r="F717" s="57">
        <f>SUMPRODUCT($D$4:$M$4,'Daily Returns'!D717:M717)</f>
        <v>-1.2145296956862121E-2</v>
      </c>
    </row>
    <row r="718" spans="5:6" ht="15" customHeight="1" x14ac:dyDescent="0.35">
      <c r="E718" s="56">
        <f>'Daily Returns'!B718</f>
        <v>45513</v>
      </c>
      <c r="F718" s="57">
        <f>SUMPRODUCT($D$4:$M$4,'Daily Returns'!D718:M718)</f>
        <v>6.4024981809333555E-3</v>
      </c>
    </row>
    <row r="719" spans="5:6" ht="15" customHeight="1" x14ac:dyDescent="0.35">
      <c r="E719" s="56">
        <f>'Daily Returns'!B719</f>
        <v>45516</v>
      </c>
      <c r="F719" s="57">
        <f>SUMPRODUCT($D$4:$M$4,'Daily Returns'!D719:M719)</f>
        <v>-9.345064268999741E-3</v>
      </c>
    </row>
    <row r="720" spans="5:6" ht="15" customHeight="1" x14ac:dyDescent="0.35">
      <c r="E720" s="56">
        <f>'Daily Returns'!B720</f>
        <v>45517</v>
      </c>
      <c r="F720" s="57">
        <f>SUMPRODUCT($D$4:$M$4,'Daily Returns'!D720:M720)</f>
        <v>-1.1189202593404751E-2</v>
      </c>
    </row>
    <row r="721" spans="5:6" ht="15" customHeight="1" x14ac:dyDescent="0.35">
      <c r="E721" s="56">
        <f>'Daily Returns'!B721</f>
        <v>45518</v>
      </c>
      <c r="F721" s="57">
        <f>SUMPRODUCT($D$4:$M$4,'Daily Returns'!D721:M721)</f>
        <v>-1.1647368782160062E-2</v>
      </c>
    </row>
    <row r="722" spans="5:6" ht="15" customHeight="1" x14ac:dyDescent="0.35">
      <c r="E722" s="56">
        <f>'Daily Returns'!B722</f>
        <v>45520</v>
      </c>
      <c r="F722" s="57">
        <f>SUMPRODUCT($D$4:$M$4,'Daily Returns'!D722:M722)</f>
        <v>1.0186563354428925E-2</v>
      </c>
    </row>
    <row r="723" spans="5:6" ht="15" customHeight="1" x14ac:dyDescent="0.35">
      <c r="E723" s="56">
        <f>'Daily Returns'!B723</f>
        <v>45523</v>
      </c>
      <c r="F723" s="57">
        <f>SUMPRODUCT($D$4:$M$4,'Daily Returns'!D723:M723)</f>
        <v>1.0646759068299455E-2</v>
      </c>
    </row>
    <row r="724" spans="5:6" ht="15" customHeight="1" x14ac:dyDescent="0.35">
      <c r="E724" s="56">
        <f>'Daily Returns'!B724</f>
        <v>45524</v>
      </c>
      <c r="F724" s="57">
        <f>SUMPRODUCT($D$4:$M$4,'Daily Returns'!D724:M724)</f>
        <v>1.9080595576244627E-2</v>
      </c>
    </row>
    <row r="725" spans="5:6" ht="15" customHeight="1" x14ac:dyDescent="0.35">
      <c r="E725" s="56">
        <f>'Daily Returns'!B725</f>
        <v>45525</v>
      </c>
      <c r="F725" s="57">
        <f>SUMPRODUCT($D$4:$M$4,'Daily Returns'!D725:M725)</f>
        <v>2.0004233849108335E-4</v>
      </c>
    </row>
    <row r="726" spans="5:6" ht="15" customHeight="1" x14ac:dyDescent="0.35">
      <c r="E726" s="56">
        <f>'Daily Returns'!B726</f>
        <v>45526</v>
      </c>
      <c r="F726" s="57">
        <f>SUMPRODUCT($D$4:$M$4,'Daily Returns'!D726:M726)</f>
        <v>-7.5748696376560639E-3</v>
      </c>
    </row>
    <row r="727" spans="5:6" ht="15" customHeight="1" x14ac:dyDescent="0.35">
      <c r="E727" s="56">
        <f>'Daily Returns'!B727</f>
        <v>45527</v>
      </c>
      <c r="F727" s="57">
        <f>SUMPRODUCT($D$4:$M$4,'Daily Returns'!D727:M727)</f>
        <v>-4.9168458443514399E-3</v>
      </c>
    </row>
    <row r="728" spans="5:6" ht="15" customHeight="1" x14ac:dyDescent="0.35">
      <c r="E728" s="56">
        <f>'Daily Returns'!B728</f>
        <v>45530</v>
      </c>
      <c r="F728" s="57">
        <f>SUMPRODUCT($D$4:$M$4,'Daily Returns'!D728:M728)</f>
        <v>-3.3252902532253633E-3</v>
      </c>
    </row>
    <row r="729" spans="5:6" ht="15" customHeight="1" x14ac:dyDescent="0.35">
      <c r="E729" s="56">
        <f>'Daily Returns'!B729</f>
        <v>45531</v>
      </c>
      <c r="F729" s="57">
        <f>SUMPRODUCT($D$4:$M$4,'Daily Returns'!D729:M729)</f>
        <v>1.3656045707180523E-2</v>
      </c>
    </row>
    <row r="730" spans="5:6" ht="15" customHeight="1" x14ac:dyDescent="0.35">
      <c r="E730" s="56">
        <f>'Daily Returns'!B730</f>
        <v>45532</v>
      </c>
      <c r="F730" s="57">
        <f>SUMPRODUCT($D$4:$M$4,'Daily Returns'!D730:M730)</f>
        <v>-8.1153749541058844E-3</v>
      </c>
    </row>
    <row r="731" spans="5:6" ht="15" customHeight="1" x14ac:dyDescent="0.35">
      <c r="E731" s="56">
        <f>'Daily Returns'!B731</f>
        <v>45533</v>
      </c>
      <c r="F731" s="57">
        <f>SUMPRODUCT($D$4:$M$4,'Daily Returns'!D731:M731)</f>
        <v>-8.2280759212841059E-3</v>
      </c>
    </row>
    <row r="732" spans="5:6" ht="15" customHeight="1" x14ac:dyDescent="0.35">
      <c r="E732" s="56">
        <f>'Daily Returns'!B732</f>
        <v>45534</v>
      </c>
      <c r="F732" s="57">
        <f>SUMPRODUCT($D$4:$M$4,'Daily Returns'!D732:M732)</f>
        <v>6.5695279824390827E-3</v>
      </c>
    </row>
    <row r="733" spans="5:6" ht="15" customHeight="1" x14ac:dyDescent="0.35">
      <c r="E733" s="56">
        <f>'Daily Returns'!B733</f>
        <v>45537</v>
      </c>
      <c r="F733" s="57">
        <f>SUMPRODUCT($D$4:$M$4,'Daily Returns'!D733:M733)</f>
        <v>1.6689561796324644E-2</v>
      </c>
    </row>
    <row r="734" spans="5:6" ht="15" customHeight="1" x14ac:dyDescent="0.35">
      <c r="E734" s="56">
        <f>'Daily Returns'!B734</f>
        <v>45538</v>
      </c>
      <c r="F734" s="57">
        <f>SUMPRODUCT($D$4:$M$4,'Daily Returns'!D734:M734)</f>
        <v>-8.6652966466945272E-3</v>
      </c>
    </row>
    <row r="735" spans="5:6" ht="15" customHeight="1" x14ac:dyDescent="0.35">
      <c r="E735" s="56">
        <f>'Daily Returns'!B735</f>
        <v>45539</v>
      </c>
      <c r="F735" s="57">
        <f>SUMPRODUCT($D$4:$M$4,'Daily Returns'!D735:M735)</f>
        <v>-4.6553374786665325E-3</v>
      </c>
    </row>
    <row r="736" spans="5:6" ht="15" customHeight="1" x14ac:dyDescent="0.35">
      <c r="E736" s="56">
        <f>'Daily Returns'!B736</f>
        <v>45540</v>
      </c>
      <c r="F736" s="57">
        <f>SUMPRODUCT($D$4:$M$4,'Daily Returns'!D736:M736)</f>
        <v>-9.8419989909185046E-3</v>
      </c>
    </row>
    <row r="737" spans="5:6" ht="15" customHeight="1" x14ac:dyDescent="0.35">
      <c r="E737" s="56">
        <f>'Daily Returns'!B737</f>
        <v>45541</v>
      </c>
      <c r="F737" s="57">
        <f>SUMPRODUCT($D$4:$M$4,'Daily Returns'!D737:M737)</f>
        <v>-1.2139951554357837E-2</v>
      </c>
    </row>
    <row r="738" spans="5:6" ht="15" customHeight="1" x14ac:dyDescent="0.35">
      <c r="E738" s="56">
        <f>'Daily Returns'!B738</f>
        <v>45544</v>
      </c>
      <c r="F738" s="57">
        <f>SUMPRODUCT($D$4:$M$4,'Daily Returns'!D738:M738)</f>
        <v>2.9346146985599012E-5</v>
      </c>
    </row>
    <row r="739" spans="5:6" ht="15" customHeight="1" x14ac:dyDescent="0.35">
      <c r="E739" s="56">
        <f>'Daily Returns'!B739</f>
        <v>45545</v>
      </c>
      <c r="F739" s="57">
        <f>SUMPRODUCT($D$4:$M$4,'Daily Returns'!D739:M739)</f>
        <v>1.8197711761296011E-2</v>
      </c>
    </row>
    <row r="740" spans="5:6" ht="15" customHeight="1" x14ac:dyDescent="0.35">
      <c r="E740" s="56">
        <f>'Daily Returns'!B740</f>
        <v>45546</v>
      </c>
      <c r="F740" s="57">
        <f>SUMPRODUCT($D$4:$M$4,'Daily Returns'!D740:M740)</f>
        <v>-1.1366551148610951E-2</v>
      </c>
    </row>
    <row r="741" spans="5:6" ht="15" customHeight="1" x14ac:dyDescent="0.35">
      <c r="E741" s="56">
        <f>'Daily Returns'!B741</f>
        <v>45547</v>
      </c>
      <c r="F741" s="57">
        <f>SUMPRODUCT($D$4:$M$4,'Daily Returns'!D741:M741)</f>
        <v>1.7345414999285415E-2</v>
      </c>
    </row>
    <row r="742" spans="5:6" ht="15" customHeight="1" x14ac:dyDescent="0.35">
      <c r="E742" s="56">
        <f>'Daily Returns'!B742</f>
        <v>45548</v>
      </c>
      <c r="F742" s="57">
        <f>SUMPRODUCT($D$4:$M$4,'Daily Returns'!D742:M742)</f>
        <v>-3.4011374698439275E-3</v>
      </c>
    </row>
    <row r="743" spans="5:6" ht="15" customHeight="1" x14ac:dyDescent="0.35">
      <c r="E743" s="56">
        <f>'Daily Returns'!B743</f>
        <v>45551</v>
      </c>
      <c r="F743" s="57">
        <f>SUMPRODUCT($D$4:$M$4,'Daily Returns'!D743:M743)</f>
        <v>1.9035657638481616E-2</v>
      </c>
    </row>
    <row r="744" spans="5:6" ht="15" customHeight="1" x14ac:dyDescent="0.35">
      <c r="E744" s="56">
        <f>'Daily Returns'!B744</f>
        <v>45552</v>
      </c>
      <c r="F744" s="57">
        <f>SUMPRODUCT($D$4:$M$4,'Daily Returns'!D744:M744)</f>
        <v>-1.1672970821613713E-3</v>
      </c>
    </row>
    <row r="745" spans="5:6" ht="15" customHeight="1" x14ac:dyDescent="0.35">
      <c r="E745" s="56">
        <f>'Daily Returns'!B745</f>
        <v>45553</v>
      </c>
      <c r="F745" s="57">
        <f>SUMPRODUCT($D$4:$M$4,'Daily Returns'!D745:M745)</f>
        <v>4.4818254693070178E-3</v>
      </c>
    </row>
    <row r="746" spans="5:6" ht="15" customHeight="1" x14ac:dyDescent="0.35">
      <c r="E746" s="56">
        <f>'Daily Returns'!B746</f>
        <v>45554</v>
      </c>
      <c r="F746" s="57">
        <f>SUMPRODUCT($D$4:$M$4,'Daily Returns'!D746:M746)</f>
        <v>-8.1780236315786223E-3</v>
      </c>
    </row>
    <row r="747" spans="5:6" ht="15" customHeight="1" x14ac:dyDescent="0.35">
      <c r="E747" s="56">
        <f>'Daily Returns'!B747</f>
        <v>45555</v>
      </c>
      <c r="F747" s="57">
        <f>SUMPRODUCT($D$4:$M$4,'Daily Returns'!D747:M747)</f>
        <v>1.7889660446141476E-2</v>
      </c>
    </row>
    <row r="748" spans="5:6" ht="15" customHeight="1" x14ac:dyDescent="0.35">
      <c r="E748" s="56">
        <f>'Daily Returns'!B748</f>
        <v>45558</v>
      </c>
      <c r="F748" s="57">
        <f>SUMPRODUCT($D$4:$M$4,'Daily Returns'!D748:M748)</f>
        <v>1.0329420176106077E-2</v>
      </c>
    </row>
    <row r="749" spans="5:6" ht="15" customHeight="1" x14ac:dyDescent="0.35">
      <c r="E749" s="56">
        <f>'Daily Returns'!B749</f>
        <v>45559</v>
      </c>
      <c r="F749" s="57">
        <f>SUMPRODUCT($D$4:$M$4,'Daily Returns'!D749:M749)</f>
        <v>1.6007915398950662E-2</v>
      </c>
    </row>
    <row r="750" spans="5:6" ht="15" customHeight="1" x14ac:dyDescent="0.35">
      <c r="E750" s="56">
        <f>'Daily Returns'!B750</f>
        <v>45560</v>
      </c>
      <c r="F750" s="57">
        <f>SUMPRODUCT($D$4:$M$4,'Daily Returns'!D750:M750)</f>
        <v>3.9640541124643346E-3</v>
      </c>
    </row>
    <row r="751" spans="5:6" ht="15" customHeight="1" x14ac:dyDescent="0.35">
      <c r="E751" s="56">
        <f>'Daily Returns'!B751</f>
        <v>45561</v>
      </c>
      <c r="F751" s="57">
        <f>SUMPRODUCT($D$4:$M$4,'Daily Returns'!D751:M751)</f>
        <v>-3.5631422247361987E-4</v>
      </c>
    </row>
    <row r="752" spans="5:6" ht="15" customHeight="1" x14ac:dyDescent="0.35">
      <c r="E752" s="56">
        <f>'Daily Returns'!B752</f>
        <v>45562</v>
      </c>
      <c r="F752" s="57">
        <f>SUMPRODUCT($D$4:$M$4,'Daily Returns'!D752:M752)</f>
        <v>-9.8987679689983253E-3</v>
      </c>
    </row>
    <row r="753" spans="5:6" ht="15" customHeight="1" x14ac:dyDescent="0.35">
      <c r="E753" s="56">
        <f>'Daily Returns'!B753</f>
        <v>45565</v>
      </c>
      <c r="F753" s="57">
        <f>SUMPRODUCT($D$4:$M$4,'Daily Returns'!D753:M753)</f>
        <v>-4.5674067317068058E-3</v>
      </c>
    </row>
    <row r="754" spans="5:6" ht="15" customHeight="1" x14ac:dyDescent="0.35">
      <c r="E754" s="56">
        <f>'Daily Returns'!B754</f>
        <v>45566</v>
      </c>
      <c r="F754" s="57">
        <f>SUMPRODUCT($D$4:$M$4,'Daily Returns'!D754:M754)</f>
        <v>-3.0048231982618408E-3</v>
      </c>
    </row>
    <row r="755" spans="5:6" ht="15" customHeight="1" x14ac:dyDescent="0.35">
      <c r="E755" s="56">
        <f>'Daily Returns'!B755</f>
        <v>45568</v>
      </c>
      <c r="F755" s="57">
        <f>SUMPRODUCT($D$4:$M$4,'Daily Returns'!D755:M755)</f>
        <v>-1.9493737532900169E-2</v>
      </c>
    </row>
    <row r="756" spans="5:6" ht="15" customHeight="1" x14ac:dyDescent="0.35">
      <c r="E756" s="56">
        <f>'Daily Returns'!B756</f>
        <v>45569</v>
      </c>
      <c r="F756" s="57">
        <f>SUMPRODUCT($D$4:$M$4,'Daily Returns'!D756:M756)</f>
        <v>-6.1447980533227324E-3</v>
      </c>
    </row>
    <row r="757" spans="5:6" ht="15" customHeight="1" x14ac:dyDescent="0.35">
      <c r="E757" s="56">
        <f>'Daily Returns'!B757</f>
        <v>45572</v>
      </c>
      <c r="F757" s="57">
        <f>SUMPRODUCT($D$4:$M$4,'Daily Returns'!D757:M757)</f>
        <v>-3.7609640499067717E-2</v>
      </c>
    </row>
    <row r="758" spans="5:6" ht="15" customHeight="1" x14ac:dyDescent="0.35">
      <c r="E758" s="56">
        <f>'Daily Returns'!B758</f>
        <v>45573</v>
      </c>
      <c r="F758" s="57">
        <f>SUMPRODUCT($D$4:$M$4,'Daily Returns'!D758:M758)</f>
        <v>2.5493387504376713E-2</v>
      </c>
    </row>
    <row r="759" spans="5:6" ht="15" customHeight="1" x14ac:dyDescent="0.35">
      <c r="E759" s="56">
        <f>'Daily Returns'!B759</f>
        <v>45574</v>
      </c>
      <c r="F759" s="57">
        <f>SUMPRODUCT($D$4:$M$4,'Daily Returns'!D759:M759)</f>
        <v>6.1927895425556156E-3</v>
      </c>
    </row>
    <row r="760" spans="5:6" ht="15" customHeight="1" x14ac:dyDescent="0.35">
      <c r="E760" s="56">
        <f>'Daily Returns'!B760</f>
        <v>45575</v>
      </c>
      <c r="F760" s="57">
        <f>SUMPRODUCT($D$4:$M$4,'Daily Returns'!D760:M760)</f>
        <v>3.500759987543167E-4</v>
      </c>
    </row>
    <row r="761" spans="5:6" ht="15" customHeight="1" x14ac:dyDescent="0.35">
      <c r="E761" s="56">
        <f>'Daily Returns'!B761</f>
        <v>45576</v>
      </c>
      <c r="F761" s="57">
        <f>SUMPRODUCT($D$4:$M$4,'Daily Returns'!D761:M761)</f>
        <v>-5.0425300609553874E-3</v>
      </c>
    </row>
    <row r="762" spans="5:6" ht="15" customHeight="1" x14ac:dyDescent="0.35">
      <c r="E762" s="56">
        <f>'Daily Returns'!B762</f>
        <v>45579</v>
      </c>
      <c r="F762" s="57">
        <f>SUMPRODUCT($D$4:$M$4,'Daily Returns'!D762:M762)</f>
        <v>3.812744078954303E-3</v>
      </c>
    </row>
    <row r="763" spans="5:6" ht="15" customHeight="1" x14ac:dyDescent="0.35">
      <c r="E763" s="56">
        <f>'Daily Returns'!B763</f>
        <v>45580</v>
      </c>
      <c r="F763" s="57">
        <f>SUMPRODUCT($D$4:$M$4,'Daily Returns'!D763:M763)</f>
        <v>4.4728529670372396E-3</v>
      </c>
    </row>
    <row r="764" spans="5:6" ht="15" customHeight="1" x14ac:dyDescent="0.35">
      <c r="E764" s="56">
        <f>'Daily Returns'!B764</f>
        <v>45581</v>
      </c>
      <c r="F764" s="57">
        <f>SUMPRODUCT($D$4:$M$4,'Daily Returns'!D764:M764)</f>
        <v>-5.5676266141406012E-3</v>
      </c>
    </row>
    <row r="765" spans="5:6" ht="15" customHeight="1" x14ac:dyDescent="0.35">
      <c r="E765" s="56">
        <f>'Daily Returns'!B765</f>
        <v>45582</v>
      </c>
      <c r="F765" s="57">
        <f>SUMPRODUCT($D$4:$M$4,'Daily Returns'!D765:M765)</f>
        <v>-1.2569130238824239E-2</v>
      </c>
    </row>
    <row r="766" spans="5:6" ht="15" customHeight="1" x14ac:dyDescent="0.35">
      <c r="E766" s="56">
        <f>'Daily Returns'!B766</f>
        <v>45583</v>
      </c>
      <c r="F766" s="57">
        <f>SUMPRODUCT($D$4:$M$4,'Daily Returns'!D766:M766)</f>
        <v>8.9162509667187195E-3</v>
      </c>
    </row>
    <row r="767" spans="5:6" ht="15" customHeight="1" x14ac:dyDescent="0.35">
      <c r="E767" s="56">
        <f>'Daily Returns'!B767</f>
        <v>45586</v>
      </c>
      <c r="F767" s="57">
        <f>SUMPRODUCT($D$4:$M$4,'Daily Returns'!D767:M767)</f>
        <v>-9.4555002417516677E-3</v>
      </c>
    </row>
    <row r="768" spans="5:6" ht="15" customHeight="1" x14ac:dyDescent="0.35">
      <c r="E768" s="56">
        <f>'Daily Returns'!B768</f>
        <v>45587</v>
      </c>
      <c r="F768" s="57">
        <f>SUMPRODUCT($D$4:$M$4,'Daily Returns'!D768:M768)</f>
        <v>-2.3773739526454115E-2</v>
      </c>
    </row>
    <row r="769" spans="5:6" ht="15" customHeight="1" x14ac:dyDescent="0.35">
      <c r="E769" s="56">
        <f>'Daily Returns'!B769</f>
        <v>45588</v>
      </c>
      <c r="F769" s="57">
        <f>SUMPRODUCT($D$4:$M$4,'Daily Returns'!D769:M769)</f>
        <v>-2.5324751006072723E-3</v>
      </c>
    </row>
    <row r="770" spans="5:6" ht="15" customHeight="1" x14ac:dyDescent="0.35">
      <c r="E770" s="56">
        <f>'Daily Returns'!B770</f>
        <v>45589</v>
      </c>
      <c r="F770" s="57">
        <f>SUMPRODUCT($D$4:$M$4,'Daily Returns'!D770:M770)</f>
        <v>5.4824740822882988E-3</v>
      </c>
    </row>
    <row r="771" spans="5:6" ht="15" customHeight="1" x14ac:dyDescent="0.35">
      <c r="E771" s="56">
        <f>'Daily Returns'!B771</f>
        <v>45590</v>
      </c>
      <c r="F771" s="57">
        <f>SUMPRODUCT($D$4:$M$4,'Daily Returns'!D771:M771)</f>
        <v>-2.4480399964976748E-2</v>
      </c>
    </row>
    <row r="772" spans="5:6" ht="15" customHeight="1" x14ac:dyDescent="0.35">
      <c r="E772" s="56">
        <f>'Daily Returns'!B772</f>
        <v>45593</v>
      </c>
      <c r="F772" s="57">
        <f>SUMPRODUCT($D$4:$M$4,'Daily Returns'!D772:M772)</f>
        <v>-7.3191550111406881E-3</v>
      </c>
    </row>
    <row r="773" spans="5:6" ht="15" customHeight="1" x14ac:dyDescent="0.35">
      <c r="E773" s="56">
        <f>'Daily Returns'!B773</f>
        <v>45594</v>
      </c>
      <c r="F773" s="57">
        <f>SUMPRODUCT($D$4:$M$4,'Daily Returns'!D773:M773)</f>
        <v>1.1579186413210846E-2</v>
      </c>
    </row>
    <row r="774" spans="5:6" ht="15" customHeight="1" x14ac:dyDescent="0.35">
      <c r="E774" s="56">
        <f>'Daily Returns'!B774</f>
        <v>45595</v>
      </c>
      <c r="F774" s="57">
        <f>SUMPRODUCT($D$4:$M$4,'Daily Returns'!D774:M774)</f>
        <v>-6.6972373788906289E-5</v>
      </c>
    </row>
    <row r="775" spans="5:6" ht="15" customHeight="1" x14ac:dyDescent="0.35">
      <c r="E775" s="56">
        <f>'Daily Returns'!B775</f>
        <v>45596</v>
      </c>
      <c r="F775" s="57">
        <f>SUMPRODUCT($D$4:$M$4,'Daily Returns'!D775:M775)</f>
        <v>9.2081535495862239E-3</v>
      </c>
    </row>
    <row r="776" spans="5:6" ht="15" customHeight="1" x14ac:dyDescent="0.35">
      <c r="E776" s="56">
        <f>'Daily Returns'!B776</f>
        <v>45597</v>
      </c>
      <c r="F776" s="57">
        <f>SUMPRODUCT($D$4:$M$4,'Daily Returns'!D776:M776)</f>
        <v>8.5486120451457766E-3</v>
      </c>
    </row>
    <row r="777" spans="5:6" ht="15" customHeight="1" x14ac:dyDescent="0.35">
      <c r="E777" s="56">
        <f>'Daily Returns'!B777</f>
        <v>45600</v>
      </c>
      <c r="F777" s="57">
        <f>SUMPRODUCT($D$4:$M$4,'Daily Returns'!D777:M777)</f>
        <v>-2.38503902350496E-2</v>
      </c>
    </row>
    <row r="778" spans="5:6" ht="15" customHeight="1" x14ac:dyDescent="0.35">
      <c r="E778" s="56">
        <f>'Daily Returns'!B778</f>
        <v>45601</v>
      </c>
      <c r="F778" s="57">
        <f>SUMPRODUCT($D$4:$M$4,'Daily Returns'!D778:M778)</f>
        <v>2.207709979369977E-3</v>
      </c>
    </row>
    <row r="779" spans="5:6" ht="15" customHeight="1" x14ac:dyDescent="0.35">
      <c r="E779" s="56">
        <f>'Daily Returns'!B779</f>
        <v>45602</v>
      </c>
      <c r="F779" s="57">
        <f>SUMPRODUCT($D$4:$M$4,'Daily Returns'!D779:M779)</f>
        <v>3.2047657908964716E-2</v>
      </c>
    </row>
    <row r="780" spans="5:6" ht="15" customHeight="1" x14ac:dyDescent="0.35">
      <c r="E780" s="56">
        <f>'Daily Returns'!B780</f>
        <v>45603</v>
      </c>
      <c r="F780" s="57">
        <f>SUMPRODUCT($D$4:$M$4,'Daily Returns'!D780:M780)</f>
        <v>-1.8896187254658619E-2</v>
      </c>
    </row>
    <row r="781" spans="5:6" ht="15" customHeight="1" x14ac:dyDescent="0.35">
      <c r="E781" s="56">
        <f>'Daily Returns'!B781</f>
        <v>45604</v>
      </c>
      <c r="F781" s="57">
        <f>SUMPRODUCT($D$4:$M$4,'Daily Returns'!D781:M781)</f>
        <v>-1.8956965616919754E-2</v>
      </c>
    </row>
    <row r="782" spans="5:6" ht="15" customHeight="1" x14ac:dyDescent="0.35">
      <c r="E782" s="56">
        <f>'Daily Returns'!B782</f>
        <v>45607</v>
      </c>
      <c r="F782" s="57">
        <f>SUMPRODUCT($D$4:$M$4,'Daily Returns'!D782:M782)</f>
        <v>-3.4151055167078782E-3</v>
      </c>
    </row>
    <row r="783" spans="5:6" ht="15" customHeight="1" x14ac:dyDescent="0.35">
      <c r="E783" s="56">
        <f>'Daily Returns'!B783</f>
        <v>45608</v>
      </c>
      <c r="F783" s="57">
        <f>SUMPRODUCT($D$4:$M$4,'Daily Returns'!D783:M783)</f>
        <v>-1.6186027986655256E-2</v>
      </c>
    </row>
    <row r="784" spans="5:6" ht="15" customHeight="1" x14ac:dyDescent="0.35">
      <c r="E784" s="56">
        <f>'Daily Returns'!B784</f>
        <v>45609</v>
      </c>
      <c r="F784" s="57">
        <f>SUMPRODUCT($D$4:$M$4,'Daily Returns'!D784:M784)</f>
        <v>-2.4398022688070106E-2</v>
      </c>
    </row>
    <row r="785" spans="5:6" ht="15" customHeight="1" x14ac:dyDescent="0.35">
      <c r="E785" s="56">
        <f>'Daily Returns'!B785</f>
        <v>45610</v>
      </c>
      <c r="F785" s="57">
        <f>SUMPRODUCT($D$4:$M$4,'Daily Returns'!D785:M785)</f>
        <v>-7.1167972230730386E-3</v>
      </c>
    </row>
    <row r="786" spans="5:6" ht="15" customHeight="1" x14ac:dyDescent="0.35">
      <c r="E786" s="56">
        <f>'Daily Returns'!B786</f>
        <v>45614</v>
      </c>
      <c r="F786" s="57">
        <f>SUMPRODUCT($D$4:$M$4,'Daily Returns'!D786:M786)</f>
        <v>-1.2338054568331239E-2</v>
      </c>
    </row>
    <row r="787" spans="5:6" ht="15" customHeight="1" x14ac:dyDescent="0.35">
      <c r="E787" s="56">
        <f>'Daily Returns'!B787</f>
        <v>45615</v>
      </c>
      <c r="F787" s="57">
        <f>SUMPRODUCT($D$4:$M$4,'Daily Returns'!D787:M787)</f>
        <v>1.4918117437480032E-4</v>
      </c>
    </row>
    <row r="788" spans="5:6" ht="15" customHeight="1" x14ac:dyDescent="0.35">
      <c r="E788" s="56">
        <f>'Daily Returns'!B788</f>
        <v>45617</v>
      </c>
      <c r="F788" s="57">
        <f>SUMPRODUCT($D$4:$M$4,'Daily Returns'!D788:M788)</f>
        <v>-4.2355632400878626E-2</v>
      </c>
    </row>
    <row r="789" spans="5:6" ht="15" customHeight="1" x14ac:dyDescent="0.35">
      <c r="E789" s="56">
        <f>'Daily Returns'!B789</f>
        <v>45618</v>
      </c>
      <c r="F789" s="57">
        <f>SUMPRODUCT($D$4:$M$4,'Daily Returns'!D789:M789)</f>
        <v>-1.3616191897815485E-2</v>
      </c>
    </row>
    <row r="790" spans="5:6" ht="15" customHeight="1" x14ac:dyDescent="0.35">
      <c r="E790" s="56">
        <f>'Daily Returns'!B790</f>
        <v>45621</v>
      </c>
      <c r="F790" s="57">
        <f>SUMPRODUCT($D$4:$M$4,'Daily Returns'!D790:M790)</f>
        <v>1.429278886596384E-3</v>
      </c>
    </row>
    <row r="791" spans="5:6" ht="15" customHeight="1" x14ac:dyDescent="0.35">
      <c r="E791" s="56">
        <f>'Daily Returns'!B791</f>
        <v>45622</v>
      </c>
      <c r="F791" s="57">
        <f>SUMPRODUCT($D$4:$M$4,'Daily Returns'!D791:M791)</f>
        <v>-2.4513244534781573E-2</v>
      </c>
    </row>
    <row r="792" spans="5:6" ht="15" customHeight="1" x14ac:dyDescent="0.35">
      <c r="E792" s="56">
        <f>'Daily Returns'!B792</f>
        <v>45623</v>
      </c>
      <c r="F792" s="57">
        <f>SUMPRODUCT($D$4:$M$4,'Daily Returns'!D792:M792)</f>
        <v>4.9562866708765412E-2</v>
      </c>
    </row>
    <row r="793" spans="5:6" ht="15" customHeight="1" x14ac:dyDescent="0.35">
      <c r="E793" s="56">
        <f>'Daily Returns'!B793</f>
        <v>45624</v>
      </c>
      <c r="F793" s="57">
        <f>SUMPRODUCT($D$4:$M$4,'Daily Returns'!D793:M793)</f>
        <v>1.878651287047808E-2</v>
      </c>
    </row>
    <row r="794" spans="5:6" ht="15" customHeight="1" x14ac:dyDescent="0.35">
      <c r="E794" s="56">
        <f>'Daily Returns'!B794</f>
        <v>45625</v>
      </c>
      <c r="F794" s="57">
        <f>SUMPRODUCT($D$4:$M$4,'Daily Returns'!D794:M794)</f>
        <v>2.3066229198153623E-2</v>
      </c>
    </row>
    <row r="795" spans="5:6" ht="15" customHeight="1" x14ac:dyDescent="0.35">
      <c r="E795" s="56">
        <f>'Daily Returns'!B795</f>
        <v>45628</v>
      </c>
      <c r="F795" s="57">
        <f>SUMPRODUCT($D$4:$M$4,'Daily Returns'!D795:M795)</f>
        <v>2.7780634590767652E-3</v>
      </c>
    </row>
    <row r="796" spans="5:6" ht="15" customHeight="1" x14ac:dyDescent="0.35">
      <c r="E796" s="56">
        <f>'Daily Returns'!B796</f>
        <v>45629</v>
      </c>
      <c r="F796" s="57">
        <f>SUMPRODUCT($D$4:$M$4,'Daily Returns'!D796:M796)</f>
        <v>1.7024290046043895E-2</v>
      </c>
    </row>
    <row r="797" spans="5:6" ht="15" customHeight="1" x14ac:dyDescent="0.35">
      <c r="E797" s="56">
        <f>'Daily Returns'!B797</f>
        <v>45630</v>
      </c>
      <c r="F797" s="57">
        <f>SUMPRODUCT($D$4:$M$4,'Daily Returns'!D797:M797)</f>
        <v>-4.5798538873837915E-3</v>
      </c>
    </row>
    <row r="798" spans="5:6" ht="15" customHeight="1" x14ac:dyDescent="0.35">
      <c r="E798" s="56">
        <f>'Daily Returns'!B798</f>
        <v>45631</v>
      </c>
      <c r="F798" s="57">
        <f>SUMPRODUCT($D$4:$M$4,'Daily Returns'!D798:M798)</f>
        <v>4.3974829477236117E-3</v>
      </c>
    </row>
    <row r="799" spans="5:6" ht="15" customHeight="1" x14ac:dyDescent="0.35">
      <c r="E799" s="56">
        <f>'Daily Returns'!B799</f>
        <v>45632</v>
      </c>
      <c r="F799" s="57">
        <f>SUMPRODUCT($D$4:$M$4,'Daily Returns'!D799:M799)</f>
        <v>5.534453455126113E-3</v>
      </c>
    </row>
    <row r="800" spans="5:6" ht="15" customHeight="1" x14ac:dyDescent="0.35">
      <c r="E800" s="56">
        <f>'Daily Returns'!B800</f>
        <v>45635</v>
      </c>
      <c r="F800" s="57">
        <f>SUMPRODUCT($D$4:$M$4,'Daily Returns'!D800:M800)</f>
        <v>3.1218490111964837E-3</v>
      </c>
    </row>
    <row r="801" spans="5:6" ht="15" customHeight="1" x14ac:dyDescent="0.35">
      <c r="E801" s="56">
        <f>'Daily Returns'!B801</f>
        <v>45636</v>
      </c>
      <c r="F801" s="57">
        <f>SUMPRODUCT($D$4:$M$4,'Daily Returns'!D801:M801)</f>
        <v>-1.4733053764096957E-2</v>
      </c>
    </row>
    <row r="802" spans="5:6" ht="15" customHeight="1" x14ac:dyDescent="0.35">
      <c r="E802" s="56">
        <f>'Daily Returns'!B802</f>
        <v>45637</v>
      </c>
      <c r="F802" s="57">
        <f>SUMPRODUCT($D$4:$M$4,'Daily Returns'!D802:M802)</f>
        <v>-7.2012855944813018E-4</v>
      </c>
    </row>
    <row r="803" spans="5:6" ht="15" customHeight="1" x14ac:dyDescent="0.35">
      <c r="E803" s="56">
        <f>'Daily Returns'!B803</f>
        <v>45638</v>
      </c>
      <c r="F803" s="57">
        <f>SUMPRODUCT($D$4:$M$4,'Daily Returns'!D803:M803)</f>
        <v>1.0223258771834699E-2</v>
      </c>
    </row>
    <row r="804" spans="5:6" ht="15" customHeight="1" x14ac:dyDescent="0.35">
      <c r="E804" s="56">
        <f>'Daily Returns'!B804</f>
        <v>45639</v>
      </c>
      <c r="F804" s="57">
        <f>SUMPRODUCT($D$4:$M$4,'Daily Returns'!D804:M804)</f>
        <v>-3.6015120689175278E-3</v>
      </c>
    </row>
    <row r="805" spans="5:6" ht="15" customHeight="1" x14ac:dyDescent="0.35">
      <c r="E805" s="56">
        <f>'Daily Returns'!B805</f>
        <v>45642</v>
      </c>
      <c r="F805" s="57">
        <f>SUMPRODUCT($D$4:$M$4,'Daily Returns'!D805:M805)</f>
        <v>-8.0038431731497949E-3</v>
      </c>
    </row>
    <row r="806" spans="5:6" ht="15" customHeight="1" x14ac:dyDescent="0.35">
      <c r="E806" s="56">
        <f>'Daily Returns'!B806</f>
        <v>45643</v>
      </c>
      <c r="F806" s="57">
        <f>SUMPRODUCT($D$4:$M$4,'Daily Returns'!D806:M806)</f>
        <v>-9.7484735055687038E-3</v>
      </c>
    </row>
    <row r="807" spans="5:6" ht="15" customHeight="1" x14ac:dyDescent="0.35">
      <c r="E807" s="56">
        <f>'Daily Returns'!B807</f>
        <v>45644</v>
      </c>
      <c r="F807" s="57">
        <f>SUMPRODUCT($D$4:$M$4,'Daily Returns'!D807:M807)</f>
        <v>-1.6045664261132766E-2</v>
      </c>
    </row>
    <row r="808" spans="5:6" ht="15" customHeight="1" x14ac:dyDescent="0.35">
      <c r="E808" s="56">
        <f>'Daily Returns'!B808</f>
        <v>45645</v>
      </c>
      <c r="F808" s="57">
        <f>SUMPRODUCT($D$4:$M$4,'Daily Returns'!D808:M808)</f>
        <v>-3.3062275658283951E-3</v>
      </c>
    </row>
    <row r="809" spans="5:6" ht="15" customHeight="1" x14ac:dyDescent="0.35">
      <c r="E809" s="56">
        <f>'Daily Returns'!B809</f>
        <v>45646</v>
      </c>
      <c r="F809" s="57">
        <f>SUMPRODUCT($D$4:$M$4,'Daily Returns'!D809:M809)</f>
        <v>-3.4073917294636609E-2</v>
      </c>
    </row>
    <row r="810" spans="5:6" ht="15" customHeight="1" x14ac:dyDescent="0.35">
      <c r="E810" s="56">
        <f>'Daily Returns'!B810</f>
        <v>45649</v>
      </c>
      <c r="F810" s="57">
        <f>SUMPRODUCT($D$4:$M$4,'Daily Returns'!D810:M810)</f>
        <v>9.670698986437477E-3</v>
      </c>
    </row>
    <row r="811" spans="5:6" ht="15" customHeight="1" x14ac:dyDescent="0.35">
      <c r="E811" s="56">
        <f>'Daily Returns'!B811</f>
        <v>45650</v>
      </c>
      <c r="F811" s="57">
        <f>SUMPRODUCT($D$4:$M$4,'Daily Returns'!D811:M811)</f>
        <v>-1.0345375422701652E-2</v>
      </c>
    </row>
    <row r="812" spans="5:6" ht="15" customHeight="1" x14ac:dyDescent="0.35">
      <c r="E812" s="56">
        <f>'Daily Returns'!B812</f>
        <v>45652</v>
      </c>
      <c r="F812" s="57">
        <f>SUMPRODUCT($D$4:$M$4,'Daily Returns'!D812:M812)</f>
        <v>5.6025482828125396E-3</v>
      </c>
    </row>
    <row r="813" spans="5:6" ht="15" customHeight="1" x14ac:dyDescent="0.35">
      <c r="E813" s="56">
        <f>'Daily Returns'!B813</f>
        <v>45653</v>
      </c>
      <c r="F813" s="57">
        <f>SUMPRODUCT($D$4:$M$4,'Daily Returns'!D813:M813)</f>
        <v>-5.6037221077337969E-3</v>
      </c>
    </row>
    <row r="814" spans="5:6" ht="15" customHeight="1" x14ac:dyDescent="0.35">
      <c r="E814" s="56">
        <f>'Daily Returns'!B814</f>
        <v>45656</v>
      </c>
      <c r="F814" s="57">
        <f>SUMPRODUCT($D$4:$M$4,'Daily Returns'!D814:M814)</f>
        <v>6.0181851136605052E-3</v>
      </c>
    </row>
    <row r="815" spans="5:6" ht="15" customHeight="1" x14ac:dyDescent="0.35">
      <c r="E815" s="56">
        <f>'Daily Returns'!B815</f>
        <v>45657</v>
      </c>
      <c r="F815" s="57">
        <f>SUMPRODUCT($D$4:$M$4,'Daily Returns'!D815:M815)</f>
        <v>3.4713538576383249E-3</v>
      </c>
    </row>
    <row r="816" spans="5:6" ht="15" customHeight="1" x14ac:dyDescent="0.35">
      <c r="E816" s="56">
        <f>'Daily Returns'!B816</f>
        <v>45658</v>
      </c>
      <c r="F816" s="57">
        <f>SUMPRODUCT($D$4:$M$4,'Daily Returns'!D816:M816)</f>
        <v>2.6750193625157707E-3</v>
      </c>
    </row>
    <row r="817" spans="5:6" ht="15" customHeight="1" x14ac:dyDescent="0.35">
      <c r="E817" s="56">
        <f>'Daily Returns'!B817</f>
        <v>45659</v>
      </c>
      <c r="F817" s="57">
        <f>SUMPRODUCT($D$4:$M$4,'Daily Returns'!D817:M817)</f>
        <v>9.1401792670306996E-3</v>
      </c>
    </row>
    <row r="818" spans="5:6" ht="15" customHeight="1" x14ac:dyDescent="0.35">
      <c r="E818" s="56">
        <f>'Daily Returns'!B818</f>
        <v>45660</v>
      </c>
      <c r="F818" s="57">
        <f>SUMPRODUCT($D$4:$M$4,'Daily Returns'!D818:M818)</f>
        <v>-2.9424592320094894E-3</v>
      </c>
    </row>
    <row r="819" spans="5:6" ht="15" customHeight="1" x14ac:dyDescent="0.35">
      <c r="E819" s="56">
        <f>'Daily Returns'!B819</f>
        <v>45663</v>
      </c>
      <c r="F819" s="57">
        <f>SUMPRODUCT($D$4:$M$4,'Daily Returns'!D819:M819)</f>
        <v>-4.3299089213240091E-2</v>
      </c>
    </row>
    <row r="820" spans="5:6" ht="15" customHeight="1" x14ac:dyDescent="0.35">
      <c r="E820" s="56">
        <f>'Daily Returns'!B820</f>
        <v>45664</v>
      </c>
      <c r="F820" s="57">
        <f>SUMPRODUCT($D$4:$M$4,'Daily Returns'!D820:M820)</f>
        <v>6.1455830624637707E-3</v>
      </c>
    </row>
    <row r="821" spans="5:6" ht="15" customHeight="1" x14ac:dyDescent="0.35">
      <c r="E821" s="56">
        <f>'Daily Returns'!B821</f>
        <v>45665</v>
      </c>
      <c r="F821" s="57">
        <f>SUMPRODUCT($D$4:$M$4,'Daily Returns'!D821:M821)</f>
        <v>-1.1871248453874141E-2</v>
      </c>
    </row>
    <row r="822" spans="5:6" ht="15" customHeight="1" x14ac:dyDescent="0.35">
      <c r="E822" s="56">
        <f>'Daily Returns'!B822</f>
        <v>45666</v>
      </c>
      <c r="F822" s="57">
        <f>SUMPRODUCT($D$4:$M$4,'Daily Returns'!D822:M822)</f>
        <v>-1.6355133026823045E-2</v>
      </c>
    </row>
    <row r="823" spans="5:6" ht="15" customHeight="1" x14ac:dyDescent="0.35">
      <c r="E823" s="56">
        <f>'Daily Returns'!B823</f>
        <v>45667</v>
      </c>
      <c r="F823" s="57">
        <f>SUMPRODUCT($D$4:$M$4,'Daily Returns'!D823:M823)</f>
        <v>-3.2146930515830431E-2</v>
      </c>
    </row>
    <row r="824" spans="5:6" ht="15" customHeight="1" x14ac:dyDescent="0.35">
      <c r="E824" s="56">
        <f>'Daily Returns'!B824</f>
        <v>45670</v>
      </c>
      <c r="F824" s="57">
        <f>SUMPRODUCT($D$4:$M$4,'Daily Returns'!D824:M824)</f>
        <v>-4.9423648561015138E-2</v>
      </c>
    </row>
    <row r="825" spans="5:6" ht="15" customHeight="1" x14ac:dyDescent="0.35">
      <c r="E825" s="56">
        <f>'Daily Returns'!B825</f>
        <v>45671</v>
      </c>
      <c r="F825" s="57">
        <f>SUMPRODUCT($D$4:$M$4,'Daily Returns'!D825:M825)</f>
        <v>7.3143026646172393E-2</v>
      </c>
    </row>
    <row r="826" spans="5:6" ht="15" customHeight="1" x14ac:dyDescent="0.35">
      <c r="E826" s="56">
        <f>'Daily Returns'!B826</f>
        <v>45672</v>
      </c>
      <c r="F826" s="57">
        <f>SUMPRODUCT($D$4:$M$4,'Daily Returns'!D826:M826)</f>
        <v>2.2498172688702502E-2</v>
      </c>
    </row>
    <row r="827" spans="5:6" ht="15" customHeight="1" x14ac:dyDescent="0.35">
      <c r="E827" s="56">
        <f>'Daily Returns'!B827</f>
        <v>45673</v>
      </c>
      <c r="F827" s="57">
        <f>SUMPRODUCT($D$4:$M$4,'Daily Returns'!D827:M827)</f>
        <v>1.9782754629940676E-2</v>
      </c>
    </row>
    <row r="828" spans="5:6" ht="15" customHeight="1" x14ac:dyDescent="0.35">
      <c r="E828" s="56">
        <f>'Daily Returns'!B828</f>
        <v>45674</v>
      </c>
      <c r="F828" s="57">
        <f>SUMPRODUCT($D$4:$M$4,'Daily Returns'!D828:M828)</f>
        <v>3.5120889991070133E-3</v>
      </c>
    </row>
    <row r="829" spans="5:6" ht="15" customHeight="1" x14ac:dyDescent="0.35">
      <c r="E829" s="56">
        <f>'Daily Returns'!B829</f>
        <v>45677</v>
      </c>
      <c r="F829" s="57">
        <f>SUMPRODUCT($D$4:$M$4,'Daily Returns'!D829:M829)</f>
        <v>4.604493626810131E-3</v>
      </c>
    </row>
    <row r="830" spans="5:6" ht="15" customHeight="1" x14ac:dyDescent="0.35">
      <c r="E830" s="56">
        <f>'Daily Returns'!B830</f>
        <v>45678</v>
      </c>
      <c r="F830" s="57">
        <f>SUMPRODUCT($D$4:$M$4,'Daily Returns'!D830:M830)</f>
        <v>-2.4678183090829548E-2</v>
      </c>
    </row>
    <row r="831" spans="5:6" ht="15" customHeight="1" x14ac:dyDescent="0.35">
      <c r="E831" s="56">
        <f>'Daily Returns'!B831</f>
        <v>45679</v>
      </c>
      <c r="F831" s="57">
        <f>SUMPRODUCT($D$4:$M$4,'Daily Returns'!D831:M831)</f>
        <v>-1.7675515722189273E-2</v>
      </c>
    </row>
    <row r="832" spans="5:6" ht="15" customHeight="1" x14ac:dyDescent="0.35">
      <c r="E832" s="56">
        <f>'Daily Returns'!B832</f>
        <v>45680</v>
      </c>
      <c r="F832" s="57">
        <f>SUMPRODUCT($D$4:$M$4,'Daily Returns'!D832:M832)</f>
        <v>6.0962080567974917E-3</v>
      </c>
    </row>
    <row r="833" spans="5:6" ht="15" customHeight="1" x14ac:dyDescent="0.35">
      <c r="E833" s="56">
        <f>'Daily Returns'!B833</f>
        <v>45681</v>
      </c>
      <c r="F833" s="57">
        <f>SUMPRODUCT($D$4:$M$4,'Daily Returns'!D833:M833)</f>
        <v>-7.0553388703209494E-3</v>
      </c>
    </row>
    <row r="834" spans="5:6" ht="15" customHeight="1" x14ac:dyDescent="0.35">
      <c r="E834" s="56">
        <f>'Daily Returns'!B834</f>
        <v>45684</v>
      </c>
      <c r="F834" s="57">
        <f>SUMPRODUCT($D$4:$M$4,'Daily Returns'!D834:M834)</f>
        <v>-2.3052277243901877E-2</v>
      </c>
    </row>
    <row r="835" spans="5:6" ht="15" customHeight="1" x14ac:dyDescent="0.35">
      <c r="E835" s="56">
        <f>'Daily Returns'!B835</f>
        <v>45685</v>
      </c>
      <c r="F835" s="57">
        <f>SUMPRODUCT($D$4:$M$4,'Daily Returns'!D835:M835)</f>
        <v>-1.2792165619506178E-2</v>
      </c>
    </row>
    <row r="836" spans="5:6" ht="15" customHeight="1" x14ac:dyDescent="0.35">
      <c r="E836" s="56">
        <f>'Daily Returns'!B836</f>
        <v>45686</v>
      </c>
      <c r="F836" s="57">
        <f>SUMPRODUCT($D$4:$M$4,'Daily Returns'!D836:M836)</f>
        <v>1.5722941220122681E-2</v>
      </c>
    </row>
    <row r="837" spans="5:6" ht="15" customHeight="1" x14ac:dyDescent="0.35">
      <c r="E837" s="56">
        <f>'Daily Returns'!B837</f>
        <v>45687</v>
      </c>
      <c r="F837" s="57">
        <f>SUMPRODUCT($D$4:$M$4,'Daily Returns'!D837:M837)</f>
        <v>7.1716255039309127E-4</v>
      </c>
    </row>
    <row r="838" spans="5:6" ht="15" customHeight="1" x14ac:dyDescent="0.35">
      <c r="E838" s="56">
        <f>'Daily Returns'!B838</f>
        <v>45688</v>
      </c>
      <c r="F838" s="57">
        <f>SUMPRODUCT($D$4:$M$4,'Daily Returns'!D838:M838)</f>
        <v>2.1816041920180218E-2</v>
      </c>
    </row>
    <row r="839" spans="5:6" ht="15" customHeight="1" x14ac:dyDescent="0.35">
      <c r="E839" s="56">
        <f>'Daily Returns'!B839</f>
        <v>45689</v>
      </c>
      <c r="F839" s="57">
        <f>SUMPRODUCT($D$4:$M$4,'Daily Returns'!D839:M839)</f>
        <v>-2.0604027280289927E-2</v>
      </c>
    </row>
    <row r="840" spans="5:6" ht="15" customHeight="1" x14ac:dyDescent="0.35">
      <c r="E840" s="56">
        <f>'Daily Returns'!B840</f>
        <v>45691</v>
      </c>
      <c r="F840" s="57">
        <f>SUMPRODUCT($D$4:$M$4,'Daily Returns'!D840:M840)</f>
        <v>-2.8771506561562975E-2</v>
      </c>
    </row>
    <row r="841" spans="5:6" ht="15" customHeight="1" x14ac:dyDescent="0.35">
      <c r="E841" s="56">
        <f>'Daily Returns'!B841</f>
        <v>45692</v>
      </c>
      <c r="F841" s="57">
        <f>SUMPRODUCT($D$4:$M$4,'Daily Returns'!D841:M841)</f>
        <v>1.8117329969671365E-2</v>
      </c>
    </row>
    <row r="842" spans="5:6" ht="15" customHeight="1" x14ac:dyDescent="0.35">
      <c r="E842" s="56">
        <f>'Daily Returns'!B842</f>
        <v>45693</v>
      </c>
      <c r="F842" s="57">
        <f>SUMPRODUCT($D$4:$M$4,'Daily Returns'!D842:M842)</f>
        <v>8.9830664308756959E-3</v>
      </c>
    </row>
    <row r="843" spans="5:6" ht="15" customHeight="1" x14ac:dyDescent="0.35">
      <c r="E843" s="56">
        <f>'Daily Returns'!B843</f>
        <v>45694</v>
      </c>
      <c r="F843" s="57">
        <f>SUMPRODUCT($D$4:$M$4,'Daily Returns'!D843:M843)</f>
        <v>-5.2958972117964657E-3</v>
      </c>
    </row>
    <row r="844" spans="5:6" ht="15" customHeight="1" x14ac:dyDescent="0.35">
      <c r="E844" s="56">
        <f>'Daily Returns'!B844</f>
        <v>45695</v>
      </c>
      <c r="F844" s="57">
        <f>SUMPRODUCT($D$4:$M$4,'Daily Returns'!D844:M844)</f>
        <v>-1.7657793923235494E-3</v>
      </c>
    </row>
    <row r="845" spans="5:6" ht="15" customHeight="1" x14ac:dyDescent="0.35">
      <c r="E845" s="56">
        <f>'Daily Returns'!B845</f>
        <v>45698</v>
      </c>
      <c r="F845" s="57">
        <f>SUMPRODUCT($D$4:$M$4,'Daily Returns'!D845:M845)</f>
        <v>-2.4170380566998047E-2</v>
      </c>
    </row>
    <row r="846" spans="5:6" ht="15" customHeight="1" x14ac:dyDescent="0.35">
      <c r="E846" s="56">
        <f>'Daily Returns'!B846</f>
        <v>45699</v>
      </c>
      <c r="F846" s="57">
        <f>SUMPRODUCT($D$4:$M$4,'Daily Returns'!D846:M846)</f>
        <v>-2.0588329760200155E-2</v>
      </c>
    </row>
    <row r="847" spans="5:6" ht="15" customHeight="1" x14ac:dyDescent="0.35">
      <c r="E847" s="56">
        <f>'Daily Returns'!B847</f>
        <v>45700</v>
      </c>
      <c r="F847" s="57">
        <f>SUMPRODUCT($D$4:$M$4,'Daily Returns'!D847:M847)</f>
        <v>-2.2121775456028494E-3</v>
      </c>
    </row>
    <row r="848" spans="5:6" ht="15" customHeight="1" x14ac:dyDescent="0.35">
      <c r="E848" s="56">
        <f>'Daily Returns'!B848</f>
        <v>45701</v>
      </c>
      <c r="F848" s="57">
        <f>SUMPRODUCT($D$4:$M$4,'Daily Returns'!D848:M848)</f>
        <v>-1.5799202418288584E-3</v>
      </c>
    </row>
    <row r="849" spans="5:6" ht="15" customHeight="1" x14ac:dyDescent="0.35">
      <c r="E849" s="56">
        <f>'Daily Returns'!B849</f>
        <v>45702</v>
      </c>
      <c r="F849" s="57">
        <f>SUMPRODUCT($D$4:$M$4,'Daily Returns'!D849:M849)</f>
        <v>-2.5794727018840582E-2</v>
      </c>
    </row>
    <row r="850" spans="5:6" ht="15" customHeight="1" x14ac:dyDescent="0.35">
      <c r="E850" s="56">
        <f>'Daily Returns'!B850</f>
        <v>45705</v>
      </c>
      <c r="F850" s="57">
        <f>SUMPRODUCT($D$4:$M$4,'Daily Returns'!D850:M850)</f>
        <v>6.5048196566978812E-3</v>
      </c>
    </row>
    <row r="851" spans="5:6" ht="15" customHeight="1" x14ac:dyDescent="0.35">
      <c r="E851" s="56">
        <f>'Daily Returns'!B851</f>
        <v>45706</v>
      </c>
      <c r="F851" s="57">
        <f>SUMPRODUCT($D$4:$M$4,'Daily Returns'!D851:M851)</f>
        <v>4.0970265901966079E-3</v>
      </c>
    </row>
    <row r="852" spans="5:6" ht="15" customHeight="1" x14ac:dyDescent="0.35">
      <c r="E852" s="56">
        <f>'Daily Returns'!B852</f>
        <v>45707</v>
      </c>
      <c r="F852" s="57">
        <f>SUMPRODUCT($D$4:$M$4,'Daily Returns'!D852:M852)</f>
        <v>7.0647979521953758E-3</v>
      </c>
    </row>
    <row r="853" spans="5:6" ht="15" customHeight="1" x14ac:dyDescent="0.35">
      <c r="E853" s="56">
        <f>'Daily Returns'!B853</f>
        <v>45708</v>
      </c>
      <c r="F853" s="57">
        <f>SUMPRODUCT($D$4:$M$4,'Daily Returns'!D853:M853)</f>
        <v>2.1926225816563911E-2</v>
      </c>
    </row>
    <row r="854" spans="5:6" ht="15" customHeight="1" x14ac:dyDescent="0.35">
      <c r="E854" s="56">
        <f>'Daily Returns'!B854</f>
        <v>45709</v>
      </c>
      <c r="F854" s="57">
        <f>SUMPRODUCT($D$4:$M$4,'Daily Returns'!D854:M854)</f>
        <v>1.1848933099349243E-4</v>
      </c>
    </row>
    <row r="855" spans="5:6" ht="15" customHeight="1" x14ac:dyDescent="0.35">
      <c r="E855" s="56">
        <f>'Daily Returns'!B855</f>
        <v>45712</v>
      </c>
      <c r="F855" s="57">
        <f>SUMPRODUCT($D$4:$M$4,'Daily Returns'!D855:M855)</f>
        <v>-1.0734119615076814E-2</v>
      </c>
    </row>
    <row r="856" spans="5:6" ht="15" customHeight="1" x14ac:dyDescent="0.35">
      <c r="E856" s="56">
        <f>'Daily Returns'!B856</f>
        <v>45713</v>
      </c>
      <c r="F856" s="57">
        <f>SUMPRODUCT($D$4:$M$4,'Daily Returns'!D856:M856)</f>
        <v>2.3255177105963214E-3</v>
      </c>
    </row>
    <row r="857" spans="5:6" ht="15" customHeight="1" x14ac:dyDescent="0.35">
      <c r="E857" s="56">
        <f>'Daily Returns'!B857</f>
        <v>45715</v>
      </c>
      <c r="F857" s="57">
        <f>SUMPRODUCT($D$4:$M$4,'Daily Returns'!D857:M857)</f>
        <v>-9.8925639902189347E-3</v>
      </c>
    </row>
    <row r="858" spans="5:6" ht="15" customHeight="1" x14ac:dyDescent="0.35">
      <c r="E858" s="56">
        <f>'Daily Returns'!B858</f>
        <v>45716</v>
      </c>
      <c r="F858" s="57">
        <f>SUMPRODUCT($D$4:$M$4,'Daily Returns'!D858:M858)</f>
        <v>-2.4205686600964275E-2</v>
      </c>
    </row>
    <row r="859" spans="5:6" ht="15" customHeight="1" x14ac:dyDescent="0.35">
      <c r="E859" s="56">
        <f>'Daily Returns'!B859</f>
        <v>45719</v>
      </c>
      <c r="F859" s="57">
        <f>SUMPRODUCT($D$4:$M$4,'Daily Returns'!D859:M859)</f>
        <v>1.1148926928431375E-2</v>
      </c>
    </row>
    <row r="860" spans="5:6" ht="15" customHeight="1" x14ac:dyDescent="0.35">
      <c r="E860" s="56">
        <f>'Daily Returns'!B860</f>
        <v>45720</v>
      </c>
      <c r="F860" s="57">
        <f>SUMPRODUCT($D$4:$M$4,'Daily Returns'!D860:M860)</f>
        <v>2.8936286120716426E-3</v>
      </c>
    </row>
    <row r="861" spans="5:6" ht="15" customHeight="1" x14ac:dyDescent="0.35">
      <c r="E861" s="56">
        <f>'Daily Returns'!B861</f>
        <v>45721</v>
      </c>
      <c r="F861" s="57">
        <f>SUMPRODUCT($D$4:$M$4,'Daily Returns'!D861:M861)</f>
        <v>4.584196566731475E-2</v>
      </c>
    </row>
    <row r="862" spans="5:6" ht="15" customHeight="1" x14ac:dyDescent="0.35">
      <c r="E862" s="56">
        <f>'Daily Returns'!B862</f>
        <v>45722</v>
      </c>
      <c r="F862" s="57">
        <f>SUMPRODUCT($D$4:$M$4,'Daily Returns'!D862:M862)</f>
        <v>7.592892740787149E-3</v>
      </c>
    </row>
    <row r="863" spans="5:6" ht="15" customHeight="1" x14ac:dyDescent="0.35">
      <c r="E863" s="56">
        <f>'Daily Returns'!B863</f>
        <v>45723</v>
      </c>
      <c r="F863" s="57">
        <f>SUMPRODUCT($D$4:$M$4,'Daily Returns'!D863:M863)</f>
        <v>-3.3097729695571484E-3</v>
      </c>
    </row>
    <row r="864" spans="5:6" ht="15" customHeight="1" x14ac:dyDescent="0.35">
      <c r="E864" s="56">
        <f>'Daily Returns'!B864</f>
        <v>45726</v>
      </c>
      <c r="F864" s="57">
        <f>SUMPRODUCT($D$4:$M$4,'Daily Returns'!D864:M864)</f>
        <v>4.1413312043328829E-3</v>
      </c>
    </row>
    <row r="865" spans="5:6" ht="15" customHeight="1" x14ac:dyDescent="0.35">
      <c r="E865" s="56">
        <f>'Daily Returns'!B865</f>
        <v>45727</v>
      </c>
      <c r="F865" s="57">
        <f>SUMPRODUCT($D$4:$M$4,'Daily Returns'!D865:M865)</f>
        <v>4.5485200098355476E-5</v>
      </c>
    </row>
    <row r="866" spans="5:6" ht="15" customHeight="1" x14ac:dyDescent="0.35">
      <c r="E866" s="56">
        <f>'Daily Returns'!B866</f>
        <v>45728</v>
      </c>
      <c r="F866" s="57">
        <f>SUMPRODUCT($D$4:$M$4,'Daily Returns'!D866:M866)</f>
        <v>6.942745865709663E-3</v>
      </c>
    </row>
    <row r="867" spans="5:6" ht="15" customHeight="1" x14ac:dyDescent="0.35">
      <c r="E867" s="56">
        <f>'Daily Returns'!B867</f>
        <v>45729</v>
      </c>
      <c r="F867" s="57">
        <f>SUMPRODUCT($D$4:$M$4,'Daily Returns'!D867:M867)</f>
        <v>-3.0747162663346821E-3</v>
      </c>
    </row>
    <row r="868" spans="5:6" ht="15" customHeight="1" x14ac:dyDescent="0.35">
      <c r="E868" s="56">
        <f>'Daily Returns'!B868</f>
        <v>45733</v>
      </c>
      <c r="F868" s="57">
        <f>SUMPRODUCT($D$4:$M$4,'Daily Returns'!D868:M868)</f>
        <v>8.1773794015224076E-3</v>
      </c>
    </row>
    <row r="869" spans="5:6" ht="15" customHeight="1" x14ac:dyDescent="0.35">
      <c r="E869" s="56">
        <f>'Daily Returns'!B869</f>
        <v>45734</v>
      </c>
      <c r="F869" s="57">
        <f>SUMPRODUCT($D$4:$M$4,'Daily Returns'!D869:M869)</f>
        <v>0</v>
      </c>
    </row>
    <row r="870" spans="5:6" ht="15" customHeight="1" x14ac:dyDescent="0.35">
      <c r="E870" s="56">
        <f>'Daily Returns'!B870</f>
        <v>45735</v>
      </c>
      <c r="F870" s="57">
        <f>SUMPRODUCT($D$4:$M$4,'Daily Returns'!D870:M870)</f>
        <v>4.4895959160282557E-2</v>
      </c>
    </row>
    <row r="871" spans="5:6" ht="15" customHeight="1" x14ac:dyDescent="0.35">
      <c r="E871" s="56">
        <f>'Daily Returns'!B871</f>
        <v>45736</v>
      </c>
      <c r="F871" s="57">
        <f>SUMPRODUCT($D$4:$M$4,'Daily Returns'!D871:M871)</f>
        <v>3.0940191061007189E-3</v>
      </c>
    </row>
    <row r="872" spans="5:6" ht="15" customHeight="1" x14ac:dyDescent="0.35">
      <c r="E872" s="56">
        <f>'Daily Returns'!B872</f>
        <v>45737</v>
      </c>
      <c r="F872" s="57">
        <f>SUMPRODUCT($D$4:$M$4,'Daily Returns'!D872:M872)</f>
        <v>1.9489047174608969E-2</v>
      </c>
    </row>
    <row r="873" spans="5:6" ht="15" customHeight="1" x14ac:dyDescent="0.35">
      <c r="E873" s="56">
        <f>'Daily Returns'!B873</f>
        <v>45740</v>
      </c>
      <c r="F873" s="57">
        <f>SUMPRODUCT($D$4:$M$4,'Daily Returns'!D873:M873)</f>
        <v>1.6307897137121694E-2</v>
      </c>
    </row>
    <row r="874" spans="5:6" ht="15" customHeight="1" x14ac:dyDescent="0.35">
      <c r="E874" s="56">
        <f>'Daily Returns'!B874</f>
        <v>45741</v>
      </c>
      <c r="F874" s="57">
        <f>SUMPRODUCT($D$4:$M$4,'Daily Returns'!D874:M874)</f>
        <v>-1.8946994890064961E-2</v>
      </c>
    </row>
    <row r="875" spans="5:6" ht="15" customHeight="1" x14ac:dyDescent="0.35">
      <c r="E875" s="56">
        <f>'Daily Returns'!B875</f>
        <v>45742</v>
      </c>
      <c r="F875" s="57">
        <f>SUMPRODUCT($D$4:$M$4,'Daily Returns'!D875:M875)</f>
        <v>-9.1053551092137881E-3</v>
      </c>
    </row>
    <row r="876" spans="5:6" ht="15" customHeight="1" x14ac:dyDescent="0.35">
      <c r="E876" s="56">
        <f>'Daily Returns'!B876</f>
        <v>45743</v>
      </c>
      <c r="F876" s="57">
        <f>SUMPRODUCT($D$4:$M$4,'Daily Returns'!D876:M876)</f>
        <v>2.4158094167102219E-2</v>
      </c>
    </row>
    <row r="877" spans="5:6" ht="15" customHeight="1" x14ac:dyDescent="0.35">
      <c r="E877" s="56">
        <f>'Daily Returns'!B877</f>
        <v>45744</v>
      </c>
      <c r="F877" s="57">
        <f>SUMPRODUCT($D$4:$M$4,'Daily Returns'!D877:M877)</f>
        <v>-9.5794436555916573E-3</v>
      </c>
    </row>
    <row r="878" spans="5:6" ht="15" customHeight="1" x14ac:dyDescent="0.35">
      <c r="E878" s="56">
        <f>'Daily Returns'!B878</f>
        <v>45748</v>
      </c>
      <c r="F878" s="57">
        <f>SUMPRODUCT($D$4:$M$4,'Daily Returns'!D878:M878)</f>
        <v>-7.4477553353839146E-3</v>
      </c>
    </row>
    <row r="879" spans="5:6" ht="15" customHeight="1" x14ac:dyDescent="0.35">
      <c r="E879" s="56">
        <f>'Daily Returns'!B879</f>
        <v>45749</v>
      </c>
      <c r="F879" s="57">
        <f>SUMPRODUCT($D$4:$M$4,'Daily Returns'!D879:M879)</f>
        <v>8.093909635841676E-3</v>
      </c>
    </row>
    <row r="880" spans="5:6" ht="15" customHeight="1" x14ac:dyDescent="0.35">
      <c r="E880" s="56">
        <f>'Daily Returns'!B880</f>
        <v>45750</v>
      </c>
      <c r="F880" s="57">
        <f>SUMPRODUCT($D$4:$M$4,'Daily Returns'!D880:M880)</f>
        <v>2.2959659997648301E-2</v>
      </c>
    </row>
    <row r="881" spans="5:6" ht="15" customHeight="1" x14ac:dyDescent="0.35">
      <c r="E881" s="56">
        <f>'Daily Returns'!B881</f>
        <v>45751</v>
      </c>
      <c r="F881" s="57">
        <f>SUMPRODUCT($D$4:$M$4,'Daily Returns'!D881:M881)</f>
        <v>-2.1290956377115217E-2</v>
      </c>
    </row>
    <row r="882" spans="5:6" ht="15" customHeight="1" x14ac:dyDescent="0.35">
      <c r="E882" s="56">
        <f>'Daily Returns'!B882</f>
        <v>45754</v>
      </c>
      <c r="F882" s="57">
        <f>SUMPRODUCT($D$4:$M$4,'Daily Returns'!D882:M882)</f>
        <v>-2.7570338815732759E-2</v>
      </c>
    </row>
    <row r="883" spans="5:6" ht="15" customHeight="1" x14ac:dyDescent="0.35">
      <c r="E883" s="56">
        <f>'Daily Returns'!B883</f>
        <v>45755</v>
      </c>
      <c r="F883" s="57">
        <f>SUMPRODUCT($D$4:$M$4,'Daily Returns'!D883:M883)</f>
        <v>8.7452764253415135E-3</v>
      </c>
    </row>
    <row r="884" spans="5:6" ht="15" customHeight="1" x14ac:dyDescent="0.35">
      <c r="E884" s="56">
        <f>'Daily Returns'!B884</f>
        <v>45756</v>
      </c>
      <c r="F884" s="57">
        <f>SUMPRODUCT($D$4:$M$4,'Daily Returns'!D884:M884)</f>
        <v>-1.2141764148340525E-3</v>
      </c>
    </row>
    <row r="885" spans="5:6" ht="15" customHeight="1" x14ac:dyDescent="0.35">
      <c r="E885" s="56">
        <f>'Daily Returns'!B885</f>
        <v>45758</v>
      </c>
      <c r="F885" s="57">
        <f>SUMPRODUCT($D$4:$M$4,'Daily Returns'!D885:M885)</f>
        <v>2.2156234362763306E-2</v>
      </c>
    </row>
    <row r="886" spans="5:6" ht="15" customHeight="1" x14ac:dyDescent="0.35">
      <c r="E886" s="56">
        <f>'Daily Returns'!B886</f>
        <v>45762</v>
      </c>
      <c r="F886" s="57">
        <f>SUMPRODUCT($D$4:$M$4,'Daily Returns'!D886:M886)</f>
        <v>2.9794171863105966E-2</v>
      </c>
    </row>
    <row r="887" spans="5:6" ht="15" customHeight="1" x14ac:dyDescent="0.35">
      <c r="E887" s="56">
        <f>'Daily Returns'!B887</f>
        <v>45763</v>
      </c>
      <c r="F887" s="57">
        <f>SUMPRODUCT($D$4:$M$4,'Daily Returns'!D887:M887)</f>
        <v>1.0637894454604412E-3</v>
      </c>
    </row>
    <row r="888" spans="5:6" ht="15" customHeight="1" x14ac:dyDescent="0.35">
      <c r="E888" s="56">
        <f>'Daily Returns'!B888</f>
        <v>45764</v>
      </c>
      <c r="F888" s="57">
        <f>SUMPRODUCT($D$4:$M$4,'Daily Returns'!D888:M888)</f>
        <v>3.9948757122930216E-3</v>
      </c>
    </row>
    <row r="889" spans="5:6" ht="15" customHeight="1" x14ac:dyDescent="0.35">
      <c r="E889" s="56">
        <f>'Daily Returns'!B889</f>
        <v>45768</v>
      </c>
      <c r="F889" s="57">
        <f>SUMPRODUCT($D$4:$M$4,'Daily Returns'!D889:M889)</f>
        <v>2.1245623049796592E-2</v>
      </c>
    </row>
    <row r="890" spans="5:6" ht="15" customHeight="1" x14ac:dyDescent="0.35">
      <c r="E890" s="56">
        <f>'Daily Returns'!B890</f>
        <v>45769</v>
      </c>
      <c r="F890" s="57">
        <f>SUMPRODUCT($D$4:$M$4,'Daily Returns'!D890:M890)</f>
        <v>-6.2599975713785649E-3</v>
      </c>
    </row>
    <row r="891" spans="5:6" ht="15" customHeight="1" x14ac:dyDescent="0.35">
      <c r="E891" s="56">
        <f>'Daily Returns'!B891</f>
        <v>45770</v>
      </c>
      <c r="F891" s="57">
        <f>SUMPRODUCT($D$4:$M$4,'Daily Returns'!D891:M891)</f>
        <v>9.2053204280890567E-3</v>
      </c>
    </row>
    <row r="892" spans="5:6" ht="15" customHeight="1" x14ac:dyDescent="0.35">
      <c r="E892" s="56">
        <f>'Daily Returns'!B892</f>
        <v>45771</v>
      </c>
      <c r="F892" s="57">
        <f>SUMPRODUCT($D$4:$M$4,'Daily Returns'!D892:M892)</f>
        <v>-1.5113029024350971E-3</v>
      </c>
    </row>
    <row r="893" spans="5:6" ht="15" customHeight="1" x14ac:dyDescent="0.35">
      <c r="E893" s="56">
        <f>'Daily Returns'!B893</f>
        <v>45772</v>
      </c>
      <c r="F893" s="57">
        <f>SUMPRODUCT($D$4:$M$4,'Daily Returns'!D893:M893)</f>
        <v>-3.5385748420987372E-2</v>
      </c>
    </row>
    <row r="894" spans="5:6" ht="15" customHeight="1" x14ac:dyDescent="0.35">
      <c r="E894" s="56">
        <f>'Daily Returns'!B894</f>
        <v>45775</v>
      </c>
      <c r="F894" s="57">
        <f>SUMPRODUCT($D$4:$M$4,'Daily Returns'!D894:M894)</f>
        <v>1.3903783191854263E-2</v>
      </c>
    </row>
    <row r="895" spans="5:6" ht="15" customHeight="1" x14ac:dyDescent="0.35">
      <c r="E895" s="56">
        <f>'Daily Returns'!B895</f>
        <v>45776</v>
      </c>
      <c r="F895" s="57">
        <f>SUMPRODUCT($D$4:$M$4,'Daily Returns'!D895:M895)</f>
        <v>-1.0362571490645168E-2</v>
      </c>
    </row>
    <row r="896" spans="5:6" ht="15" customHeight="1" x14ac:dyDescent="0.35">
      <c r="E896" s="56">
        <f>'Daily Returns'!B896</f>
        <v>45777</v>
      </c>
      <c r="F896" s="57">
        <f>SUMPRODUCT($D$4:$M$4,'Daily Returns'!D896:M896)</f>
        <v>-7.9313420600596596E-3</v>
      </c>
    </row>
    <row r="897" spans="5:6" ht="15" customHeight="1" x14ac:dyDescent="0.35">
      <c r="E897" s="56">
        <f>'Daily Returns'!B897</f>
        <v>45779</v>
      </c>
      <c r="F897" s="57">
        <f>SUMPRODUCT($D$4:$M$4,'Daily Returns'!D897:M897)</f>
        <v>-1.1365721911864265E-2</v>
      </c>
    </row>
    <row r="898" spans="5:6" ht="15" customHeight="1" x14ac:dyDescent="0.35">
      <c r="E898" s="56">
        <f>'Daily Returns'!B898</f>
        <v>45782</v>
      </c>
      <c r="F898" s="57">
        <f>SUMPRODUCT($D$4:$M$4,'Daily Returns'!D898:M898)</f>
        <v>2.437429943842102E-2</v>
      </c>
    </row>
    <row r="899" spans="5:6" ht="15" customHeight="1" x14ac:dyDescent="0.35">
      <c r="E899" s="56">
        <f>'Daily Returns'!B899</f>
        <v>45783</v>
      </c>
      <c r="F899" s="57">
        <f>SUMPRODUCT($D$4:$M$4,'Daily Returns'!D899:M899)</f>
        <v>-2.4482586697651285E-2</v>
      </c>
    </row>
    <row r="900" spans="5:6" ht="15" customHeight="1" x14ac:dyDescent="0.35">
      <c r="E900" s="56">
        <f>'Daily Returns'!B900</f>
        <v>45784</v>
      </c>
      <c r="F900" s="57">
        <f>SUMPRODUCT($D$4:$M$4,'Daily Returns'!D900:M900)</f>
        <v>4.6606151798442227E-3</v>
      </c>
    </row>
    <row r="901" spans="5:6" ht="15" customHeight="1" x14ac:dyDescent="0.35">
      <c r="E901" s="56">
        <f>'Daily Returns'!B901</f>
        <v>45785</v>
      </c>
      <c r="F901" s="57">
        <f>SUMPRODUCT($D$4:$M$4,'Daily Returns'!D901:M901)</f>
        <v>-2.6562744164431759E-2</v>
      </c>
    </row>
    <row r="902" spans="5:6" ht="15" customHeight="1" x14ac:dyDescent="0.35">
      <c r="E902" s="56">
        <f>'Daily Returns'!B902</f>
        <v>45786</v>
      </c>
      <c r="F902" s="57">
        <f>SUMPRODUCT($D$4:$M$4,'Daily Returns'!D902:M902)</f>
        <v>-1.7642581770746374E-2</v>
      </c>
    </row>
    <row r="903" spans="5:6" ht="15" customHeight="1" x14ac:dyDescent="0.35">
      <c r="E903" s="56">
        <f>'Daily Returns'!B903</f>
        <v>45789</v>
      </c>
      <c r="F903" s="57">
        <f>SUMPRODUCT($D$4:$M$4,'Daily Returns'!D903:M903)</f>
        <v>5.8560726823201709E-2</v>
      </c>
    </row>
    <row r="904" spans="5:6" ht="15" customHeight="1" x14ac:dyDescent="0.35">
      <c r="E904" s="56">
        <f>'Daily Returns'!B904</f>
        <v>45790</v>
      </c>
      <c r="F904" s="57">
        <f>SUMPRODUCT($D$4:$M$4,'Daily Returns'!D904:M904)</f>
        <v>-1.2261428762249723E-2</v>
      </c>
    </row>
    <row r="905" spans="5:6" ht="15" customHeight="1" x14ac:dyDescent="0.35">
      <c r="E905" s="56">
        <f>'Daily Returns'!B905</f>
        <v>45791</v>
      </c>
      <c r="F905" s="57">
        <f>SUMPRODUCT($D$4:$M$4,'Daily Returns'!D905:M905)</f>
        <v>7.4736399096133124E-3</v>
      </c>
    </row>
    <row r="906" spans="5:6" ht="15" customHeight="1" x14ac:dyDescent="0.35">
      <c r="E906" s="56">
        <f>'Daily Returns'!B906</f>
        <v>45792</v>
      </c>
      <c r="F906" s="57">
        <f>SUMPRODUCT($D$4:$M$4,'Daily Returns'!D906:M906)</f>
        <v>2.8494863971705755E-3</v>
      </c>
    </row>
    <row r="907" spans="5:6" ht="15" customHeight="1" x14ac:dyDescent="0.35">
      <c r="E907" s="56">
        <f>'Daily Returns'!B907</f>
        <v>45793</v>
      </c>
      <c r="F907" s="57">
        <f>SUMPRODUCT($D$4:$M$4,'Daily Returns'!D907:M907)</f>
        <v>2.0090377833323327E-2</v>
      </c>
    </row>
    <row r="908" spans="5:6" ht="15" customHeight="1" x14ac:dyDescent="0.35">
      <c r="E908" s="56">
        <f>'Daily Returns'!B908</f>
        <v>45796</v>
      </c>
      <c r="F908" s="57">
        <f>SUMPRODUCT($D$4:$M$4,'Daily Returns'!D908:M908)</f>
        <v>3.217499350226808E-3</v>
      </c>
    </row>
    <row r="909" spans="5:6" ht="15" customHeight="1" x14ac:dyDescent="0.35">
      <c r="E909" s="56">
        <f>'Daily Returns'!B909</f>
        <v>45797</v>
      </c>
      <c r="F909" s="57">
        <f>SUMPRODUCT($D$4:$M$4,'Daily Returns'!D909:M909)</f>
        <v>-1.6449727239228881E-2</v>
      </c>
    </row>
    <row r="910" spans="5:6" ht="15" customHeight="1" x14ac:dyDescent="0.35">
      <c r="E910" s="56">
        <f>'Daily Returns'!B910</f>
        <v>45798</v>
      </c>
      <c r="F910" s="57">
        <f>SUMPRODUCT($D$4:$M$4,'Daily Returns'!D910:M910)</f>
        <v>1.4454882018756689E-3</v>
      </c>
    </row>
    <row r="911" spans="5:6" ht="15" customHeight="1" x14ac:dyDescent="0.35">
      <c r="E911" s="56">
        <f>'Daily Returns'!B911</f>
        <v>45799</v>
      </c>
      <c r="F911" s="57">
        <f>SUMPRODUCT($D$4:$M$4,'Daily Returns'!D911:M911)</f>
        <v>-8.1063114938412992E-3</v>
      </c>
    </row>
    <row r="912" spans="5:6" ht="15" customHeight="1" x14ac:dyDescent="0.35">
      <c r="E912" s="56">
        <f>'Daily Returns'!B912</f>
        <v>45800</v>
      </c>
      <c r="F912" s="57">
        <f>SUMPRODUCT($D$4:$M$4,'Daily Returns'!D912:M912)</f>
        <v>5.4028357456020332E-3</v>
      </c>
    </row>
    <row r="913" spans="5:6" ht="15" customHeight="1" x14ac:dyDescent="0.35">
      <c r="E913" s="56">
        <f>'Daily Returns'!B913</f>
        <v>45803</v>
      </c>
      <c r="F913" s="57">
        <f>SUMPRODUCT($D$4:$M$4,'Daily Returns'!D913:M913)</f>
        <v>6.5563035214260146E-3</v>
      </c>
    </row>
    <row r="914" spans="5:6" ht="15" customHeight="1" x14ac:dyDescent="0.35">
      <c r="E914" s="56">
        <f>'Daily Returns'!B914</f>
        <v>45804</v>
      </c>
      <c r="F914" s="57">
        <f>SUMPRODUCT($D$4:$M$4,'Daily Returns'!D914:M914)</f>
        <v>-5.755811447537759E-3</v>
      </c>
    </row>
    <row r="915" spans="5:6" ht="15" customHeight="1" x14ac:dyDescent="0.35">
      <c r="E915" s="56">
        <f>'Daily Returns'!B915</f>
        <v>45805</v>
      </c>
      <c r="F915" s="57">
        <f>SUMPRODUCT($D$4:$M$4,'Daily Returns'!D915:M915)</f>
        <v>-8.153028260544478E-3</v>
      </c>
    </row>
    <row r="916" spans="5:6" ht="15" customHeight="1" x14ac:dyDescent="0.35">
      <c r="E916" s="56">
        <f>'Daily Returns'!B916</f>
        <v>45806</v>
      </c>
      <c r="F916" s="57">
        <f>SUMPRODUCT($D$4:$M$4,'Daily Returns'!D916:M916)</f>
        <v>5.4015906857868409E-3</v>
      </c>
    </row>
    <row r="917" spans="5:6" ht="15" customHeight="1" x14ac:dyDescent="0.35">
      <c r="E917" s="56">
        <f>'Daily Returns'!B917</f>
        <v>45807</v>
      </c>
      <c r="F917" s="57">
        <f>SUMPRODUCT($D$4:$M$4,'Daily Returns'!D917:M917)</f>
        <v>-1.5105214131369196E-2</v>
      </c>
    </row>
    <row r="918" spans="5:6" ht="15" customHeight="1" x14ac:dyDescent="0.35">
      <c r="E918" s="56">
        <f>'Daily Returns'!B918</f>
        <v>45810</v>
      </c>
      <c r="F918" s="57">
        <f>SUMPRODUCT($D$4:$M$4,'Daily Returns'!D918:M918)</f>
        <v>9.7581873474380486E-3</v>
      </c>
    </row>
    <row r="919" spans="5:6" ht="15" customHeight="1" x14ac:dyDescent="0.35">
      <c r="E919" s="56">
        <f>'Daily Returns'!B919</f>
        <v>45811</v>
      </c>
      <c r="F919" s="57">
        <f>SUMPRODUCT($D$4:$M$4,'Daily Returns'!D919:M919)</f>
        <v>-1.3479440172324209E-2</v>
      </c>
    </row>
    <row r="920" spans="5:6" ht="15" customHeight="1" x14ac:dyDescent="0.35">
      <c r="E920" s="56">
        <f>'Daily Returns'!B920</f>
        <v>45812</v>
      </c>
      <c r="F920" s="57">
        <f>SUMPRODUCT($D$4:$M$4,'Daily Returns'!D920:M920)</f>
        <v>1.2709212863785992E-2</v>
      </c>
    </row>
    <row r="921" spans="5:6" ht="15" customHeight="1" x14ac:dyDescent="0.35">
      <c r="E921" s="56">
        <f>'Daily Returns'!B921</f>
        <v>45813</v>
      </c>
      <c r="F921" s="57">
        <f>SUMPRODUCT($D$4:$M$4,'Daily Returns'!D921:M921)</f>
        <v>1.1379981598816174E-3</v>
      </c>
    </row>
    <row r="922" spans="5:6" ht="15" customHeight="1" x14ac:dyDescent="0.35">
      <c r="E922" s="56">
        <f>'Daily Returns'!B922</f>
        <v>45814</v>
      </c>
      <c r="F922" s="57">
        <f>SUMPRODUCT($D$4:$M$4,'Daily Returns'!D922:M922)</f>
        <v>1.2327179144017342E-2</v>
      </c>
    </row>
    <row r="923" spans="5:6" ht="15" customHeight="1" x14ac:dyDescent="0.35">
      <c r="E923" s="56">
        <f>'Daily Returns'!B923</f>
        <v>45817</v>
      </c>
      <c r="F923" s="57">
        <f>SUMPRODUCT($D$4:$M$4,'Daily Returns'!D923:M923)</f>
        <v>1.3521381614025026E-2</v>
      </c>
    </row>
    <row r="924" spans="5:6" ht="15" customHeight="1" x14ac:dyDescent="0.35">
      <c r="E924" s="56">
        <f>'Daily Returns'!B924</f>
        <v>45818</v>
      </c>
      <c r="F924" s="57">
        <f>SUMPRODUCT($D$4:$M$4,'Daily Returns'!D924:M924)</f>
        <v>1.7856832569553723E-2</v>
      </c>
    </row>
    <row r="925" spans="5:6" ht="15" customHeight="1" x14ac:dyDescent="0.35">
      <c r="E925" s="56">
        <f>'Daily Returns'!B925</f>
        <v>45819</v>
      </c>
      <c r="F925" s="57">
        <f>SUMPRODUCT($D$4:$M$4,'Daily Returns'!D925:M925)</f>
        <v>-7.5486849049562488E-3</v>
      </c>
    </row>
    <row r="926" spans="5:6" ht="15" customHeight="1" x14ac:dyDescent="0.35">
      <c r="E926" s="56">
        <f>'Daily Returns'!B926</f>
        <v>45820</v>
      </c>
      <c r="F926" s="57">
        <f>SUMPRODUCT($D$4:$M$4,'Daily Returns'!D926:M926)</f>
        <v>-2.7164848989352598E-2</v>
      </c>
    </row>
    <row r="927" spans="5:6" ht="15" customHeight="1" x14ac:dyDescent="0.35">
      <c r="E927" s="56">
        <f>'Daily Returns'!B927</f>
        <v>45821</v>
      </c>
      <c r="F927" s="57">
        <f>SUMPRODUCT($D$4:$M$4,'Daily Returns'!D927:M927)</f>
        <v>-7.4750800871688679E-3</v>
      </c>
    </row>
    <row r="928" spans="5:6" ht="15" customHeight="1" x14ac:dyDescent="0.35">
      <c r="E928" s="56">
        <f>'Daily Returns'!B928</f>
        <v>45824</v>
      </c>
      <c r="F928" s="57">
        <f>SUMPRODUCT($D$4:$M$4,'Daily Returns'!D928:M928)</f>
        <v>4.9929105058900553E-3</v>
      </c>
    </row>
    <row r="929" spans="5:6" ht="15" customHeight="1" x14ac:dyDescent="0.35">
      <c r="E929" s="56">
        <f>'Daily Returns'!B929</f>
        <v>45825</v>
      </c>
      <c r="F929" s="57">
        <f>SUMPRODUCT($D$4:$M$4,'Daily Returns'!D929:M929)</f>
        <v>-1.1198014315211302E-2</v>
      </c>
    </row>
    <row r="930" spans="5:6" ht="15" customHeight="1" x14ac:dyDescent="0.35">
      <c r="E930" s="56">
        <f>'Daily Returns'!B930</f>
        <v>45826</v>
      </c>
      <c r="F930" s="57">
        <f>SUMPRODUCT($D$4:$M$4,'Daily Returns'!D930:M930)</f>
        <v>-8.713756667464493E-3</v>
      </c>
    </row>
    <row r="931" spans="5:6" ht="15" customHeight="1" x14ac:dyDescent="0.35">
      <c r="E931" s="56">
        <f>'Daily Returns'!B931</f>
        <v>45827</v>
      </c>
      <c r="F931" s="57">
        <f>SUMPRODUCT($D$4:$M$4,'Daily Returns'!D931:M931)</f>
        <v>-1.9668816800471459E-2</v>
      </c>
    </row>
    <row r="932" spans="5:6" ht="15" customHeight="1" x14ac:dyDescent="0.35">
      <c r="E932" s="56">
        <f>'Daily Returns'!B932</f>
        <v>45828</v>
      </c>
      <c r="F932" s="57">
        <f>SUMPRODUCT($D$4:$M$4,'Daily Returns'!D932:M932)</f>
        <v>1.3492891439619119E-2</v>
      </c>
    </row>
    <row r="933" spans="5:6" ht="15" customHeight="1" x14ac:dyDescent="0.35">
      <c r="E933" s="56">
        <f>'Daily Returns'!B933</f>
        <v>45831</v>
      </c>
      <c r="F933" s="57">
        <f>SUMPRODUCT($D$4:$M$4,'Daily Returns'!D933:M933)</f>
        <v>8.6070901741285462E-3</v>
      </c>
    </row>
    <row r="934" spans="5:6" ht="15" customHeight="1" x14ac:dyDescent="0.35">
      <c r="E934" s="56">
        <f>'Daily Returns'!B934</f>
        <v>45832</v>
      </c>
      <c r="F934" s="57">
        <f>SUMPRODUCT($D$4:$M$4,'Daily Returns'!D934:M934)</f>
        <v>1.0868439040949029E-2</v>
      </c>
    </row>
    <row r="935" spans="5:6" ht="15" customHeight="1" x14ac:dyDescent="0.35">
      <c r="E935" s="56">
        <f>'Daily Returns'!B935</f>
        <v>45833</v>
      </c>
      <c r="F935" s="57">
        <f>SUMPRODUCT($D$4:$M$4,'Daily Returns'!D935:M935)</f>
        <v>1.0012594119185538E-2</v>
      </c>
    </row>
    <row r="936" spans="5:6" ht="15" customHeight="1" x14ac:dyDescent="0.35">
      <c r="E936" s="56">
        <f>'Daily Returns'!B936</f>
        <v>45834</v>
      </c>
      <c r="F936" s="57">
        <f>SUMPRODUCT($D$4:$M$4,'Daily Returns'!D936:M936)</f>
        <v>1.3170191626611831E-2</v>
      </c>
    </row>
    <row r="937" spans="5:6" ht="15" customHeight="1" x14ac:dyDescent="0.35">
      <c r="E937" s="56">
        <f>'Daily Returns'!B937</f>
        <v>45835</v>
      </c>
      <c r="F937" s="57">
        <f>SUMPRODUCT($D$4:$M$4,'Daily Returns'!D937:M937)</f>
        <v>9.7117324960237072E-3</v>
      </c>
    </row>
    <row r="938" spans="5:6" ht="15" customHeight="1" x14ac:dyDescent="0.35">
      <c r="E938" s="56">
        <f>'Daily Returns'!B938</f>
        <v>45838</v>
      </c>
      <c r="F938" s="57">
        <f>SUMPRODUCT($D$4:$M$4,'Daily Returns'!D938:M938)</f>
        <v>-1.2841312059472601E-3</v>
      </c>
    </row>
    <row r="939" spans="5:6" ht="15" customHeight="1" x14ac:dyDescent="0.35">
      <c r="E939" s="56">
        <f>'Daily Returns'!B939</f>
        <v>45839</v>
      </c>
      <c r="F939" s="57">
        <f>SUMPRODUCT($D$4:$M$4,'Daily Returns'!D939:M939)</f>
        <v>7.682920792794637E-4</v>
      </c>
    </row>
    <row r="940" spans="5:6" ht="15" customHeight="1" x14ac:dyDescent="0.35">
      <c r="E940" s="56">
        <f>'Daily Returns'!B940</f>
        <v>45840</v>
      </c>
      <c r="F940" s="57">
        <f>SUMPRODUCT($D$4:$M$4,'Daily Returns'!D940:M940)</f>
        <v>2.1328096793825704E-5</v>
      </c>
    </row>
    <row r="941" spans="5:6" ht="15" customHeight="1" x14ac:dyDescent="0.35">
      <c r="E941" s="56">
        <f>'Daily Returns'!B941</f>
        <v>45841</v>
      </c>
      <c r="F941" s="57">
        <f>SUMPRODUCT($D$4:$M$4,'Daily Returns'!D941:M941)</f>
        <v>-6.2096051880237146E-3</v>
      </c>
    </row>
    <row r="942" spans="5:6" ht="15" customHeight="1" x14ac:dyDescent="0.35">
      <c r="E942" s="56">
        <f>'Daily Returns'!B942</f>
        <v>45842</v>
      </c>
      <c r="F942" s="57">
        <f>SUMPRODUCT($D$4:$M$4,'Daily Returns'!D942:M942)</f>
        <v>-5.4549005953703138E-4</v>
      </c>
    </row>
    <row r="943" spans="5:6" ht="15" customHeight="1" x14ac:dyDescent="0.35">
      <c r="E943" s="56">
        <f>'Daily Returns'!B943</f>
        <v>45845</v>
      </c>
      <c r="F943" s="57">
        <f>SUMPRODUCT($D$4:$M$4,'Daily Returns'!D943:M943)</f>
        <v>4.9083945802990006E-3</v>
      </c>
    </row>
    <row r="944" spans="5:6" ht="15" customHeight="1" x14ac:dyDescent="0.35">
      <c r="E944" s="56">
        <f>'Daily Returns'!B944</f>
        <v>45846</v>
      </c>
      <c r="F944" s="57">
        <f>SUMPRODUCT($D$4:$M$4,'Daily Returns'!D944:M944)</f>
        <v>5.3106201662928409E-3</v>
      </c>
    </row>
    <row r="945" spans="5:6" ht="15" customHeight="1" x14ac:dyDescent="0.35">
      <c r="E945" s="56">
        <f>'Daily Returns'!B945</f>
        <v>45847</v>
      </c>
      <c r="F945" s="57">
        <f>SUMPRODUCT($D$4:$M$4,'Daily Returns'!D945:M945)</f>
        <v>3.378912240674888E-3</v>
      </c>
    </row>
    <row r="946" spans="5:6" ht="15" customHeight="1" x14ac:dyDescent="0.35">
      <c r="E946" s="56">
        <f>'Daily Returns'!B946</f>
        <v>45848</v>
      </c>
      <c r="F946" s="57">
        <f>SUMPRODUCT($D$4:$M$4,'Daily Returns'!D946:M946)</f>
        <v>-6.7838105073562245E-4</v>
      </c>
    </row>
    <row r="947" spans="5:6" ht="15" customHeight="1" x14ac:dyDescent="0.35">
      <c r="E947" s="56">
        <f>'Daily Returns'!B947</f>
        <v>45849</v>
      </c>
      <c r="F947" s="57">
        <f>SUMPRODUCT($D$4:$M$4,'Daily Returns'!D947:M947)</f>
        <v>-6.7136446810714227E-3</v>
      </c>
    </row>
    <row r="948" spans="5:6" ht="15" customHeight="1" x14ac:dyDescent="0.35">
      <c r="E948" s="56">
        <f>'Daily Returns'!B948</f>
        <v>45852</v>
      </c>
      <c r="F948" s="57">
        <f>SUMPRODUCT($D$4:$M$4,'Daily Returns'!D948:M948)</f>
        <v>9.7878235704017217E-3</v>
      </c>
    </row>
    <row r="949" spans="5:6" ht="15" customHeight="1" x14ac:dyDescent="0.35">
      <c r="E949" s="56">
        <f>'Daily Returns'!B949</f>
        <v>45853</v>
      </c>
      <c r="F949" s="57">
        <f>SUMPRODUCT($D$4:$M$4,'Daily Returns'!D949:M949)</f>
        <v>-4.6145116361995492E-4</v>
      </c>
    </row>
    <row r="950" spans="5:6" ht="15" customHeight="1" x14ac:dyDescent="0.35">
      <c r="E950" s="56">
        <f>'Daily Returns'!B950</f>
        <v>45854</v>
      </c>
      <c r="F950" s="57">
        <f>SUMPRODUCT($D$4:$M$4,'Daily Returns'!D950:M950)</f>
        <v>2.4526352432284407E-3</v>
      </c>
    </row>
    <row r="951" spans="5:6" ht="15" customHeight="1" x14ac:dyDescent="0.35">
      <c r="E951" s="56">
        <f>'Daily Returns'!B951</f>
        <v>45855</v>
      </c>
      <c r="F951" s="57">
        <f>SUMPRODUCT($D$4:$M$4,'Daily Returns'!D951:M951)</f>
        <v>-3.1694704023201431E-3</v>
      </c>
    </row>
    <row r="952" spans="5:6" ht="15" customHeight="1" x14ac:dyDescent="0.35">
      <c r="E952" s="56">
        <f>'Daily Returns'!B952</f>
        <v>45856</v>
      </c>
      <c r="F952" s="57">
        <f>SUMPRODUCT($D$4:$M$4,'Daily Returns'!D952:M952)</f>
        <v>-9.0706847089513862E-3</v>
      </c>
    </row>
    <row r="953" spans="5:6" ht="15" customHeight="1" x14ac:dyDescent="0.35">
      <c r="E953" s="56">
        <f>'Daily Returns'!B953</f>
        <v>45859</v>
      </c>
      <c r="F953" s="57">
        <f>SUMPRODUCT($D$4:$M$4,'Daily Returns'!D953:M953)</f>
        <v>1.2174836303116728E-3</v>
      </c>
    </row>
    <row r="954" spans="5:6" ht="15" customHeight="1" x14ac:dyDescent="0.35">
      <c r="E954" s="56">
        <f>'Daily Returns'!B954</f>
        <v>45860</v>
      </c>
      <c r="F954" s="57">
        <f>SUMPRODUCT($D$4:$M$4,'Daily Returns'!D954:M954)</f>
        <v>-8.399204871283792E-3</v>
      </c>
    </row>
    <row r="955" spans="5:6" ht="15" customHeight="1" x14ac:dyDescent="0.35">
      <c r="E955" s="56">
        <f>'Daily Returns'!B955</f>
        <v>45861</v>
      </c>
      <c r="F955" s="57">
        <f>SUMPRODUCT($D$4:$M$4,'Daily Returns'!D955:M955)</f>
        <v>4.8987923571283199E-3</v>
      </c>
    </row>
    <row r="956" spans="5:6" ht="15" customHeight="1" x14ac:dyDescent="0.35">
      <c r="E956" s="56">
        <f>'Daily Returns'!B956</f>
        <v>45862</v>
      </c>
      <c r="F956" s="57">
        <f>SUMPRODUCT($D$4:$M$4,'Daily Returns'!D956:M956)</f>
        <v>-7.3277864159611121E-3</v>
      </c>
    </row>
    <row r="957" spans="5:6" ht="15" customHeight="1" x14ac:dyDescent="0.35">
      <c r="E957" s="56">
        <f>'Daily Returns'!B957</f>
        <v>45863</v>
      </c>
      <c r="F957" s="57">
        <f>SUMPRODUCT($D$4:$M$4,'Daily Returns'!D957:M957)</f>
        <v>-2.4119284776701874E-2</v>
      </c>
    </row>
    <row r="958" spans="5:6" ht="15" customHeight="1" x14ac:dyDescent="0.35">
      <c r="E958" s="56">
        <f>'Daily Returns'!B958</f>
        <v>45866</v>
      </c>
      <c r="F958" s="57">
        <f>SUMPRODUCT($D$4:$M$4,'Daily Returns'!D958:M958)</f>
        <v>5.5164375337337498E-3</v>
      </c>
    </row>
    <row r="959" spans="5:6" ht="15" customHeight="1" x14ac:dyDescent="0.35">
      <c r="E959" s="56">
        <f>'Daily Returns'!B959</f>
        <v>45867</v>
      </c>
      <c r="F959" s="57">
        <f>SUMPRODUCT($D$4:$M$4,'Daily Returns'!D959:M959)</f>
        <v>9.9714873279599381E-3</v>
      </c>
    </row>
    <row r="960" spans="5:6" ht="15" customHeight="1" x14ac:dyDescent="0.35">
      <c r="E960" s="56">
        <f>'Daily Returns'!B960</f>
        <v>45868</v>
      </c>
      <c r="F960" s="57">
        <f>SUMPRODUCT($D$4:$M$4,'Daily Returns'!D960:M960)</f>
        <v>1.7114333095481727E-4</v>
      </c>
    </row>
    <row r="961" spans="5:6" ht="15" customHeight="1" x14ac:dyDescent="0.35">
      <c r="E961" s="56">
        <f>'Daily Returns'!B961</f>
        <v>45869</v>
      </c>
      <c r="F961" s="57">
        <f>SUMPRODUCT($D$4:$M$4,'Daily Returns'!D961:M961)</f>
        <v>-1.4812455838218205E-2</v>
      </c>
    </row>
    <row r="962" spans="5:6" ht="15" customHeight="1" x14ac:dyDescent="0.35">
      <c r="E962" s="56">
        <f>'Daily Returns'!B962</f>
        <v>45870</v>
      </c>
      <c r="F962" s="57">
        <f>SUMPRODUCT($D$4:$M$4,'Daily Returns'!D962:M962)</f>
        <v>-1.5795107219122688E-2</v>
      </c>
    </row>
    <row r="963" spans="5:6" ht="15" customHeight="1" x14ac:dyDescent="0.35">
      <c r="E963" s="56">
        <f>'Daily Returns'!B963</f>
        <v>45873</v>
      </c>
      <c r="F963" s="57">
        <f>SUMPRODUCT($D$4:$M$4,'Daily Returns'!D963:M963)</f>
        <v>9.2156127317465086E-3</v>
      </c>
    </row>
    <row r="964" spans="5:6" ht="15" customHeight="1" x14ac:dyDescent="0.35">
      <c r="E964" s="56">
        <f>'Daily Returns'!B964</f>
        <v>45874</v>
      </c>
      <c r="F964" s="57">
        <f>SUMPRODUCT($D$4:$M$4,'Daily Returns'!D964:M964)</f>
        <v>-7.6748414141187388E-4</v>
      </c>
    </row>
    <row r="965" spans="5:6" ht="15" customHeight="1" x14ac:dyDescent="0.35">
      <c r="E965" s="56">
        <f>'Daily Returns'!B965</f>
        <v>45875</v>
      </c>
      <c r="F965" s="57">
        <f>SUMPRODUCT($D$4:$M$4,'Daily Returns'!D965:M965)</f>
        <v>-8.9158933122513717E-3</v>
      </c>
    </row>
    <row r="966" spans="5:6" ht="15" customHeight="1" x14ac:dyDescent="0.35">
      <c r="E966" s="56">
        <f>'Daily Returns'!B966</f>
        <v>45876</v>
      </c>
      <c r="F966" s="57">
        <f>SUMPRODUCT($D$4:$M$4,'Daily Returns'!D966:M966)</f>
        <v>7.2271223486209384E-3</v>
      </c>
    </row>
    <row r="967" spans="5:6" ht="15" customHeight="1" x14ac:dyDescent="0.35">
      <c r="E967" s="56">
        <f>'Daily Returns'!B967</f>
        <v>45877</v>
      </c>
      <c r="F967" s="57">
        <f>SUMPRODUCT($D$4:$M$4,'Daily Returns'!D967:M967)</f>
        <v>-1.043547321549892E-2</v>
      </c>
    </row>
    <row r="968" spans="5:6" ht="15" customHeight="1" x14ac:dyDescent="0.35">
      <c r="E968" s="56">
        <f>'Daily Returns'!B968</f>
        <v>45880</v>
      </c>
      <c r="F968" s="57">
        <f>SUMPRODUCT($D$4:$M$4,'Daily Returns'!D968:M968)</f>
        <v>1.1226815741023587E-2</v>
      </c>
    </row>
    <row r="969" spans="5:6" ht="15" customHeight="1" x14ac:dyDescent="0.35">
      <c r="E969" s="56">
        <f>'Daily Returns'!B969</f>
        <v>45881</v>
      </c>
      <c r="F969" s="57">
        <f>SUMPRODUCT($D$4:$M$4,'Daily Returns'!D969:M969)</f>
        <v>3.8475297858153196E-3</v>
      </c>
    </row>
    <row r="970" spans="5:6" ht="15" customHeight="1" x14ac:dyDescent="0.35">
      <c r="E970" s="56">
        <f>'Daily Returns'!B970</f>
        <v>45882</v>
      </c>
      <c r="F970" s="57">
        <f>SUMPRODUCT($D$4:$M$4,'Daily Returns'!D970:M970)</f>
        <v>1.5063525010531251E-3</v>
      </c>
    </row>
    <row r="971" spans="5:6" ht="15" customHeight="1" x14ac:dyDescent="0.35">
      <c r="E971" s="56">
        <f>'Daily Returns'!B971</f>
        <v>45883</v>
      </c>
      <c r="F971" s="57">
        <f>SUMPRODUCT($D$4:$M$4,'Daily Returns'!D971:M971)</f>
        <v>-9.498731517401663E-3</v>
      </c>
    </row>
    <row r="972" spans="5:6" ht="15" customHeight="1" x14ac:dyDescent="0.35">
      <c r="E972" s="56">
        <f>'Daily Returns'!B972</f>
        <v>45887</v>
      </c>
      <c r="F972" s="57">
        <f>SUMPRODUCT($D$4:$M$4,'Daily Returns'!D972:M972)</f>
        <v>8.8956305663905038E-3</v>
      </c>
    </row>
    <row r="973" spans="5:6" ht="15" customHeight="1" x14ac:dyDescent="0.35">
      <c r="E973" s="56">
        <f>'Daily Returns'!B973</f>
        <v>45888</v>
      </c>
      <c r="F973" s="57">
        <f>SUMPRODUCT($D$4:$M$4,'Daily Returns'!D973:M973)</f>
        <v>3.934564975201049E-3</v>
      </c>
    </row>
    <row r="974" spans="5:6" ht="15" customHeight="1" x14ac:dyDescent="0.35">
      <c r="E974" s="56">
        <f>'Daily Returns'!B974</f>
        <v>45889</v>
      </c>
      <c r="F974" s="57">
        <f>SUMPRODUCT($D$4:$M$4,'Daily Returns'!D974:M974)</f>
        <v>-4.559122169517163E-4</v>
      </c>
    </row>
    <row r="975" spans="5:6" ht="15" customHeight="1" x14ac:dyDescent="0.35">
      <c r="E975" s="56">
        <f>'Daily Returns'!B975</f>
        <v>45890</v>
      </c>
      <c r="F975" s="57">
        <f>SUMPRODUCT($D$4:$M$4,'Daily Returns'!D975:M975)</f>
        <v>-6.2366024913570245E-3</v>
      </c>
    </row>
    <row r="976" spans="5:6" ht="15" customHeight="1" x14ac:dyDescent="0.35">
      <c r="E976" s="56">
        <f>'Daily Returns'!B976</f>
        <v>45891</v>
      </c>
      <c r="F976" s="57">
        <f>SUMPRODUCT($D$4:$M$4,'Daily Returns'!D976:M976)</f>
        <v>-5.1105940233686078E-3</v>
      </c>
    </row>
    <row r="977" spans="5:6" ht="15" customHeight="1" x14ac:dyDescent="0.35">
      <c r="E977" s="56">
        <f>'Daily Returns'!B977</f>
        <v>45894</v>
      </c>
      <c r="F977" s="57">
        <f>SUMPRODUCT($D$4:$M$4,'Daily Returns'!D977:M977)</f>
        <v>1.3186174110594699E-3</v>
      </c>
    </row>
    <row r="978" spans="5:6" ht="15" customHeight="1" x14ac:dyDescent="0.35">
      <c r="E978" s="56">
        <f>'Daily Returns'!B978</f>
        <v>45895</v>
      </c>
      <c r="F978" s="57">
        <f>SUMPRODUCT($D$4:$M$4,'Daily Returns'!D978:M978)</f>
        <v>-1.569932495423956E-2</v>
      </c>
    </row>
    <row r="979" spans="5:6" ht="15" customHeight="1" x14ac:dyDescent="0.35">
      <c r="E979" s="56">
        <f>'Daily Returns'!B979</f>
        <v>45897</v>
      </c>
      <c r="F979" s="57">
        <f>SUMPRODUCT($D$4:$M$4,'Daily Returns'!D979:M979)</f>
        <v>-1.7254229501448802E-2</v>
      </c>
    </row>
    <row r="980" spans="5:6" ht="15" customHeight="1" x14ac:dyDescent="0.35">
      <c r="E980" s="56">
        <f>'Daily Returns'!B980</f>
        <v>45898</v>
      </c>
      <c r="F980" s="57">
        <f>SUMPRODUCT($D$4:$M$4,'Daily Returns'!D980:M980)</f>
        <v>-5.7555678524250694E-3</v>
      </c>
    </row>
    <row r="981" spans="5:6" ht="15" customHeight="1" x14ac:dyDescent="0.35">
      <c r="E981" s="56">
        <f>'Daily Returns'!B981</f>
        <v>45901</v>
      </c>
      <c r="F981" s="57">
        <f>SUMPRODUCT($D$4:$M$4,'Daily Returns'!D981:M981)</f>
        <v>1.748919503587017E-2</v>
      </c>
    </row>
    <row r="982" spans="5:6" ht="15" customHeight="1" x14ac:dyDescent="0.35">
      <c r="E982" s="56">
        <f>'Daily Returns'!B982</f>
        <v>45902</v>
      </c>
      <c r="F982" s="57">
        <f>SUMPRODUCT($D$4:$M$4,'Daily Returns'!D982:M982)</f>
        <v>1.3563871750988388E-2</v>
      </c>
    </row>
    <row r="983" spans="5:6" ht="15" customHeight="1" x14ac:dyDescent="0.35">
      <c r="E983" s="56">
        <f>'Daily Returns'!B983</f>
        <v>45903</v>
      </c>
      <c r="F983" s="57">
        <f>SUMPRODUCT($D$4:$M$4,'Daily Returns'!D983:M983)</f>
        <v>-2.6456939685713101E-4</v>
      </c>
    </row>
    <row r="984" spans="5:6" ht="15" customHeight="1" x14ac:dyDescent="0.35">
      <c r="E984" s="56">
        <f>'Daily Returns'!B984</f>
        <v>45904</v>
      </c>
      <c r="F984" s="57">
        <f>SUMPRODUCT($D$4:$M$4,'Daily Returns'!D984:M984)</f>
        <v>-9.9315274415315465E-3</v>
      </c>
    </row>
    <row r="985" spans="5:6" ht="15" customHeight="1" x14ac:dyDescent="0.35">
      <c r="E985" s="56">
        <f>'Daily Returns'!B985</f>
        <v>45905</v>
      </c>
      <c r="F985" s="57">
        <f>SUMPRODUCT($D$4:$M$4,'Daily Returns'!D985:M985)</f>
        <v>-1.8363521050964219E-3</v>
      </c>
    </row>
    <row r="986" spans="5:6" ht="15" customHeight="1" x14ac:dyDescent="0.35">
      <c r="E986" s="56">
        <f>'Daily Returns'!B986</f>
        <v>45908</v>
      </c>
      <c r="F986" s="57">
        <f>SUMPRODUCT($D$4:$M$4,'Daily Returns'!D986:M986)</f>
        <v>8.3133566735638965E-3</v>
      </c>
    </row>
    <row r="987" spans="5:6" ht="15" customHeight="1" x14ac:dyDescent="0.35">
      <c r="E987" s="56">
        <f>'Daily Returns'!B987</f>
        <v>45909</v>
      </c>
      <c r="F987" s="57">
        <f>SUMPRODUCT($D$4:$M$4,'Daily Returns'!D987:M987)</f>
        <v>4.3218767551683667E-3</v>
      </c>
    </row>
    <row r="988" spans="5:6" ht="15" customHeight="1" x14ac:dyDescent="0.35">
      <c r="E988" s="56">
        <f>'Daily Returns'!B988</f>
        <v>45910</v>
      </c>
      <c r="F988" s="57">
        <f>SUMPRODUCT($D$4:$M$4,'Daily Returns'!D988:M988)</f>
        <v>8.5116093681638205E-3</v>
      </c>
    </row>
    <row r="989" spans="5:6" ht="15" customHeight="1" x14ac:dyDescent="0.35">
      <c r="E989" s="56">
        <f>'Daily Returns'!B989</f>
        <v>45911</v>
      </c>
      <c r="F989" s="57">
        <f>SUMPRODUCT($D$4:$M$4,'Daily Returns'!D989:M989)</f>
        <v>6.494568627644675E-3</v>
      </c>
    </row>
    <row r="990" spans="5:6" ht="15" customHeight="1" x14ac:dyDescent="0.35">
      <c r="E990" s="56">
        <f>'Daily Returns'!B990</f>
        <v>45912</v>
      </c>
      <c r="F990" s="57">
        <f>SUMPRODUCT($D$4:$M$4,'Daily Returns'!D990:M990)</f>
        <v>8.3503214386792691E-3</v>
      </c>
    </row>
    <row r="991" spans="5:6" ht="15" customHeight="1" x14ac:dyDescent="0.35">
      <c r="E991" s="56">
        <f>'Daily Returns'!B991</f>
        <v>45915</v>
      </c>
      <c r="F991" s="57">
        <f>SUMPRODUCT($D$4:$M$4,'Daily Returns'!D991:M991)</f>
        <v>7.9857833132793467E-3</v>
      </c>
    </row>
    <row r="992" spans="5:6" ht="15" customHeight="1" x14ac:dyDescent="0.35">
      <c r="E992" s="56">
        <f>'Daily Returns'!B992</f>
        <v>45916</v>
      </c>
      <c r="F992" s="57">
        <f>SUMPRODUCT($D$4:$M$4,'Daily Returns'!D992:M992)</f>
        <v>6.0204975820262263E-3</v>
      </c>
    </row>
    <row r="993" spans="5:6" ht="15" customHeight="1" x14ac:dyDescent="0.35">
      <c r="E993" s="56">
        <f>'Daily Returns'!B993</f>
        <v>45917</v>
      </c>
      <c r="F993" s="57">
        <f>SUMPRODUCT($D$4:$M$4,'Daily Returns'!D993:M993)</f>
        <v>-5.7447918920306307E-3</v>
      </c>
    </row>
    <row r="994" spans="5:6" ht="15" customHeight="1" x14ac:dyDescent="0.35">
      <c r="E994" s="56">
        <f>'Daily Returns'!B994</f>
        <v>45918</v>
      </c>
      <c r="F994" s="57">
        <f>SUMPRODUCT($D$4:$M$4,'Daily Returns'!D994:M994)</f>
        <v>2.5715697015171526E-3</v>
      </c>
    </row>
    <row r="995" spans="5:6" ht="15" customHeight="1" x14ac:dyDescent="0.35">
      <c r="E995" s="56">
        <f>'Daily Returns'!B995</f>
        <v>45919</v>
      </c>
      <c r="F995" s="57">
        <f>SUMPRODUCT($D$4:$M$4,'Daily Returns'!D995:M995)</f>
        <v>2.7950170532945646E-2</v>
      </c>
    </row>
    <row r="996" spans="5:6" ht="15" customHeight="1" x14ac:dyDescent="0.35">
      <c r="E996" s="56">
        <f>'Daily Returns'!B996</f>
        <v>45922</v>
      </c>
      <c r="F996" s="57">
        <f>SUMPRODUCT($D$4:$M$4,'Daily Returns'!D996:M996)</f>
        <v>4.2454765296195081E-2</v>
      </c>
    </row>
    <row r="997" spans="5:6" ht="15" customHeight="1" x14ac:dyDescent="0.35">
      <c r="E997" s="56">
        <f>'Daily Returns'!B997</f>
        <v>45923</v>
      </c>
      <c r="F997" s="57">
        <f>SUMPRODUCT($D$4:$M$4,'Daily Returns'!D997:M997)</f>
        <v>-7.7958715359644874E-3</v>
      </c>
    </row>
    <row r="998" spans="5:6" ht="15" customHeight="1" x14ac:dyDescent="0.35">
      <c r="E998" s="56">
        <f>'Daily Returns'!B998</f>
        <v>45924</v>
      </c>
      <c r="F998" s="57">
        <f>SUMPRODUCT($D$4:$M$4,'Daily Returns'!D998:M998)</f>
        <v>-2.1760262445543337E-2</v>
      </c>
    </row>
    <row r="999" spans="5:6" ht="15" customHeight="1" x14ac:dyDescent="0.35">
      <c r="E999" s="56">
        <f>'Daily Returns'!B999</f>
        <v>45925</v>
      </c>
      <c r="F999" s="57">
        <f>SUMPRODUCT($D$4:$M$4,'Daily Returns'!D999:M999)</f>
        <v>-4.4765593528935423E-3</v>
      </c>
    </row>
    <row r="1000" spans="5:6" ht="15" customHeight="1" x14ac:dyDescent="0.35">
      <c r="E1000" s="56">
        <f>'Daily Returns'!B1000</f>
        <v>45926</v>
      </c>
      <c r="F1000" s="57">
        <f>SUMPRODUCT($D$4:$M$4,'Daily Returns'!D1000:M1000)</f>
        <v>-1.6887480263204201E-2</v>
      </c>
    </row>
    <row r="1001" spans="5:6" ht="15" customHeight="1" x14ac:dyDescent="0.35">
      <c r="E1001" s="56">
        <f>'Daily Returns'!B1001</f>
        <v>45929</v>
      </c>
      <c r="F1001" s="57">
        <f>SUMPRODUCT($D$4:$M$4,'Daily Returns'!D1001:M1001)</f>
        <v>1.1148993308415294E-3</v>
      </c>
    </row>
    <row r="1002" spans="5:6" ht="15" customHeight="1" x14ac:dyDescent="0.35">
      <c r="E1002" s="56">
        <f>'Daily Returns'!B1002</f>
        <v>45930</v>
      </c>
      <c r="F1002" s="57">
        <f>SUMPRODUCT($D$4:$M$4,'Daily Returns'!D1002:M1002)</f>
        <v>-2.451093375917552E-3</v>
      </c>
    </row>
    <row r="1003" spans="5:6" ht="15" customHeight="1" x14ac:dyDescent="0.35">
      <c r="E1003" s="56">
        <f>'Daily Returns'!B1003</f>
        <v>45931</v>
      </c>
      <c r="F1003" s="57">
        <f>SUMPRODUCT($D$4:$M$4,'Daily Returns'!D1003:M1003)</f>
        <v>1.4053702584428621E-2</v>
      </c>
    </row>
    <row r="1004" spans="5:6" ht="15" customHeight="1" x14ac:dyDescent="0.35">
      <c r="E1004" s="56">
        <f>'Daily Returns'!B1004</f>
        <v>45933</v>
      </c>
      <c r="F1004" s="57">
        <f>SUMPRODUCT($D$4:$M$4,'Daily Returns'!D1004:M1004)</f>
        <v>6.5222379564200657E-3</v>
      </c>
    </row>
    <row r="1005" spans="5:6" ht="15" customHeight="1" x14ac:dyDescent="0.35">
      <c r="E1005" s="56">
        <f>'Daily Returns'!B1005</f>
        <v>45936</v>
      </c>
      <c r="F1005" s="57">
        <f>SUMPRODUCT($D$4:$M$4,'Daily Returns'!D1005:M1005)</f>
        <v>1.3915906413061339E-4</v>
      </c>
    </row>
    <row r="1006" spans="5:6" ht="15" customHeight="1" x14ac:dyDescent="0.35">
      <c r="E1006" s="56">
        <f>'Daily Returns'!B1006</f>
        <v>45937</v>
      </c>
      <c r="F1006" s="57">
        <f>SUMPRODUCT($D$4:$M$4,'Daily Returns'!D1006:M1006)</f>
        <v>1.3830158464326258E-3</v>
      </c>
    </row>
    <row r="1007" spans="5:6" ht="15" customHeight="1" x14ac:dyDescent="0.35">
      <c r="E1007" s="56">
        <f>'Daily Returns'!B1007</f>
        <v>45938</v>
      </c>
      <c r="F1007" s="57">
        <f>SUMPRODUCT($D$4:$M$4,'Daily Returns'!D1007:M1007)</f>
        <v>-1.0247270501376636E-2</v>
      </c>
    </row>
    <row r="1008" spans="5:6" ht="15" customHeight="1" x14ac:dyDescent="0.35">
      <c r="E1008" s="56">
        <f>'Daily Returns'!B1008</f>
        <v>45939</v>
      </c>
      <c r="F1008" s="57">
        <f>SUMPRODUCT($D$4:$M$4,'Daily Returns'!D1008:M1008)</f>
        <v>1.0236181255233425E-2</v>
      </c>
    </row>
    <row r="1009" spans="5:6" ht="15" customHeight="1" x14ac:dyDescent="0.35">
      <c r="E1009" s="56">
        <f>'Daily Returns'!B1009</f>
        <v>45940</v>
      </c>
      <c r="F1009" s="57">
        <f>SUMPRODUCT($D$4:$M$4,'Daily Returns'!D1009:M1009)</f>
        <v>5.2054449348956991E-3</v>
      </c>
    </row>
    <row r="1010" spans="5:6" ht="15" customHeight="1" x14ac:dyDescent="0.35">
      <c r="E1010" s="56">
        <f>'Daily Returns'!B1010</f>
        <v>45943</v>
      </c>
      <c r="F1010" s="57">
        <f>SUMPRODUCT($D$4:$M$4,'Daily Returns'!D1010:M1010)</f>
        <v>8.135052618979054E-3</v>
      </c>
    </row>
    <row r="1011" spans="5:6" ht="15" customHeight="1" x14ac:dyDescent="0.35">
      <c r="E1011" s="56">
        <f>'Daily Returns'!B1011</f>
        <v>45944</v>
      </c>
      <c r="F1011" s="57">
        <f>SUMPRODUCT($D$4:$M$4,'Daily Returns'!D1011:M1011)</f>
        <v>-4.3235856521415192E-3</v>
      </c>
    </row>
    <row r="1012" spans="5:6" ht="15" customHeight="1" x14ac:dyDescent="0.35">
      <c r="E1012" s="56">
        <f>'Daily Returns'!B1012</f>
        <v>45945</v>
      </c>
      <c r="F1012" s="57">
        <f>SUMPRODUCT($D$4:$M$4,'Daily Returns'!D1012:M1012)</f>
        <v>1.6831491799929748E-2</v>
      </c>
    </row>
    <row r="1013" spans="5:6" ht="15" customHeight="1" x14ac:dyDescent="0.35">
      <c r="E1013" s="56">
        <f>'Daily Returns'!B1013</f>
        <v>45946</v>
      </c>
      <c r="F1013" s="57">
        <f>SUMPRODUCT($D$4:$M$4,'Daily Returns'!D1013:M1013)</f>
        <v>5.4052989836765267E-3</v>
      </c>
    </row>
    <row r="1014" spans="5:6" ht="15" customHeight="1" x14ac:dyDescent="0.35">
      <c r="E1014" s="56">
        <f>'Daily Returns'!B1014</f>
        <v>45947</v>
      </c>
      <c r="F1014" s="57">
        <f>SUMPRODUCT($D$4:$M$4,'Daily Returns'!D1014:M1014)</f>
        <v>-3.0843166399678753E-3</v>
      </c>
    </row>
    <row r="1015" spans="5:6" ht="15" customHeight="1" x14ac:dyDescent="0.35">
      <c r="E1015" s="56">
        <f>'Daily Returns'!B1015</f>
        <v>45950</v>
      </c>
      <c r="F1015" s="57">
        <f>SUMPRODUCT($D$4:$M$4,'Daily Returns'!D1015:M1015)</f>
        <v>7.4743823710218564E-3</v>
      </c>
    </row>
    <row r="1016" spans="5:6" ht="15" customHeight="1" x14ac:dyDescent="0.35">
      <c r="E1016" s="56">
        <f>'Daily Returns'!B1016</f>
        <v>45951</v>
      </c>
      <c r="F1016" s="57">
        <f>SUMPRODUCT($D$4:$M$4,'Daily Returns'!D1016:M1016)</f>
        <v>3.2855386919793369E-3</v>
      </c>
    </row>
    <row r="1017" spans="5:6" ht="15" customHeight="1" x14ac:dyDescent="0.35">
      <c r="E1017" s="56">
        <f>'Daily Returns'!B1017</f>
        <v>45953</v>
      </c>
      <c r="F1017" s="57">
        <f>SUMPRODUCT($D$4:$M$4,'Daily Returns'!D1017:M1017)</f>
        <v>-1.3950915063865913E-3</v>
      </c>
    </row>
    <row r="1018" spans="5:6" ht="15" customHeight="1" x14ac:dyDescent="0.35">
      <c r="E1018" s="56">
        <f>'Daily Returns'!B1018</f>
        <v>45954</v>
      </c>
      <c r="F1018" s="57">
        <f>SUMPRODUCT($D$4:$M$4,'Daily Returns'!D1018:M1018)</f>
        <v>-4.4351255241660786E-4</v>
      </c>
    </row>
    <row r="1019" spans="5:6" ht="15" customHeight="1" x14ac:dyDescent="0.35">
      <c r="E1019" s="56">
        <f>'Daily Returns'!B1019</f>
        <v>45957</v>
      </c>
      <c r="F1019" s="57">
        <f>SUMPRODUCT($D$4:$M$4,'Daily Returns'!D1019:M1019)</f>
        <v>-1.9679470583331593E-3</v>
      </c>
    </row>
    <row r="1020" spans="5:6" ht="15" customHeight="1" x14ac:dyDescent="0.35">
      <c r="E1020" s="56">
        <f>'Daily Returns'!B1020</f>
        <v>45958</v>
      </c>
      <c r="F1020" s="57">
        <f>SUMPRODUCT($D$4:$M$4,'Daily Returns'!D1020:M1020)</f>
        <v>-1.0864649180426272E-2</v>
      </c>
    </row>
    <row r="1021" spans="5:6" ht="15" customHeight="1" x14ac:dyDescent="0.35">
      <c r="E1021" s="56">
        <f>'Daily Returns'!B1021</f>
        <v>45959</v>
      </c>
      <c r="F1021" s="57">
        <f>SUMPRODUCT($D$4:$M$4,'Daily Returns'!D1021:M1021)</f>
        <v>2.8232233632486396E-2</v>
      </c>
    </row>
    <row r="1022" spans="5:6" ht="15" customHeight="1" x14ac:dyDescent="0.35">
      <c r="E1022" s="56">
        <f>'Daily Returns'!B1022</f>
        <v>45960</v>
      </c>
      <c r="F1022" s="57">
        <f>SUMPRODUCT($D$4:$M$4,'Daily Returns'!D1022:M1022)</f>
        <v>-1.2628172914009865E-3</v>
      </c>
    </row>
    <row r="1023" spans="5:6" ht="15" customHeight="1" x14ac:dyDescent="0.35">
      <c r="E1023" s="56">
        <f>'Daily Returns'!B1023</f>
        <v>45961</v>
      </c>
      <c r="F1023" s="57">
        <f>SUMPRODUCT($D$4:$M$4,'Daily Returns'!D1023:M1023)</f>
        <v>-1.0021270040558144E-2</v>
      </c>
    </row>
    <row r="1024" spans="5:6" ht="15" customHeight="1" x14ac:dyDescent="0.35">
      <c r="E1024" s="56">
        <f>'Daily Returns'!B1024</f>
        <v>45964</v>
      </c>
      <c r="F1024" s="57">
        <f>SUMPRODUCT($D$4:$M$4,'Daily Returns'!D1024:M1024)</f>
        <v>1.3608819957592786E-3</v>
      </c>
    </row>
    <row r="1025" spans="5:6" ht="15" customHeight="1" x14ac:dyDescent="0.35">
      <c r="E1025" s="56">
        <f>'Daily Returns'!B1025</f>
        <v>45965</v>
      </c>
      <c r="F1025" s="57">
        <f>SUMPRODUCT($D$4:$M$4,'Daily Returns'!D1025:M1025)</f>
        <v>-1.1782455291293854E-2</v>
      </c>
    </row>
    <row r="1026" spans="5:6" ht="15" customHeight="1" x14ac:dyDescent="0.35">
      <c r="E1026" s="56">
        <f>'Daily Returns'!B1026</f>
        <v>45967</v>
      </c>
      <c r="F1026" s="57">
        <f>SUMPRODUCT($D$4:$M$4,'Daily Returns'!D1026:M1026)</f>
        <v>-2.4638433305522303E-2</v>
      </c>
    </row>
    <row r="1027" spans="5:6" ht="15" customHeight="1" x14ac:dyDescent="0.35">
      <c r="E1027" s="56">
        <f>'Daily Returns'!B1027</f>
        <v>45968</v>
      </c>
      <c r="F1027" s="57">
        <f>SUMPRODUCT($D$4:$M$4,'Daily Returns'!D1027:M1027)</f>
        <v>-1.277373443435089E-3</v>
      </c>
    </row>
    <row r="1028" spans="5:6" ht="15" customHeight="1" x14ac:dyDescent="0.35">
      <c r="E1028" s="56">
        <f>'Daily Returns'!B1028</f>
        <v>45971</v>
      </c>
      <c r="F1028" s="57">
        <f>SUMPRODUCT($D$4:$M$4,'Daily Returns'!D1028:M1028)</f>
        <v>1.0086951131708017E-3</v>
      </c>
    </row>
    <row r="1029" spans="5:6" ht="15" customHeight="1" x14ac:dyDescent="0.35">
      <c r="E1029" s="56">
        <f>'Daily Returns'!B1029</f>
        <v>45972</v>
      </c>
      <c r="F1029" s="57">
        <f>SUMPRODUCT($D$4:$M$4,'Daily Returns'!D1029:M1029)</f>
        <v>5.2229834933385962E-3</v>
      </c>
    </row>
    <row r="1030" spans="5:6" ht="15" customHeight="1" x14ac:dyDescent="0.35">
      <c r="E1030" s="56">
        <f>'Daily Returns'!B1030</f>
        <v>45973</v>
      </c>
      <c r="F1030" s="57">
        <f>SUMPRODUCT($D$4:$M$4,'Daily Returns'!D1030:M1030)</f>
        <v>-1.8816014971758197E-3</v>
      </c>
    </row>
    <row r="1031" spans="5:6" ht="15" customHeight="1" x14ac:dyDescent="0.35">
      <c r="E1031" s="56">
        <f>'Daily Returns'!B1031</f>
        <v>45974</v>
      </c>
      <c r="F1031" s="57">
        <f>SUMPRODUCT($D$4:$M$4,'Daily Returns'!D1031:M1031)</f>
        <v>2.6571654751926946E-3</v>
      </c>
    </row>
    <row r="1032" spans="5:6" ht="15" customHeight="1" x14ac:dyDescent="0.35">
      <c r="E1032" s="56">
        <f>'Daily Returns'!B1032</f>
        <v>45975</v>
      </c>
      <c r="F1032" s="57">
        <f>SUMPRODUCT($D$4:$M$4,'Daily Returns'!D1032:M1032)</f>
        <v>3.5448133194914502E-3</v>
      </c>
    </row>
    <row r="1033" spans="5:6" ht="15" customHeight="1" x14ac:dyDescent="0.35">
      <c r="E1033" s="56">
        <f>'Daily Returns'!B1033</f>
        <v>45978</v>
      </c>
      <c r="F1033" s="57">
        <f>SUMPRODUCT($D$4:$M$4,'Daily Returns'!D1033:M1033)</f>
        <v>6.0219493505859686E-3</v>
      </c>
    </row>
    <row r="1034" spans="5:6" ht="15" customHeight="1" x14ac:dyDescent="0.35">
      <c r="E1034" s="56">
        <f>'Daily Returns'!B1034</f>
        <v>45979</v>
      </c>
      <c r="F1034" s="57">
        <f>SUMPRODUCT($D$4:$M$4,'Daily Returns'!D1034:M1034)</f>
        <v>-6.8972059456561818E-3</v>
      </c>
    </row>
    <row r="1035" spans="5:6" ht="15" customHeight="1" x14ac:dyDescent="0.35">
      <c r="E1035" s="56">
        <f>'Daily Returns'!B1035</f>
        <v>45980</v>
      </c>
      <c r="F1035" s="57">
        <f>SUMPRODUCT($D$4:$M$4,'Daily Returns'!D1035:M1035)</f>
        <v>-4.8727616383244677E-3</v>
      </c>
    </row>
    <row r="1036" spans="5:6" ht="15" customHeight="1" x14ac:dyDescent="0.35">
      <c r="E1036" s="56">
        <f>'Daily Returns'!B1036</f>
        <v>45981</v>
      </c>
      <c r="F1036" s="57">
        <f>SUMPRODUCT($D$4:$M$4,'Daily Returns'!D1036:M1036)</f>
        <v>-1.6681525470933773E-3</v>
      </c>
    </row>
    <row r="1037" spans="5:6" ht="15" customHeight="1" x14ac:dyDescent="0.35">
      <c r="E1037" s="56">
        <f>'Daily Returns'!B1037</f>
        <v>45982</v>
      </c>
      <c r="F1037" s="57">
        <f>SUMPRODUCT($D$4:$M$4,'Daily Returns'!D1037:M1037)</f>
        <v>-1.0378201281153413E-2</v>
      </c>
    </row>
    <row r="1038" spans="5:6" ht="15" customHeight="1" x14ac:dyDescent="0.35">
      <c r="E1038" s="56">
        <f>'Daily Returns'!B1038</f>
        <v>45985</v>
      </c>
      <c r="F1038" s="57">
        <f>SUMPRODUCT($D$4:$M$4,'Daily Returns'!D1038:M1038)</f>
        <v>-1.2701721202029587E-2</v>
      </c>
    </row>
    <row r="1039" spans="5:6" ht="15" customHeight="1" x14ac:dyDescent="0.35">
      <c r="E1039" s="56">
        <f>'Daily Returns'!B1039</f>
        <v>45986</v>
      </c>
      <c r="F1039" s="57">
        <f>SUMPRODUCT($D$4:$M$4,'Daily Returns'!D1039:M1039)</f>
        <v>-1.24242312379499E-3</v>
      </c>
    </row>
    <row r="1040" spans="5:6" ht="15" customHeight="1" x14ac:dyDescent="0.35">
      <c r="E1040" s="56">
        <f>'Daily Returns'!B1040</f>
        <v>45987</v>
      </c>
      <c r="F1040" s="57">
        <f>SUMPRODUCT($D$4:$M$4,'Daily Returns'!D1040:M1040)</f>
        <v>1.7515485970273623E-2</v>
      </c>
    </row>
    <row r="1041" spans="5:6" ht="15" customHeight="1" x14ac:dyDescent="0.35">
      <c r="E1041" s="56">
        <f>'Daily Returns'!B1041</f>
        <v>45988</v>
      </c>
      <c r="F1041" s="57">
        <f>SUMPRODUCT($D$4:$M$4,'Daily Returns'!D1041:M1041)</f>
        <v>-3.7067189807763732E-3</v>
      </c>
    </row>
    <row r="1042" spans="5:6" ht="15" customHeight="1" x14ac:dyDescent="0.35">
      <c r="E1042" s="56">
        <f>'Daily Returns'!B1042</f>
        <v>45989</v>
      </c>
      <c r="F1042" s="57">
        <f>SUMPRODUCT($D$4:$M$4,'Daily Returns'!D1042:M1042)</f>
        <v>-1.1236514559007575E-3</v>
      </c>
    </row>
    <row r="1043" spans="5:6" ht="15" customHeight="1" x14ac:dyDescent="0.35">
      <c r="E1043" s="56">
        <f>'Daily Returns'!B1043</f>
        <v>45992</v>
      </c>
      <c r="F1043" s="57">
        <f>SUMPRODUCT($D$4:$M$4,'Daily Returns'!D1043:M1043)</f>
        <v>9.9399242789243651E-4</v>
      </c>
    </row>
    <row r="1044" spans="5:6" ht="15" customHeight="1" x14ac:dyDescent="0.35">
      <c r="E1044" s="56">
        <f>'Daily Returns'!B1044</f>
        <v>45993</v>
      </c>
      <c r="F1044" s="57">
        <f>SUMPRODUCT($D$4:$M$4,'Daily Returns'!D1044:M1044)</f>
        <v>-4.0850222140628454E-3</v>
      </c>
    </row>
    <row r="1045" spans="5:6" ht="15" customHeight="1" x14ac:dyDescent="0.35">
      <c r="E1045" s="56">
        <f>'Daily Returns'!B1045</f>
        <v>45994</v>
      </c>
      <c r="F1045" s="57">
        <f>SUMPRODUCT($D$4:$M$4,'Daily Returns'!D1045:M1045)</f>
        <v>-7.3321712037795281E-3</v>
      </c>
    </row>
    <row r="1046" spans="5:6" ht="15" customHeight="1" x14ac:dyDescent="0.35">
      <c r="E1046" s="56">
        <f>'Daily Returns'!B1046</f>
        <v>45995</v>
      </c>
      <c r="F1046" s="57">
        <f>SUMPRODUCT($D$4:$M$4,'Daily Returns'!D1046:M1046)</f>
        <v>-2.5786343700151446E-3</v>
      </c>
    </row>
    <row r="1047" spans="5:6" ht="15" customHeight="1" x14ac:dyDescent="0.35">
      <c r="E1047" s="56">
        <f>'Daily Returns'!B1047</f>
        <v>45996</v>
      </c>
      <c r="F1047" s="57">
        <f>SUMPRODUCT($D$4:$M$4,'Daily Returns'!D1047:M1047)</f>
        <v>5.6263460012683213E-4</v>
      </c>
    </row>
    <row r="1048" spans="5:6" ht="15" customHeight="1" x14ac:dyDescent="0.35">
      <c r="E1048" s="56">
        <f>'Daily Returns'!B1048</f>
        <v>45999</v>
      </c>
      <c r="F1048" s="57">
        <f>SUMPRODUCT($D$4:$M$4,'Daily Returns'!D1048:M1048)</f>
        <v>-2.2718912631597192E-2</v>
      </c>
    </row>
    <row r="1049" spans="5:6" ht="15" customHeight="1" x14ac:dyDescent="0.35">
      <c r="E1049" s="56">
        <f>'Daily Returns'!B1049</f>
        <v>46000</v>
      </c>
      <c r="F1049" s="57">
        <f>SUMPRODUCT($D$4:$M$4,'Daily Returns'!D1049:M1049)</f>
        <v>3.2112706127786542E-3</v>
      </c>
    </row>
    <row r="1050" spans="5:6" ht="15" customHeight="1" x14ac:dyDescent="0.35">
      <c r="E1050" s="56">
        <f>'Daily Returns'!B1050</f>
        <v>46001</v>
      </c>
      <c r="F1050" s="57">
        <f>SUMPRODUCT($D$4:$M$4,'Daily Returns'!D1050:M1050)</f>
        <v>3.6481157336541929E-3</v>
      </c>
    </row>
    <row r="1051" spans="5:6" ht="15" customHeight="1" x14ac:dyDescent="0.35">
      <c r="E1051" s="56">
        <f>'Daily Returns'!B1051</f>
        <v>46002</v>
      </c>
      <c r="F1051" s="57">
        <f>SUMPRODUCT($D$4:$M$4,'Daily Returns'!D1051:M1051)</f>
        <v>6.3695490886204213E-3</v>
      </c>
    </row>
    <row r="1052" spans="5:6" ht="15" customHeight="1" x14ac:dyDescent="0.35">
      <c r="E1052" s="56">
        <f>'Daily Returns'!B1052</f>
        <v>46003</v>
      </c>
      <c r="F1052" s="57">
        <f>SUMPRODUCT($D$4:$M$4,'Daily Returns'!D1052:M1052)</f>
        <v>1.2038946465113148E-2</v>
      </c>
    </row>
    <row r="1053" spans="5:6" ht="15" customHeight="1" x14ac:dyDescent="0.35">
      <c r="E1053" s="56">
        <f>'Daily Returns'!B1053</f>
        <v>46006</v>
      </c>
      <c r="F1053" s="57">
        <f>SUMPRODUCT($D$4:$M$4,'Daily Returns'!D1053:M1053)</f>
        <v>1.1397842805514792E-3</v>
      </c>
    </row>
    <row r="1054" spans="5:6" ht="15" customHeight="1" x14ac:dyDescent="0.35">
      <c r="E1054" s="56">
        <f>'Daily Returns'!B1054</f>
        <v>46007</v>
      </c>
      <c r="F1054" s="57">
        <f>SUMPRODUCT($D$4:$M$4,'Daily Returns'!D1054:M1054)</f>
        <v>-8.4721060688419912E-3</v>
      </c>
    </row>
    <row r="1055" spans="5:6" ht="15" customHeight="1" x14ac:dyDescent="0.35">
      <c r="E1055" s="56">
        <f>'Daily Returns'!B1055</f>
        <v>46008</v>
      </c>
      <c r="F1055" s="57">
        <f>SUMPRODUCT($D$4:$M$4,'Daily Returns'!D1055:M1055)</f>
        <v>-8.4352936025513681E-3</v>
      </c>
    </row>
    <row r="1056" spans="5:6" ht="15" customHeight="1" x14ac:dyDescent="0.35">
      <c r="E1056" s="56">
        <f>'Daily Returns'!B1056</f>
        <v>46009</v>
      </c>
      <c r="F1056" s="57">
        <f>SUMPRODUCT($D$4:$M$4,'Daily Returns'!D1056:M1056)</f>
        <v>-8.9085335246341206E-3</v>
      </c>
    </row>
    <row r="1057" spans="5:6" ht="15" customHeight="1" x14ac:dyDescent="0.35">
      <c r="E1057" s="56">
        <f>'Daily Returns'!B1057</f>
        <v>46010</v>
      </c>
      <c r="F1057" s="57">
        <f>SUMPRODUCT($D$4:$M$4,'Daily Returns'!D1057:M1057)</f>
        <v>1.4088736869105344E-2</v>
      </c>
    </row>
    <row r="1058" spans="5:6" ht="15" customHeight="1" x14ac:dyDescent="0.35">
      <c r="E1058" s="56">
        <f>'Daily Returns'!B1058</f>
        <v>46013</v>
      </c>
      <c r="F1058" s="57">
        <f>SUMPRODUCT($D$4:$M$4,'Daily Returns'!D1058:M1058)</f>
        <v>5.4091206384836539E-3</v>
      </c>
    </row>
    <row r="1059" spans="5:6" ht="15" customHeight="1" x14ac:dyDescent="0.35">
      <c r="E1059" s="56">
        <f>'Daily Returns'!B1059</f>
        <v>46014</v>
      </c>
      <c r="F1059" s="57">
        <f>SUMPRODUCT($D$4:$M$4,'Daily Returns'!D1059:M1059)</f>
        <v>3.5614209612551211E-3</v>
      </c>
    </row>
    <row r="1060" spans="5:6" ht="15" customHeight="1" x14ac:dyDescent="0.35">
      <c r="E1060" s="56">
        <f>'Daily Returns'!B1060</f>
        <v>46015</v>
      </c>
      <c r="F1060" s="57">
        <f>SUMPRODUCT($D$4:$M$4,'Daily Returns'!D1060:M1060)</f>
        <v>-3.0207040284454837E-3</v>
      </c>
    </row>
    <row r="1061" spans="5:6" ht="15" customHeight="1" x14ac:dyDescent="0.35">
      <c r="E1061" s="56">
        <f>'Daily Returns'!B1061</f>
        <v>46017</v>
      </c>
      <c r="F1061" s="57">
        <f>SUMPRODUCT($D$4:$M$4,'Daily Returns'!D1061:M1061)</f>
        <v>8.0163781788309958E-4</v>
      </c>
    </row>
    <row r="1062" spans="5:6" ht="15" customHeight="1" x14ac:dyDescent="0.35">
      <c r="E1062" s="56">
        <f>'Daily Returns'!B1062</f>
        <v>46020</v>
      </c>
      <c r="F1062" s="57">
        <f>SUMPRODUCT($D$4:$M$4,'Daily Returns'!D1062:M1062)</f>
        <v>-1.2182353240364867E-2</v>
      </c>
    </row>
    <row r="1063" spans="5:6" ht="15" customHeight="1" x14ac:dyDescent="0.35">
      <c r="E1063" s="56">
        <f>'Daily Returns'!B1063</f>
        <v>46021</v>
      </c>
      <c r="F1063" s="57">
        <f>SUMPRODUCT($D$4:$M$4,'Daily Returns'!D1063:M1063)</f>
        <v>5.9935773103169214E-3</v>
      </c>
    </row>
    <row r="1064" spans="5:6" ht="15" customHeight="1" x14ac:dyDescent="0.35">
      <c r="E1064" s="56">
        <f>'Daily Returns'!B1064</f>
        <v>46022</v>
      </c>
      <c r="F1064" s="57">
        <f>SUMPRODUCT($D$4:$M$4,'Daily Returns'!D1064:M1064)</f>
        <v>1.20508458322586E-2</v>
      </c>
    </row>
    <row r="1065" spans="5:6" ht="15" customHeight="1" x14ac:dyDescent="0.35">
      <c r="E1065" s="56">
        <f>'Daily Returns'!B1065</f>
        <v>46023</v>
      </c>
      <c r="F1065" s="57">
        <f>SUMPRODUCT($D$4:$M$4,'Daily Returns'!D1065:M1065)</f>
        <v>1.6005974762722291E-2</v>
      </c>
    </row>
    <row r="1066" spans="5:6" ht="15" customHeight="1" x14ac:dyDescent="0.35">
      <c r="E1066" s="56">
        <f>'Daily Returns'!B1066</f>
        <v>46024</v>
      </c>
      <c r="F1066" s="57">
        <f>SUMPRODUCT($D$4:$M$4,'Daily Returns'!D1066:M1066)</f>
        <v>2.9093666273097007E-2</v>
      </c>
    </row>
    <row r="1067" spans="5:6" ht="15" customHeight="1" x14ac:dyDescent="0.35">
      <c r="E1067" s="56">
        <f>'Daily Returns'!B1067</f>
        <v>46027</v>
      </c>
      <c r="F1067" s="57">
        <f>SUMPRODUCT($D$4:$M$4,'Daily Returns'!D1067:M1067)</f>
        <v>-4.7142362896459367E-3</v>
      </c>
    </row>
    <row r="1068" spans="5:6" ht="15" customHeight="1" x14ac:dyDescent="0.35">
      <c r="E1068" s="56">
        <f>'Daily Returns'!B1068</f>
        <v>46028</v>
      </c>
      <c r="F1068" s="57">
        <f>SUMPRODUCT($D$4:$M$4,'Daily Returns'!D1068:M1068)</f>
        <v>-3.0142840685224541E-3</v>
      </c>
    </row>
    <row r="1069" spans="5:6" ht="15" customHeight="1" x14ac:dyDescent="0.35">
      <c r="E1069" s="56">
        <f>'Daily Returns'!B1069</f>
        <v>46029</v>
      </c>
      <c r="F1069" s="57">
        <f>SUMPRODUCT($D$4:$M$4,'Daily Returns'!D1069:M1069)</f>
        <v>-6.8245589748045588E-3</v>
      </c>
    </row>
    <row r="1070" spans="5:6" ht="15" customHeight="1" x14ac:dyDescent="0.35">
      <c r="E1070" s="56">
        <f>'Daily Returns'!B1070</f>
        <v>46030</v>
      </c>
      <c r="F1070" s="57">
        <f>SUMPRODUCT($D$4:$M$4,'Daily Returns'!D1070:M1070)</f>
        <v>-2.2782699732229635E-2</v>
      </c>
    </row>
    <row r="1071" spans="5:6" ht="15" customHeight="1" x14ac:dyDescent="0.35">
      <c r="E1071" s="56">
        <f>'Daily Returns'!B1071</f>
        <v>46031</v>
      </c>
      <c r="F1071" s="57">
        <f>SUMPRODUCT($D$4:$M$4,'Daily Returns'!D1071:M1071)</f>
        <v>-1.8362350730589887E-2</v>
      </c>
    </row>
    <row r="1072" spans="5:6" ht="15" customHeight="1" x14ac:dyDescent="0.35">
      <c r="E1072" s="56">
        <f>'Daily Returns'!B1072</f>
        <v>46034</v>
      </c>
      <c r="F1072" s="57">
        <f>SUMPRODUCT($D$4:$M$4,'Daily Returns'!D1072:M1072)</f>
        <v>5.0047731760172742E-3</v>
      </c>
    </row>
    <row r="1073" spans="5:6" ht="15" customHeight="1" x14ac:dyDescent="0.35">
      <c r="E1073" s="56">
        <f>'Daily Returns'!B1073</f>
        <v>46035</v>
      </c>
      <c r="F1073" s="57">
        <f>SUMPRODUCT($D$4:$M$4,'Daily Returns'!D1073:M1073)</f>
        <v>-5.8817703900768186E-3</v>
      </c>
    </row>
    <row r="1074" spans="5:6" ht="15" customHeight="1" x14ac:dyDescent="0.35">
      <c r="E1074" s="56">
        <f>'Daily Returns'!B1074</f>
        <v>46036</v>
      </c>
      <c r="F1074" s="57">
        <f>SUMPRODUCT($D$4:$M$4,'Daily Returns'!D1074:M1074)</f>
        <v>-8.7456412527767862E-4</v>
      </c>
    </row>
    <row r="1075" spans="5:6" ht="15" customHeight="1" x14ac:dyDescent="0.35">
      <c r="E1075" s="56">
        <f>'Daily Returns'!B1075</f>
        <v>46037</v>
      </c>
      <c r="F1075" s="57">
        <f>SUMPRODUCT($D$4:$M$4,'Daily Returns'!D1075:M1075)</f>
        <v>0</v>
      </c>
    </row>
    <row r="1076" spans="5:6" ht="15" customHeight="1" x14ac:dyDescent="0.35">
      <c r="E1076" s="56">
        <f>'Daily Returns'!B1076</f>
        <v>46038</v>
      </c>
      <c r="F1076" s="57">
        <f>SUMPRODUCT($D$4:$M$4,'Daily Returns'!D1076:M1076)</f>
        <v>-4.2844999496227977E-3</v>
      </c>
    </row>
    <row r="1077" spans="5:6" ht="15" customHeight="1" x14ac:dyDescent="0.35">
      <c r="E1077" s="56">
        <f>'Daily Returns'!B1077</f>
        <v>46041</v>
      </c>
      <c r="F1077" s="57">
        <f>SUMPRODUCT($D$4:$M$4,'Daily Returns'!D1077:M1077)</f>
        <v>-1.1180659540691383E-2</v>
      </c>
    </row>
    <row r="1078" spans="5:6" ht="15" customHeight="1" x14ac:dyDescent="0.35">
      <c r="E1078" s="56">
        <f>'Daily Returns'!B1078</f>
        <v>46042</v>
      </c>
      <c r="F1078" s="57">
        <f>SUMPRODUCT($D$4:$M$4,'Daily Returns'!D1078:M1078)</f>
        <v>-2.152937876605588E-2</v>
      </c>
    </row>
    <row r="1079" spans="5:6" ht="15" customHeight="1" x14ac:dyDescent="0.35">
      <c r="E1079" s="56">
        <f>'Daily Returns'!B1079</f>
        <v>46043</v>
      </c>
      <c r="F1079" s="57">
        <f>SUMPRODUCT($D$4:$M$4,'Daily Returns'!D1079:M1079)</f>
        <v>-4.9391060777362796E-3</v>
      </c>
    </row>
    <row r="1080" spans="5:6" ht="15" customHeight="1" x14ac:dyDescent="0.35">
      <c r="E1080" s="56">
        <f>'Daily Returns'!B1080</f>
        <v>46044</v>
      </c>
      <c r="F1080" s="57">
        <f>SUMPRODUCT($D$4:$M$4,'Daily Returns'!D1080:M1080)</f>
        <v>1.5672088854335187E-2</v>
      </c>
    </row>
    <row r="1081" spans="5:6" ht="15" customHeight="1" x14ac:dyDescent="0.35">
      <c r="E1081" s="56">
        <f>'Daily Returns'!B1081</f>
        <v>46045</v>
      </c>
      <c r="F1081" s="57">
        <f>SUMPRODUCT($D$4:$M$4,'Daily Returns'!D1081:M1081)</f>
        <v>-4.6267465723971037E-2</v>
      </c>
    </row>
    <row r="1082" spans="5:6" ht="15" customHeight="1" x14ac:dyDescent="0.35">
      <c r="E1082" s="56">
        <f>'Daily Returns'!B1082</f>
        <v>46049</v>
      </c>
      <c r="F1082" s="57">
        <f>SUMPRODUCT($D$4:$M$4,'Daily Returns'!D1082:M1082)</f>
        <v>1.0617351031696243E-2</v>
      </c>
    </row>
    <row r="1083" spans="5:6" ht="15" customHeight="1" x14ac:dyDescent="0.35">
      <c r="E1083" s="56">
        <f>'Daily Returns'!B1083</f>
        <v>46050</v>
      </c>
      <c r="F1083" s="57">
        <f>SUMPRODUCT($D$4:$M$4,'Daily Returns'!D1083:M1083)</f>
        <v>2.0356995633345844E-2</v>
      </c>
    </row>
    <row r="1084" spans="5:6" ht="15" customHeight="1" x14ac:dyDescent="0.35">
      <c r="E1084" s="56">
        <f>'Daily Returns'!B1084</f>
        <v>46051</v>
      </c>
      <c r="F1084" s="57">
        <f>SUMPRODUCT($D$4:$M$4,'Daily Returns'!D1084:M1084)</f>
        <v>1.9707248324680283E-2</v>
      </c>
    </row>
    <row r="1085" spans="5:6" ht="15" customHeight="1" x14ac:dyDescent="0.35">
      <c r="E1085" s="56">
        <f>'Daily Returns'!B1085</f>
        <v>46052</v>
      </c>
      <c r="F1085" s="57">
        <f>SUMPRODUCT($D$4:$M$4,'Daily Returns'!D1085:M1085)</f>
        <v>1.1080704906117067E-3</v>
      </c>
    </row>
    <row r="1086" spans="5:6" ht="15" customHeight="1" x14ac:dyDescent="0.35">
      <c r="E1086" s="56">
        <f>'Daily Returns'!B1086</f>
        <v>46055</v>
      </c>
      <c r="F1086" s="57">
        <f>SUMPRODUCT($D$4:$M$4,'Daily Returns'!D1086:M1086)</f>
        <v>-1.2280544787063412E-2</v>
      </c>
    </row>
    <row r="1087" spans="5:6" ht="15" customHeight="1" x14ac:dyDescent="0.35">
      <c r="E1087" s="56">
        <f>'Daily Returns'!B1087</f>
        <v>46056</v>
      </c>
      <c r="F1087" s="57">
        <f>SUMPRODUCT($D$4:$M$4,'Daily Returns'!D1087:M1087)</f>
        <v>4.3980106579542197E-2</v>
      </c>
    </row>
    <row r="1088" spans="5:6" ht="15" customHeight="1" x14ac:dyDescent="0.35">
      <c r="E1088" s="56">
        <f>'Daily Returns'!B1088</f>
        <v>46057</v>
      </c>
      <c r="F1088" s="57">
        <f>SUMPRODUCT($D$4:$M$4,'Daily Returns'!D1088:M1088)</f>
        <v>3.0316129187045144E-2</v>
      </c>
    </row>
    <row r="1089" spans="5:6" ht="15" customHeight="1" x14ac:dyDescent="0.35">
      <c r="E1089" s="56">
        <f>'Daily Returns'!B1089</f>
        <v>46058</v>
      </c>
      <c r="F1089" s="57">
        <f>SUMPRODUCT($D$4:$M$4,'Daily Returns'!D1089:M1089)</f>
        <v>3.4468937261596805E-3</v>
      </c>
    </row>
    <row r="1090" spans="5:6" ht="15" customHeight="1" x14ac:dyDescent="0.35">
      <c r="E1090" s="56">
        <f>'Daily Returns'!B1090</f>
        <v>46059</v>
      </c>
      <c r="F1090" s="57">
        <f>SUMPRODUCT($D$4:$M$4,'Daily Returns'!D1090:M1090)</f>
        <v>2.1726477921299499E-3</v>
      </c>
    </row>
    <row r="1091" spans="5:6" ht="15" customHeight="1" x14ac:dyDescent="0.35">
      <c r="E1091" s="56">
        <f>'Daily Returns'!B1091</f>
        <v>46062</v>
      </c>
      <c r="F1091" s="57">
        <f>SUMPRODUCT($D$4:$M$4,'Daily Returns'!D1091:M1091)</f>
        <v>1.1122450103560376E-3</v>
      </c>
    </row>
    <row r="1092" spans="5:6" ht="15" customHeight="1" x14ac:dyDescent="0.35">
      <c r="E1092" s="56">
        <f>'Daily Returns'!B1092</f>
        <v>46063</v>
      </c>
      <c r="F1092" s="57">
        <f>SUMPRODUCT($D$4:$M$4,'Daily Returns'!D1092:M1092)</f>
        <v>5.1397159548792343E-3</v>
      </c>
    </row>
    <row r="1093" spans="5:6" ht="15" customHeight="1" x14ac:dyDescent="0.35">
      <c r="E1093" s="56">
        <f>'Daily Returns'!B1093</f>
        <v>46064</v>
      </c>
      <c r="F1093" s="57">
        <f>SUMPRODUCT($D$4:$M$4,'Daily Returns'!D1093:M1093)</f>
        <v>2.7876537030689158E-3</v>
      </c>
    </row>
    <row r="1094" spans="5:6" ht="15" customHeight="1" x14ac:dyDescent="0.35">
      <c r="E1094" s="56">
        <f>'Daily Returns'!B1094</f>
        <v>46065</v>
      </c>
      <c r="F1094" s="57">
        <f>SUMPRODUCT($D$4:$M$4,'Daily Returns'!D1094:M1094)</f>
        <v>-1.0342498952527397E-3</v>
      </c>
    </row>
    <row r="1095" spans="5:6" ht="15" customHeight="1" x14ac:dyDescent="0.35">
      <c r="E1095" s="56">
        <f>'Daily Returns'!B1095</f>
        <v>46066</v>
      </c>
      <c r="F1095" s="57">
        <f>SUMPRODUCT($D$4:$M$4,'Daily Returns'!D1095:M1095)</f>
        <v>-2.5023182365656902E-2</v>
      </c>
    </row>
    <row r="1096" spans="5:6" ht="15" customHeight="1" x14ac:dyDescent="0.35">
      <c r="E1096" s="56">
        <f>'Daily Returns'!B1096</f>
        <v>46069</v>
      </c>
      <c r="F1096" s="57">
        <f>SUMPRODUCT($D$4:$M$4,'Daily Returns'!D1096:M1096)</f>
        <v>2.5507178646474976E-2</v>
      </c>
    </row>
    <row r="1097" spans="5:6" ht="15" customHeight="1" x14ac:dyDescent="0.35">
      <c r="E1097" s="56">
        <f>'Daily Returns'!B1097</f>
        <v>46070</v>
      </c>
      <c r="F1097" s="57">
        <f>SUMPRODUCT($D$4:$M$4,'Daily Returns'!D1097:M1097)</f>
        <v>6.0860035778885395E-3</v>
      </c>
    </row>
    <row r="1098" spans="5:6" ht="15" customHeight="1" x14ac:dyDescent="0.35">
      <c r="E1098" s="56">
        <f>'Daily Returns'!B1098</f>
        <v>46071</v>
      </c>
      <c r="F1098" s="57">
        <f>SUMPRODUCT($D$4:$M$4,'Daily Returns'!D1098:M1098)</f>
        <v>1.5679128066734232E-3</v>
      </c>
    </row>
    <row r="1099" spans="5:6" ht="15" customHeight="1" x14ac:dyDescent="0.35">
      <c r="E1099" s="56">
        <f>'Daily Returns'!B1099</f>
        <v>46072</v>
      </c>
      <c r="F1099" s="57">
        <f>SUMPRODUCT($D$4:$M$4,'Daily Returns'!D1099:M1099)</f>
        <v>-2.2051295734046867E-2</v>
      </c>
    </row>
    <row r="1100" spans="5:6" ht="15" customHeight="1" x14ac:dyDescent="0.35">
      <c r="E1100" s="56">
        <f>'Daily Returns'!B1100</f>
        <v>46073</v>
      </c>
      <c r="F1100" s="57">
        <f>SUMPRODUCT($D$4:$M$4,'Daily Returns'!D1100:M1100)</f>
        <v>1.5526213359916828E-2</v>
      </c>
    </row>
    <row r="1101" spans="5:6" ht="15" customHeight="1" x14ac:dyDescent="0.35">
      <c r="E1101" s="56">
        <f>'Daily Returns'!B1101</f>
        <v>46076</v>
      </c>
      <c r="F1101" s="57">
        <f>SUMPRODUCT($D$4:$M$4,'Daily Returns'!D1101:M1101)</f>
        <v>4.2601896603235486E-3</v>
      </c>
    </row>
    <row r="1102" spans="5:6" ht="15" customHeight="1" x14ac:dyDescent="0.35">
      <c r="E1102" s="56">
        <f>'Daily Returns'!B1102</f>
        <v>46077</v>
      </c>
      <c r="F1102" s="57">
        <f>SUMPRODUCT($D$4:$M$4,'Daily Returns'!D1102:M1102)</f>
        <v>9.0622126657243333E-3</v>
      </c>
    </row>
    <row r="1103" spans="5:6" ht="15" customHeight="1" x14ac:dyDescent="0.35">
      <c r="E1103" s="56">
        <f>'Daily Returns'!B1103</f>
        <v>46078</v>
      </c>
      <c r="F1103" s="57">
        <f>SUMPRODUCT($D$4:$M$4,'Daily Returns'!D1103:M1103)</f>
        <v>1.9760993911405005E-4</v>
      </c>
    </row>
    <row r="1104" spans="5:6" ht="15" customHeight="1" x14ac:dyDescent="0.35">
      <c r="E1104" s="56">
        <f>'Daily Returns'!B1104</f>
        <v>46079</v>
      </c>
      <c r="F1104" s="57">
        <f>SUMPRODUCT($D$4:$M$4,'Daily Returns'!D1104:M1104)</f>
        <v>-8.5221864384097044E-6</v>
      </c>
    </row>
    <row r="1105" spans="5:6" ht="15" customHeight="1" x14ac:dyDescent="0.35">
      <c r="E1105" s="56">
        <f>'Daily Returns'!B1105</f>
        <v>46080</v>
      </c>
      <c r="F1105" s="57">
        <f>SUMPRODUCT($D$4:$M$4,'Daily Returns'!D1105:M1105)</f>
        <v>-8.7962527732704139E-3</v>
      </c>
    </row>
    <row r="1106" spans="5:6" ht="15" customHeight="1" x14ac:dyDescent="0.35">
      <c r="E1106" s="56">
        <f>'Daily Returns'!B1106</f>
        <v>46083</v>
      </c>
      <c r="F1106" s="57">
        <f>SUMPRODUCT($D$4:$M$4,'Daily Returns'!D1106:M1106)</f>
        <v>-2.0462242075260432E-2</v>
      </c>
    </row>
    <row r="1107" spans="5:6" ht="15" customHeight="1" x14ac:dyDescent="0.35">
      <c r="E1107" s="56">
        <f>'Daily Returns'!B1107</f>
        <v>46085</v>
      </c>
      <c r="F1107" s="57">
        <f>SUMPRODUCT($D$4:$M$4,'Daily Returns'!D1107:M1107)</f>
        <v>-1.9949966499056813E-2</v>
      </c>
    </row>
    <row r="1108" spans="5:6" ht="15" customHeight="1" x14ac:dyDescent="0.35">
      <c r="E1108" s="56">
        <f>'Daily Returns'!B1108</f>
        <v>46086</v>
      </c>
      <c r="F1108" s="57">
        <f>SUMPRODUCT($D$4:$M$4,'Daily Returns'!D1108:M1108)</f>
        <v>2.3485861213764538E-2</v>
      </c>
    </row>
    <row r="1109" spans="5:6" ht="15" customHeight="1" x14ac:dyDescent="0.35">
      <c r="E1109" s="56">
        <f>'Daily Returns'!B1109</f>
        <v>46087</v>
      </c>
      <c r="F1109" s="57">
        <f>SUMPRODUCT($D$4:$M$4,'Daily Returns'!D1109:M1109)</f>
        <v>-5.4339471017563808E-3</v>
      </c>
    </row>
    <row r="1110" spans="5:6" ht="15" customHeight="1" x14ac:dyDescent="0.35">
      <c r="E1110" s="56">
        <f>'Daily Returns'!B1110</f>
        <v>46090</v>
      </c>
      <c r="F1110" s="57">
        <f>SUMPRODUCT($D$4:$M$4,'Daily Returns'!D1110:M1110)</f>
        <v>-1.4083690674963744E-2</v>
      </c>
    </row>
    <row r="1111" spans="5:6" ht="15" customHeight="1" x14ac:dyDescent="0.35">
      <c r="E1111" s="56">
        <f>'Daily Returns'!B1111</f>
        <v>46091</v>
      </c>
      <c r="F1111" s="57">
        <f>SUMPRODUCT($D$4:$M$4,'Daily Returns'!D1111:M1111)</f>
        <v>1.2720136976124846E-2</v>
      </c>
    </row>
    <row r="1112" spans="5:6" ht="15" customHeight="1" x14ac:dyDescent="0.35">
      <c r="E1112" s="56">
        <f>'Daily Returns'!B1112</f>
        <v>46092</v>
      </c>
      <c r="F1112" s="57">
        <f>SUMPRODUCT($D$4:$M$4,'Daily Returns'!D1112:M1112)</f>
        <v>-1.2834513789200858E-3</v>
      </c>
    </row>
    <row r="1113" spans="5:6" ht="15" customHeight="1" x14ac:dyDescent="0.35">
      <c r="E1113" s="56">
        <f>'Daily Returns'!B1113</f>
        <v>46093</v>
      </c>
      <c r="F1113" s="57">
        <f>SUMPRODUCT($D$4:$M$4,'Daily Returns'!D1113:M1113)</f>
        <v>3.7049209329757235E-2</v>
      </c>
    </row>
    <row r="1114" spans="5:6" ht="15" customHeight="1" x14ac:dyDescent="0.35">
      <c r="E1114" s="56">
        <f>'Daily Returns'!B1114</f>
        <v>46094</v>
      </c>
      <c r="F1114" s="57">
        <f>SUMPRODUCT($D$4:$M$4,'Daily Returns'!D1114:M1114)</f>
        <v>-1.2326033468539971E-2</v>
      </c>
    </row>
    <row r="1115" spans="5:6" ht="15" customHeight="1" x14ac:dyDescent="0.35">
      <c r="E1115" s="56">
        <f>'Daily Returns'!B1115</f>
        <v>46097</v>
      </c>
      <c r="F1115" s="57">
        <f>SUMPRODUCT($D$4:$M$4,'Daily Returns'!D1115:M1115)</f>
        <v>1.1328274619931379E-3</v>
      </c>
    </row>
    <row r="1116" spans="5:6" ht="15" customHeight="1" x14ac:dyDescent="0.35">
      <c r="E1116" s="56">
        <f>'Daily Returns'!B1116</f>
        <v>46098</v>
      </c>
      <c r="F1116" s="57">
        <f>SUMPRODUCT($D$4:$M$4,'Daily Returns'!D1116:M1116)</f>
        <v>6.2687762096555518E-3</v>
      </c>
    </row>
    <row r="1117" spans="5:6" ht="15" customHeight="1" x14ac:dyDescent="0.35">
      <c r="E1117" s="56">
        <f>'Daily Returns'!B1117</f>
        <v>46099</v>
      </c>
      <c r="F1117" s="57">
        <f>SUMPRODUCT($D$4:$M$4,'Daily Returns'!D1117:M1117)</f>
        <v>4.3494019776803639E-3</v>
      </c>
    </row>
    <row r="1118" spans="5:6" ht="15" customHeight="1" x14ac:dyDescent="0.35">
      <c r="E1118" s="56">
        <f>'Daily Returns'!B1118</f>
        <v>46100</v>
      </c>
      <c r="F1118" s="57">
        <f>SUMPRODUCT($D$4:$M$4,'Daily Returns'!D1118:M1118)</f>
        <v>-1.493382445739868E-2</v>
      </c>
    </row>
    <row r="1119" spans="5:6" ht="15" customHeight="1" x14ac:dyDescent="0.35">
      <c r="E1119" s="56">
        <f>'Daily Returns'!B1119</f>
        <v>46101</v>
      </c>
      <c r="F1119" s="57">
        <f>SUMPRODUCT($D$4:$M$4,'Daily Returns'!D1119:M1119)</f>
        <v>4.9982164940838552E-3</v>
      </c>
    </row>
    <row r="1120" spans="5:6" ht="15" customHeight="1" x14ac:dyDescent="0.35">
      <c r="E1120" s="56">
        <f>'Daily Returns'!B1120</f>
        <v>46104</v>
      </c>
      <c r="F1120" s="57">
        <f>SUMPRODUCT($D$4:$M$4,'Daily Returns'!D1120:M1120)</f>
        <v>-3.2187950013796394E-2</v>
      </c>
    </row>
    <row r="1121" spans="5:6" ht="15" customHeight="1" x14ac:dyDescent="0.35">
      <c r="E1121" s="56">
        <f>'Daily Returns'!B1121</f>
        <v>46105</v>
      </c>
      <c r="F1121" s="57">
        <f>SUMPRODUCT($D$4:$M$4,'Daily Returns'!D1121:M1121)</f>
        <v>8.2782879500633306E-3</v>
      </c>
    </row>
    <row r="1122" spans="5:6" ht="15" customHeight="1" x14ac:dyDescent="0.35">
      <c r="E1122" s="56">
        <f>'Daily Returns'!B1122</f>
        <v>46106</v>
      </c>
      <c r="F1122" s="57">
        <f>SUMPRODUCT($D$4:$M$4,'Daily Returns'!D1122:M1122)</f>
        <v>1.3151926531710288E-2</v>
      </c>
    </row>
    <row r="1123" spans="5:6" ht="15" customHeight="1" x14ac:dyDescent="0.35">
      <c r="E1123" s="56">
        <f>'Daily Returns'!B1123</f>
        <v>46108</v>
      </c>
      <c r="F1123" s="57">
        <f>SUMPRODUCT($D$4:$M$4,'Daily Returns'!D1123:M1123)</f>
        <v>-1.242092596164052E-2</v>
      </c>
    </row>
    <row r="1124" spans="5:6" ht="15" customHeight="1" x14ac:dyDescent="0.35">
      <c r="E1124" s="56">
        <f>'Daily Returns'!B1124</f>
        <v>46111</v>
      </c>
      <c r="F1124" s="57">
        <f>SUMPRODUCT($D$4:$M$4,'Daily Returns'!D1124:M1124)</f>
        <v>-2.0373914850758172E-2</v>
      </c>
    </row>
    <row r="1125" spans="5:6" ht="15" customHeight="1" x14ac:dyDescent="0.35">
      <c r="E1125" s="56">
        <f>'Daily Returns'!B1125</f>
        <v>46113</v>
      </c>
      <c r="F1125" s="57">
        <f>SUMPRODUCT($D$4:$M$4,'Daily Returns'!D1125:M1125)</f>
        <v>1.8832836423432076E-2</v>
      </c>
    </row>
    <row r="1126" spans="5:6" ht="15" customHeight="1" x14ac:dyDescent="0.35">
      <c r="E1126" s="56">
        <f>'Daily Returns'!B1126</f>
        <v>46114</v>
      </c>
      <c r="F1126" s="57">
        <f>SUMPRODUCT($D$4:$M$4,'Daily Returns'!D1126:M1126)</f>
        <v>9.1927544006611993E-4</v>
      </c>
    </row>
    <row r="1127" spans="5:6" ht="15" customHeight="1" x14ac:dyDescent="0.35">
      <c r="E1127" s="56">
        <f>'Daily Returns'!B1127</f>
        <v>46118</v>
      </c>
      <c r="F1127" s="57">
        <f>SUMPRODUCT($D$4:$M$4,'Daily Returns'!D1127:M1127)</f>
        <v>2.335357083855592E-2</v>
      </c>
    </row>
    <row r="1128" spans="5:6" ht="15" customHeight="1" x14ac:dyDescent="0.35">
      <c r="E1128" s="56">
        <f>'Daily Returns'!B1128</f>
        <v>46119</v>
      </c>
      <c r="F1128" s="57">
        <f>SUMPRODUCT($D$4:$M$4,'Daily Returns'!D1128:M1128)</f>
        <v>1.9598624511396627E-3</v>
      </c>
    </row>
    <row r="1129" spans="5:6" ht="15" customHeight="1" x14ac:dyDescent="0.35">
      <c r="E1129" s="56">
        <f>'Daily Returns'!B1129</f>
        <v>46120</v>
      </c>
      <c r="F1129" s="57">
        <f>SUMPRODUCT($D$4:$M$4,'Daily Returns'!D1129:M1129)</f>
        <v>3.315224214592459E-2</v>
      </c>
    </row>
    <row r="1130" spans="5:6" ht="15" customHeight="1" x14ac:dyDescent="0.35">
      <c r="E1130" s="56">
        <f>'Daily Returns'!B1130</f>
        <v>46121</v>
      </c>
      <c r="F1130" s="57">
        <f>SUMPRODUCT($D$4:$M$4,'Daily Returns'!D1130:M1130)</f>
        <v>5.7898556524008816E-3</v>
      </c>
    </row>
    <row r="1131" spans="5:6" ht="15" customHeight="1" x14ac:dyDescent="0.35">
      <c r="E1131" s="56">
        <f>'Daily Returns'!B1131</f>
        <v>46122</v>
      </c>
      <c r="F1131" s="57">
        <f>SUMPRODUCT($D$4:$M$4,'Daily Returns'!D1131:M1131)</f>
        <v>1.7590820306406175E-2</v>
      </c>
    </row>
    <row r="1132" spans="5:6" ht="15" customHeight="1" x14ac:dyDescent="0.35">
      <c r="E1132" s="56">
        <f>'Daily Returns'!B1132</f>
        <v>46125</v>
      </c>
      <c r="F1132" s="57">
        <f>SUMPRODUCT($D$4:$M$4,'Daily Returns'!D1132:M1132)</f>
        <v>1.4332315295967448E-2</v>
      </c>
    </row>
    <row r="1133" spans="5:6" ht="15" customHeight="1" x14ac:dyDescent="0.35">
      <c r="E1133" s="56">
        <f>'Daily Returns'!B1133</f>
        <v>46127</v>
      </c>
      <c r="F1133" s="57">
        <f>SUMPRODUCT($D$4:$M$4,'Daily Returns'!D1133:M1133)</f>
        <v>2.1487013394984239E-2</v>
      </c>
    </row>
    <row r="1134" spans="5:6" ht="15" customHeight="1" x14ac:dyDescent="0.35">
      <c r="E1134" s="56">
        <f>'Daily Returns'!B1134</f>
        <v>46128</v>
      </c>
      <c r="F1134" s="57">
        <f>SUMPRODUCT($D$4:$M$4,'Daily Returns'!D1134:M1134)</f>
        <v>2.0884107089797106E-2</v>
      </c>
    </row>
    <row r="1135" spans="5:6" ht="15" customHeight="1" x14ac:dyDescent="0.35">
      <c r="E1135" s="56">
        <f>'Daily Returns'!B1135</f>
        <v>46129</v>
      </c>
      <c r="F1135" s="57">
        <f>SUMPRODUCT($D$4:$M$4,'Daily Returns'!D1135:M1135)</f>
        <v>1.6887790024092398E-2</v>
      </c>
    </row>
    <row r="1136" spans="5:6" ht="15" customHeight="1" x14ac:dyDescent="0.35">
      <c r="E1136" s="56">
        <f>'Daily Returns'!B1136</f>
        <v>46132</v>
      </c>
      <c r="F1136" s="57">
        <f>SUMPRODUCT($D$4:$M$4,'Daily Returns'!D1136:M1136)</f>
        <v>1.5429391011933873E-2</v>
      </c>
    </row>
    <row r="1137" spans="5:6" ht="15" customHeight="1" x14ac:dyDescent="0.35">
      <c r="E1137" s="56">
        <f>'Daily Returns'!B1137</f>
        <v>46133</v>
      </c>
      <c r="F1137" s="57">
        <f>SUMPRODUCT($D$4:$M$4,'Daily Returns'!D1137:M1137)</f>
        <v>2.4607589970829635E-3</v>
      </c>
    </row>
    <row r="1138" spans="5:6" ht="15" customHeight="1" x14ac:dyDescent="0.35">
      <c r="E1138" s="56">
        <f>'Daily Returns'!B1138</f>
        <v>46134</v>
      </c>
      <c r="F1138" s="57">
        <f>SUMPRODUCT($D$4:$M$4,'Daily Returns'!D1138:M1138)</f>
        <v>2.5960326247423612E-2</v>
      </c>
    </row>
    <row r="1139" spans="5:6" ht="15" customHeight="1" x14ac:dyDescent="0.35">
      <c r="E1139" s="56">
        <f>'Daily Returns'!B1139</f>
        <v>46135</v>
      </c>
      <c r="F1139" s="57">
        <f>SUMPRODUCT($D$4:$M$4,'Daily Returns'!D1139:M1139)</f>
        <v>2.758663731843572E-3</v>
      </c>
    </row>
    <row r="1140" spans="5:6" ht="15" customHeight="1" x14ac:dyDescent="0.35">
      <c r="E1140" s="56">
        <f>'Daily Returns'!B1140</f>
        <v>46136</v>
      </c>
      <c r="F1140" s="57">
        <f>SUMPRODUCT($D$4:$M$4,'Daily Returns'!D1140:M1140)</f>
        <v>-1.9622941471464875E-3</v>
      </c>
    </row>
    <row r="1141" spans="5:6" ht="15" customHeight="1" x14ac:dyDescent="0.35">
      <c r="E1141" s="56">
        <f>'Daily Returns'!B1141</f>
        <v>46139</v>
      </c>
      <c r="F1141" s="57">
        <f>SUMPRODUCT($D$4:$M$4,'Daily Returns'!D1141:M1141)</f>
        <v>2.8266062531171948E-2</v>
      </c>
    </row>
    <row r="1142" spans="5:6" ht="15" customHeight="1" x14ac:dyDescent="0.35">
      <c r="E1142" s="56">
        <f>'Daily Returns'!B1142</f>
        <v>46140</v>
      </c>
      <c r="F1142" s="57">
        <f>SUMPRODUCT($D$4:$M$4,'Daily Returns'!D1142:M1142)</f>
        <v>8.6340789362520081E-3</v>
      </c>
    </row>
    <row r="1143" spans="5:6" ht="15" customHeight="1" x14ac:dyDescent="0.35">
      <c r="E1143" s="56">
        <f>'Daily Returns'!B1143</f>
        <v>46141</v>
      </c>
      <c r="F1143" s="57">
        <f>SUMPRODUCT($D$4:$M$4,'Daily Returns'!D1143:M1143)</f>
        <v>-1.6922679245951467E-2</v>
      </c>
    </row>
    <row r="1144" spans="5:6" ht="15" customHeight="1" x14ac:dyDescent="0.35">
      <c r="E1144" s="56">
        <f>'Daily Returns'!B1144</f>
        <v>46142</v>
      </c>
      <c r="F1144" s="57">
        <f>SUMPRODUCT($D$4:$M$4,'Daily Returns'!D1144:M1144)</f>
        <v>-3.6208120572091265E-3</v>
      </c>
    </row>
    <row r="1145" spans="5:6" ht="15" customHeight="1" x14ac:dyDescent="0.35">
      <c r="E1145" s="56">
        <f>'Daily Returns'!B1145</f>
        <v>46143</v>
      </c>
      <c r="F1145" s="57">
        <f>SUMPRODUCT($D$4:$M$4,'Daily Returns'!D1145:M1145)</f>
        <v>0</v>
      </c>
    </row>
    <row r="1146" spans="5:6" ht="15" customHeight="1" x14ac:dyDescent="0.35">
      <c r="E1146" s="56">
        <f>'Daily Returns'!B1146</f>
        <v>46146</v>
      </c>
      <c r="F1146" s="57">
        <f>SUMPRODUCT($D$4:$M$4,'Daily Returns'!D1146:M1146)</f>
        <v>1.6384995616419852E-2</v>
      </c>
    </row>
    <row r="1147" spans="5:6" ht="15" customHeight="1" x14ac:dyDescent="0.35">
      <c r="E1147" s="56">
        <f>'Daily Returns'!B1147</f>
        <v>46147</v>
      </c>
      <c r="F1147" s="57">
        <f>SUMPRODUCT($D$4:$M$4,'Daily Returns'!D1147:M1147)</f>
        <v>-1.1385675020291542E-3</v>
      </c>
    </row>
    <row r="1148" spans="5:6" ht="15" customHeight="1" x14ac:dyDescent="0.35">
      <c r="E1148" s="56">
        <f>'Daily Returns'!B1148</f>
        <v>46148</v>
      </c>
      <c r="F1148" s="57">
        <f>SUMPRODUCT($D$4:$M$4,'Daily Returns'!D1148:M1148)</f>
        <v>-1.5300699607657766E-3</v>
      </c>
    </row>
    <row r="1149" spans="5:6" ht="15" customHeight="1" x14ac:dyDescent="0.35">
      <c r="E1149" s="56">
        <f>'Daily Returns'!B1149</f>
        <v>46149</v>
      </c>
      <c r="F1149" s="57">
        <f>SUMPRODUCT($D$4:$M$4,'Daily Returns'!D1149:M1149)</f>
        <v>-1.9373334161497347E-3</v>
      </c>
    </row>
    <row r="1150" spans="5:6" ht="15" customHeight="1" x14ac:dyDescent="0.35">
      <c r="E1150" s="56">
        <f>'Daily Returns'!B1150</f>
        <v>46150</v>
      </c>
      <c r="F1150" s="57">
        <f>SUMPRODUCT($D$4:$M$4,'Daily Returns'!D1150:M1150)</f>
        <v>-7.1532577089138396E-3</v>
      </c>
    </row>
    <row r="1151" spans="5:6" ht="15" customHeight="1" x14ac:dyDescent="0.35">
      <c r="E1151" s="56">
        <f>'Daily Returns'!B1151</f>
        <v>46153</v>
      </c>
      <c r="F1151" s="57">
        <f>SUMPRODUCT($D$4:$M$4,'Daily Returns'!D1151:M1151)</f>
        <v>-1.2979408020485425E-2</v>
      </c>
    </row>
    <row r="1152" spans="5:6" ht="15" customHeight="1" x14ac:dyDescent="0.35">
      <c r="E1152" s="56">
        <f>'Daily Returns'!B1152</f>
        <v>46154</v>
      </c>
      <c r="F1152" s="57">
        <f>SUMPRODUCT($D$4:$M$4,'Daily Returns'!D1152:M1152)</f>
        <v>-3.4837020452685191E-2</v>
      </c>
    </row>
    <row r="1153" spans="5:6" ht="15" customHeight="1" x14ac:dyDescent="0.35">
      <c r="E1153" s="56">
        <f>'Daily Returns'!B1153</f>
        <v>46155</v>
      </c>
      <c r="F1153" s="57">
        <f>SUMPRODUCT($D$4:$M$4,'Daily Returns'!D1153:M1153)</f>
        <v>-9.18879500813914E-3</v>
      </c>
    </row>
    <row r="1154" spans="5:6" ht="15" customHeight="1" x14ac:dyDescent="0.35">
      <c r="E1154" s="56">
        <f>'Daily Returns'!B1154</f>
        <v>46156</v>
      </c>
      <c r="F1154" s="57">
        <f>SUMPRODUCT($D$4:$M$4,'Daily Returns'!D1154:M1154)</f>
        <v>1.6264954168032468E-2</v>
      </c>
    </row>
    <row r="1155" spans="5:6" ht="15" customHeight="1" x14ac:dyDescent="0.35">
      <c r="E1155" s="56">
        <f>'Daily Returns'!B1155</f>
        <v>46157</v>
      </c>
      <c r="F1155" s="57">
        <f>SUMPRODUCT($D$4:$M$4,'Daily Returns'!D1155:M1155)</f>
        <v>-7.2880385509462107E-3</v>
      </c>
    </row>
    <row r="1156" spans="5:6" ht="15" customHeight="1" x14ac:dyDescent="0.35">
      <c r="E1156" s="56">
        <f>'Daily Returns'!B1156</f>
        <v>46160</v>
      </c>
      <c r="F1156" s="57">
        <f>SUMPRODUCT($D$4:$M$4,'Daily Returns'!D1156:M1156)</f>
        <v>-9.2735629412004066E-4</v>
      </c>
    </row>
    <row r="1157" spans="5:6" ht="15" customHeight="1" x14ac:dyDescent="0.35">
      <c r="E1157" s="56">
        <f>'Daily Returns'!B1157</f>
        <v>46161</v>
      </c>
      <c r="F1157" s="57">
        <f>SUMPRODUCT($D$4:$M$4,'Daily Returns'!D1157:M1157)</f>
        <v>5.1143360857987411E-3</v>
      </c>
    </row>
    <row r="1158" spans="5:6" ht="15" customHeight="1" x14ac:dyDescent="0.35">
      <c r="E1158" s="56">
        <f>'Daily Returns'!B1158</f>
        <v>46162</v>
      </c>
      <c r="F1158" s="57">
        <f>SUMPRODUCT($D$4:$M$4,'Daily Returns'!D1158:M1158)</f>
        <v>5.3412521341523519E-3</v>
      </c>
    </row>
    <row r="1159" spans="5:6" ht="15" customHeight="1" x14ac:dyDescent="0.35">
      <c r="E1159" s="56">
        <f>'Daily Returns'!B1159</f>
        <v>46163</v>
      </c>
      <c r="F1159" s="57">
        <f>SUMPRODUCT($D$4:$M$4,'Daily Returns'!D1159:M1159)</f>
        <v>-4.7150380033563364E-3</v>
      </c>
    </row>
    <row r="1160" spans="5:6" ht="15" customHeight="1" x14ac:dyDescent="0.35">
      <c r="E1160" s="56">
        <f>'Daily Returns'!B1160</f>
        <v>46164</v>
      </c>
      <c r="F1160" s="57">
        <f>SUMPRODUCT($D$4:$M$4,'Daily Returns'!D1160:M1160)</f>
        <v>-2.2437974084894689E-3</v>
      </c>
    </row>
    <row r="1161" spans="5:6" ht="15" customHeight="1" x14ac:dyDescent="0.35">
      <c r="E1161" s="56">
        <f>'Daily Returns'!B1161</f>
        <v>46167</v>
      </c>
      <c r="F1161" s="57">
        <f>SUMPRODUCT($D$4:$M$4,'Daily Returns'!D1161:M1161)</f>
        <v>2.0294356941792293E-2</v>
      </c>
    </row>
    <row r="1162" spans="5:6" ht="15" customHeight="1" x14ac:dyDescent="0.35">
      <c r="E1162" s="56">
        <f>'Daily Returns'!B1162</f>
        <v>46168</v>
      </c>
      <c r="F1162" s="57">
        <f>SUMPRODUCT($D$4:$M$4,'Daily Returns'!D1162:M1162)</f>
        <v>1.2042723822781818E-2</v>
      </c>
    </row>
    <row r="1163" spans="5:6" ht="15" customHeight="1" x14ac:dyDescent="0.35">
      <c r="E1163" s="56">
        <f>'Daily Returns'!B1163</f>
        <v>46169</v>
      </c>
      <c r="F1163" s="57">
        <f>SUMPRODUCT($D$4:$M$4,'Daily Returns'!D1163:M1163)</f>
        <v>1.8564395100852067E-2</v>
      </c>
    </row>
    <row r="1164" spans="5:6" ht="15" customHeight="1" x14ac:dyDescent="0.35">
      <c r="E1164" s="56">
        <f>'Daily Returns'!B1164</f>
        <v>46170</v>
      </c>
      <c r="F1164" s="57">
        <f>SUMPRODUCT($D$4:$M$4,'Daily Returns'!D1164:M1164)</f>
        <v>0</v>
      </c>
    </row>
    <row r="1165" spans="5:6" ht="15" customHeight="1" x14ac:dyDescent="0.35">
      <c r="E1165" s="56">
        <f>'Daily Returns'!B1165</f>
        <v>46171</v>
      </c>
      <c r="F1165" s="57">
        <f>SUMPRODUCT($D$4:$M$4,'Daily Returns'!D1165:M1165)</f>
        <v>-1.9708921266471082E-2</v>
      </c>
    </row>
    <row r="1166" spans="5:6" ht="15" customHeight="1" x14ac:dyDescent="0.35">
      <c r="E1166" s="56">
        <f>'Daily Returns'!B1166</f>
        <v>46174</v>
      </c>
      <c r="F1166" s="57">
        <f>SUMPRODUCT($D$4:$M$4,'Daily Returns'!D1166:M1166)</f>
        <v>-1.9067340185503205E-2</v>
      </c>
    </row>
    <row r="1167" spans="5:6" ht="15" customHeight="1" x14ac:dyDescent="0.35">
      <c r="E1167" s="56">
        <f>'Daily Returns'!B1167</f>
        <v>46175</v>
      </c>
      <c r="F1167" s="57">
        <f>SUMPRODUCT($D$4:$M$4,'Daily Returns'!D1167:M1167)</f>
        <v>-5.2792222086271738E-3</v>
      </c>
    </row>
    <row r="1168" spans="5:6" ht="15" customHeight="1" x14ac:dyDescent="0.35">
      <c r="E1168" s="56">
        <f>'Daily Returns'!B1168</f>
        <v>46176</v>
      </c>
      <c r="F1168" s="57">
        <f>SUMPRODUCT($D$4:$M$4,'Daily Returns'!D1168:M1168)</f>
        <v>-4.442349901139387E-5</v>
      </c>
    </row>
    <row r="1169" spans="5:6" ht="15" customHeight="1" x14ac:dyDescent="0.35">
      <c r="E1169" s="56">
        <f>'Daily Returns'!B1169</f>
        <v>46177</v>
      </c>
      <c r="F1169" s="57">
        <f>SUMPRODUCT($D$4:$M$4,'Daily Returns'!D1169:M1169)</f>
        <v>-2.2176485579895113E-4</v>
      </c>
    </row>
    <row r="1170" spans="5:6" ht="15" customHeight="1" x14ac:dyDescent="0.35">
      <c r="E1170" s="56">
        <f>'Daily Returns'!B1170</f>
        <v>46178</v>
      </c>
      <c r="F1170" s="57">
        <f>SUMPRODUCT($D$4:$M$4,'Daily Returns'!D1170:M1170)</f>
        <v>9.6002866163736739E-3</v>
      </c>
    </row>
    <row r="1171" spans="5:6" ht="15" customHeight="1" x14ac:dyDescent="0.35">
      <c r="E1171" s="56">
        <f>'Daily Returns'!B1171</f>
        <v>46181</v>
      </c>
      <c r="F1171" s="57">
        <f>SUMPRODUCT($D$4:$M$4,'Daily Returns'!D1171:M1171)</f>
        <v>-1.1580154040657389E-2</v>
      </c>
    </row>
    <row r="1172" spans="5:6" ht="15" customHeight="1" x14ac:dyDescent="0.35">
      <c r="E1172" s="56">
        <f>'Daily Returns'!B1172</f>
        <v>46182</v>
      </c>
      <c r="F1172" s="57">
        <f>SUMPRODUCT($D$4:$M$4,'Daily Returns'!D1172:M1172)</f>
        <v>-5.9139021515698022E-3</v>
      </c>
    </row>
    <row r="1173" spans="5:6" ht="15" customHeight="1" x14ac:dyDescent="0.35">
      <c r="E1173" s="56">
        <f>'Daily Returns'!B1173</f>
        <v>46183</v>
      </c>
      <c r="F1173" s="57">
        <f>SUMPRODUCT($D$4:$M$4,'Daily Returns'!D1173:M1173)</f>
        <v>-1.7210809317756062E-2</v>
      </c>
    </row>
    <row r="1174" spans="5:6" ht="15" customHeight="1" x14ac:dyDescent="0.35">
      <c r="E1174" s="56">
        <f>'Daily Returns'!B1174</f>
        <v>46184</v>
      </c>
      <c r="F1174" s="57">
        <f>SUMPRODUCT($D$4:$M$4,'Daily Returns'!D1174:M1174)</f>
        <v>-1.310947090276831E-2</v>
      </c>
    </row>
    <row r="1175" spans="5:6" ht="15" customHeight="1" x14ac:dyDescent="0.35">
      <c r="E1175" s="56">
        <f>'Daily Returns'!B1175</f>
        <v>46185</v>
      </c>
      <c r="F1175" s="57">
        <f>SUMPRODUCT($D$4:$M$4,'Daily Returns'!D1175:M1175)</f>
        <v>1.2916749578321686E-2</v>
      </c>
    </row>
    <row r="1176" spans="5:6" ht="15" customHeight="1" x14ac:dyDescent="0.35">
      <c r="E1176" s="56">
        <f>'Daily Returns'!B1176</f>
        <v>46188</v>
      </c>
      <c r="F1176" s="57">
        <f>SUMPRODUCT($D$4:$M$4,'Daily Returns'!D1176:M1176)</f>
        <v>1.6606818949844592E-3</v>
      </c>
    </row>
    <row r="1177" spans="5:6" ht="15" customHeight="1" x14ac:dyDescent="0.35">
      <c r="E1177" s="56">
        <f>'Daily Returns'!B1177</f>
        <v>46189</v>
      </c>
      <c r="F1177" s="57">
        <f>SUMPRODUCT($D$4:$M$4,'Daily Returns'!D1177:M1177)</f>
        <v>6.5259593777717111E-3</v>
      </c>
    </row>
    <row r="1178" spans="5:6" ht="15" customHeight="1" x14ac:dyDescent="0.35">
      <c r="E1178" s="56">
        <f>'Daily Returns'!B1178</f>
        <v>46190</v>
      </c>
      <c r="F1178" s="57">
        <f>SUMPRODUCT($D$4:$M$4,'Daily Returns'!D1178:M1178)</f>
        <v>-3.1057005225125275E-3</v>
      </c>
    </row>
    <row r="1179" spans="5:6" ht="15" customHeight="1" x14ac:dyDescent="0.35">
      <c r="E1179" s="56">
        <f>'Daily Returns'!B1179</f>
        <v>46191</v>
      </c>
      <c r="F1179" s="57">
        <f>SUMPRODUCT($D$4:$M$4,'Daily Returns'!D1179:M1179)</f>
        <v>2.0193810584861031E-2</v>
      </c>
    </row>
    <row r="1180" spans="5:6" ht="15" customHeight="1" x14ac:dyDescent="0.35">
      <c r="E1180" s="56">
        <f>'Daily Returns'!B1180</f>
        <v>46192</v>
      </c>
      <c r="F1180" s="57">
        <f>SUMPRODUCT($D$4:$M$4,'Daily Returns'!D1180:M1180)</f>
        <v>-1.7778580531553146E-4</v>
      </c>
    </row>
    <row r="1181" spans="5:6" ht="15" customHeight="1" x14ac:dyDescent="0.35">
      <c r="E1181" s="56">
        <f>'Daily Returns'!B1181</f>
        <v>46195</v>
      </c>
      <c r="F1181" s="57">
        <f>SUMPRODUCT($D$4:$M$4,'Daily Returns'!D1181:M1181)</f>
        <v>1.645103266915085E-2</v>
      </c>
    </row>
    <row r="1182" spans="5:6" ht="15" customHeight="1" x14ac:dyDescent="0.35">
      <c r="E1182" s="56">
        <f>'Daily Returns'!B1182</f>
        <v>46196</v>
      </c>
      <c r="F1182" s="57">
        <f>SUMPRODUCT($D$4:$M$4,'Daily Returns'!D1182:M1182)</f>
        <v>-1.2112399315453062E-2</v>
      </c>
    </row>
    <row r="1183" spans="5:6" ht="15" customHeight="1" x14ac:dyDescent="0.35">
      <c r="E1183" s="56">
        <f>'Daily Returns'!B1183</f>
        <v>46197</v>
      </c>
      <c r="F1183" s="57">
        <f>SUMPRODUCT($D$4:$M$4,'Daily Returns'!D1183:M1183)</f>
        <v>-4.038311845988748E-3</v>
      </c>
    </row>
    <row r="1184" spans="5:6" ht="15" customHeight="1" x14ac:dyDescent="0.35">
      <c r="E1184" s="56">
        <f>'Daily Returns'!B1184</f>
        <v>46198</v>
      </c>
      <c r="F1184" s="57">
        <f>SUMPRODUCT($D$4:$M$4,'Daily Returns'!D1184:M1184)</f>
        <v>-8.727939008456892E-3</v>
      </c>
    </row>
    <row r="1185" spans="5:6" ht="15" customHeight="1" x14ac:dyDescent="0.35">
      <c r="E1185" s="56">
        <f>'Daily Returns'!B1185</f>
        <v>46199</v>
      </c>
      <c r="F1185" s="57">
        <f>SUMPRODUCT($D$4:$M$4,'Daily Returns'!D1185:M1185)</f>
        <v>0</v>
      </c>
    </row>
    <row r="1186" spans="5:6" ht="15" customHeight="1" x14ac:dyDescent="0.35">
      <c r="E1186" s="56">
        <f>'Daily Returns'!B1186</f>
        <v>46202</v>
      </c>
      <c r="F1186" s="57">
        <f>SUMPRODUCT($D$4:$M$4,'Daily Returns'!D1186:M1186)</f>
        <v>-5.1852529254553471E-4</v>
      </c>
    </row>
    <row r="1187" spans="5:6" ht="15" customHeight="1" x14ac:dyDescent="0.35">
      <c r="E1187" s="56">
        <f>'Daily Returns'!B1187</f>
        <v>46203</v>
      </c>
      <c r="F1187" s="57">
        <f>SUMPRODUCT($D$4:$M$4,'Daily Returns'!D1187:M1187)</f>
        <v>-3.5364388528366143E-4</v>
      </c>
    </row>
    <row r="1188" spans="5:6" ht="15" customHeight="1" x14ac:dyDescent="0.35">
      <c r="E1188" s="56">
        <f>'Daily Returns'!B1188</f>
        <v>46204</v>
      </c>
      <c r="F1188" s="57">
        <f>SUMPRODUCT($D$4:$M$4,'Daily Returns'!D1188:M1188)</f>
        <v>4.8033985018530712E-4</v>
      </c>
    </row>
    <row r="1189" spans="5:6" ht="15" customHeight="1" x14ac:dyDescent="0.35">
      <c r="E1189" s="56">
        <f>'Daily Returns'!B1189</f>
        <v>46205</v>
      </c>
      <c r="F1189" s="57">
        <f>SUMPRODUCT($D$4:$M$4,'Daily Returns'!D1189:M1189)</f>
        <v>1.8697292433355536E-3</v>
      </c>
    </row>
    <row r="1190" spans="5:6" ht="15" customHeight="1" x14ac:dyDescent="0.35">
      <c r="E1190" s="56">
        <f>'Daily Returns'!B1190</f>
        <v>46206</v>
      </c>
      <c r="F1190" s="57">
        <f>SUMPRODUCT($D$4:$M$4,'Daily Returns'!D1190:M1190)</f>
        <v>-6.7313943871743602E-3</v>
      </c>
    </row>
    <row r="1191" spans="5:6" ht="15" customHeight="1" x14ac:dyDescent="0.35">
      <c r="E1191" s="56">
        <f>'Daily Returns'!B1191</f>
        <v>46209</v>
      </c>
      <c r="F1191" s="57">
        <f>SUMPRODUCT($D$4:$M$4,'Daily Returns'!D1191:M1191)</f>
        <v>-1.8606987684407228E-3</v>
      </c>
    </row>
    <row r="1192" spans="5:6" ht="15" customHeight="1" x14ac:dyDescent="0.35">
      <c r="E1192" s="56">
        <f>'Daily Returns'!B1192</f>
        <v>46210</v>
      </c>
      <c r="F1192" s="57">
        <f>SUMPRODUCT($D$4:$M$4,'Daily Returns'!D1192:M1192)</f>
        <v>-1.3734912899134918E-3</v>
      </c>
    </row>
    <row r="1193" spans="5:6" ht="15" customHeight="1" x14ac:dyDescent="0.35">
      <c r="E1193" s="56">
        <f>'Daily Returns'!B1193</f>
        <v>46211</v>
      </c>
      <c r="F1193" s="57">
        <f>SUMPRODUCT($D$4:$M$4,'Daily Returns'!D1193:M1193)</f>
        <v>-9.0745446745851641E-3</v>
      </c>
    </row>
    <row r="1194" spans="5:6" ht="15" customHeight="1" x14ac:dyDescent="0.35">
      <c r="E1194" s="56">
        <f>'Daily Returns'!B1194</f>
        <v>46212</v>
      </c>
      <c r="F1194" s="57">
        <f>SUMPRODUCT($D$4:$M$4,'Daily Returns'!D1194:M1194)</f>
        <v>-2.3859499291694689E-3</v>
      </c>
    </row>
    <row r="1195" spans="5:6" ht="15" customHeight="1" x14ac:dyDescent="0.35">
      <c r="E1195" s="56">
        <f>'Daily Returns'!B1195</f>
        <v>46213</v>
      </c>
      <c r="F1195" s="57">
        <f>SUMPRODUCT($D$4:$M$4,'Daily Returns'!D1195:M1195)</f>
        <v>1.267408349403178E-2</v>
      </c>
    </row>
    <row r="1196" spans="5:6" ht="15" customHeight="1" x14ac:dyDescent="0.35">
      <c r="E1196" s="56">
        <f>'Daily Returns'!B1196</f>
        <v>46216</v>
      </c>
      <c r="F1196" s="57">
        <f>SUMPRODUCT($D$4:$M$4,'Daily Returns'!D1196:M1196)</f>
        <v>1.0187206804413739E-3</v>
      </c>
    </row>
    <row r="1197" spans="5:6" ht="15" customHeight="1" x14ac:dyDescent="0.35">
      <c r="E1197" s="56">
        <f>'Daily Returns'!B1197</f>
        <v>46217</v>
      </c>
      <c r="F1197" s="57">
        <f>SUMPRODUCT($D$4:$M$4,'Daily Returns'!D1197:M1197)</f>
        <v>1.1003060070032166E-2</v>
      </c>
    </row>
    <row r="1198" spans="5:6" ht="15" customHeight="1" x14ac:dyDescent="0.35">
      <c r="E1198" s="56">
        <f>'Daily Returns'!B1198</f>
        <v>46218</v>
      </c>
      <c r="F1198" s="57">
        <f>SUMPRODUCT($D$4:$M$4,'Daily Returns'!D1198:M1198)</f>
        <v>-9.5674679261677394E-3</v>
      </c>
    </row>
    <row r="1199" spans="5:6" ht="15" customHeight="1" x14ac:dyDescent="0.35">
      <c r="E1199" s="56">
        <f>'Daily Returns'!B1199</f>
        <v>46219</v>
      </c>
      <c r="F1199" s="57">
        <f>SUMPRODUCT($D$4:$M$4,'Daily Returns'!D1199:M1199)</f>
        <v>-4.3136219806113553E-3</v>
      </c>
    </row>
    <row r="1200" spans="5:6" ht="15" customHeight="1" x14ac:dyDescent="0.35">
      <c r="E1200" s="56">
        <f>'Daily Returns'!B1200</f>
        <v>46220</v>
      </c>
      <c r="F1200" s="57">
        <f>SUMPRODUCT($D$4:$M$4,'Daily Returns'!D1200:M1200)</f>
        <v>-4.0248708855840053E-3</v>
      </c>
    </row>
    <row r="1201" spans="5:6" ht="15" customHeight="1" x14ac:dyDescent="0.35">
      <c r="E1201" s="56">
        <f>'Daily Returns'!B1201</f>
        <v>46223</v>
      </c>
      <c r="F1201" s="57">
        <f>SUMPRODUCT($D$4:$M$4,'Daily Returns'!D1201:M1201)</f>
        <v>1.9560233983766086E-2</v>
      </c>
    </row>
    <row r="1202" spans="5:6" ht="15" customHeight="1" x14ac:dyDescent="0.35">
      <c r="E1202" s="56">
        <f>'Daily Returns'!B1202</f>
        <v>46224</v>
      </c>
      <c r="F1202" s="57">
        <f>SUMPRODUCT($D$4:$M$4,'Daily Returns'!D1202:M1202)</f>
        <v>-7.5150189354000903E-4</v>
      </c>
    </row>
    <row r="1203" spans="5:6" ht="15" customHeight="1" x14ac:dyDescent="0.35">
      <c r="E1203" s="56">
        <f>'Daily Returns'!B1203</f>
        <v>46225</v>
      </c>
      <c r="F1203" s="57">
        <f>SUMPRODUCT($D$4:$M$4,'Daily Returns'!D1203:M1203)</f>
        <v>-6.8551009401018569E-3</v>
      </c>
    </row>
    <row r="1204" spans="5:6" ht="15" customHeight="1" x14ac:dyDescent="0.35">
      <c r="E1204" s="56">
        <f>'Daily Returns'!B1204</f>
        <v>46226</v>
      </c>
      <c r="F1204" s="57">
        <f>SUMPRODUCT($D$4:$M$4,'Daily Returns'!D1204:M1204)</f>
        <v>-1.2784791562364643E-2</v>
      </c>
    </row>
    <row r="1205" spans="5:6" ht="15" customHeight="1" x14ac:dyDescent="0.35">
      <c r="E1205" s="56">
        <f>'Daily Returns'!B1205</f>
        <v>46227</v>
      </c>
      <c r="F1205" s="57">
        <f>SUMPRODUCT($D$4:$M$4,'Daily Returns'!D1205:M1205)</f>
        <v>3.8278025342480462E-4</v>
      </c>
    </row>
    <row r="1206" spans="5:6" ht="15" customHeight="1" x14ac:dyDescent="0.35">
      <c r="E1206" s="56">
        <f>'Daily Returns'!B1206</f>
        <v>46230</v>
      </c>
      <c r="F1206" s="57">
        <f>SUMPRODUCT($D$4:$M$4,'Daily Returns'!D1206:M1206)</f>
        <v>2.7543031609723167E-3</v>
      </c>
    </row>
    <row r="1207" spans="5:6" ht="15" customHeight="1" x14ac:dyDescent="0.35">
      <c r="E1207" s="56">
        <f>'Daily Returns'!B1207</f>
        <v>46231</v>
      </c>
      <c r="F1207" s="57">
        <f>SUMPRODUCT($D$4:$M$4,'Daily Returns'!D1207:M1207)</f>
        <v>-1.4154458564181039E-2</v>
      </c>
    </row>
    <row r="1208" spans="5:6" ht="15" customHeight="1" x14ac:dyDescent="0.35">
      <c r="E1208" s="56">
        <f>'Daily Returns'!B1208</f>
        <v>46232</v>
      </c>
      <c r="F1208" s="57">
        <f>SUMPRODUCT($D$4:$M$4,'Daily Returns'!D1208:M1208)</f>
        <v>1.7120588656824435E-3</v>
      </c>
    </row>
    <row r="1209" spans="5:6" ht="15" customHeight="1" x14ac:dyDescent="0.35">
      <c r="E1209" s="56">
        <f>'Daily Returns'!B1209</f>
        <v>46233</v>
      </c>
      <c r="F1209" s="57">
        <f>SUMPRODUCT($D$4:$M$4,'Daily Returns'!D1209:M1209)</f>
        <v>-5.6127146460745094E-4</v>
      </c>
    </row>
    <row r="1210" spans="5:6" ht="15" customHeight="1" x14ac:dyDescent="0.35">
      <c r="E1210" s="56">
        <f>'Daily Returns'!B1210</f>
        <v>46234</v>
      </c>
      <c r="F1210" s="57">
        <f>SUMPRODUCT($D$4:$M$4,'Daily Returns'!D1210:M1210)</f>
        <v>5.1391285972160628E-3</v>
      </c>
    </row>
    <row r="1211" spans="5:6" ht="15" customHeight="1" x14ac:dyDescent="0.35">
      <c r="E1211" s="56">
        <f>'Daily Returns'!B1211</f>
        <v>46237</v>
      </c>
      <c r="F1211" s="57">
        <f>SUMPRODUCT($D$4:$M$4,'Daily Returns'!D1211:M1211)</f>
        <v>5.0497312532486304E-3</v>
      </c>
    </row>
    <row r="1212" spans="5:6" ht="15" customHeight="1" x14ac:dyDescent="0.35">
      <c r="E1212" s="56">
        <f>'Daily Returns'!B1212</f>
        <v>46238</v>
      </c>
      <c r="F1212" s="57">
        <f>SUMPRODUCT($D$4:$M$4,'Daily Returns'!D1212:M1212)</f>
        <v>-1.1803875101814009E-2</v>
      </c>
    </row>
    <row r="1213" spans="5:6" ht="15" customHeight="1" x14ac:dyDescent="0.35">
      <c r="E1213" s="56">
        <f>'Daily Returns'!B1213</f>
        <v>46239</v>
      </c>
      <c r="F1213" s="57">
        <f>SUMPRODUCT($D$4:$M$4,'Daily Returns'!D1213:M1213)</f>
        <v>-3.9186483869249264E-3</v>
      </c>
    </row>
    <row r="1214" spans="5:6" ht="15" customHeight="1" x14ac:dyDescent="0.35">
      <c r="E1214" s="56">
        <f>'Daily Returns'!B1214</f>
        <v>46240</v>
      </c>
      <c r="F1214" s="57">
        <f>SUMPRODUCT($D$4:$M$4,'Daily Returns'!D1214:M1214)</f>
        <v>-1.1240343235024822E-2</v>
      </c>
    </row>
    <row r="1215" spans="5:6" ht="15" customHeight="1" x14ac:dyDescent="0.35">
      <c r="E1215" s="56">
        <f>'Daily Returns'!B1215</f>
        <v>46241</v>
      </c>
      <c r="F1215" s="57">
        <f>SUMPRODUCT($D$4:$M$4,'Daily Returns'!D1215:M1215)</f>
        <v>4.5026894300516478E-3</v>
      </c>
    </row>
    <row r="1216" spans="5:6" ht="15" customHeight="1" x14ac:dyDescent="0.35">
      <c r="E1216" s="56">
        <f>'Daily Returns'!B1216</f>
        <v>46244</v>
      </c>
      <c r="F1216" s="57">
        <f>SUMPRODUCT($D$4:$M$4,'Daily Returns'!D1216:M1216)</f>
        <v>1.4040552665739851E-3</v>
      </c>
    </row>
    <row r="1217" spans="5:6" ht="15" customHeight="1" x14ac:dyDescent="0.35">
      <c r="E1217" s="56">
        <f>'Daily Returns'!B1217</f>
        <v>46245</v>
      </c>
      <c r="F1217" s="57">
        <f>SUMPRODUCT($D$4:$M$4,'Daily Returns'!D1217:M1217)</f>
        <v>-9.1629204451430593E-3</v>
      </c>
    </row>
    <row r="1218" spans="5:6" ht="15" customHeight="1" x14ac:dyDescent="0.35">
      <c r="E1218" s="56">
        <f>'Daily Returns'!B1218</f>
        <v>46246</v>
      </c>
      <c r="F1218" s="57">
        <f>SUMPRODUCT($D$4:$M$4,'Daily Returns'!D1218:M1218)</f>
        <v>-4.0372390063977857E-3</v>
      </c>
    </row>
    <row r="1219" spans="5:6" ht="15" customHeight="1" x14ac:dyDescent="0.35">
      <c r="E1219" s="56">
        <f>'Daily Returns'!B1219</f>
        <v>46247</v>
      </c>
      <c r="F1219" s="57">
        <f>SUMPRODUCT($D$4:$M$4,'Daily Returns'!D1219:M1219)</f>
        <v>1.266252782810865E-3</v>
      </c>
    </row>
    <row r="1220" spans="5:6" ht="15" customHeight="1" x14ac:dyDescent="0.35">
      <c r="E1220" s="56">
        <f>'Daily Returns'!B1220</f>
        <v>46248</v>
      </c>
      <c r="F1220" s="57">
        <f>SUMPRODUCT($D$4:$M$4,'Daily Returns'!D1220:M1220)</f>
        <v>1.5286004922780267E-3</v>
      </c>
    </row>
    <row r="1221" spans="5:6" ht="15" customHeight="1" x14ac:dyDescent="0.35">
      <c r="E1221" s="56">
        <f>'Daily Returns'!B1221</f>
        <v>46251</v>
      </c>
      <c r="F1221" s="57">
        <f>SUMPRODUCT($D$4:$M$4,'Daily Returns'!D1221:M1221)</f>
        <v>-3.372537854605658E-3</v>
      </c>
    </row>
    <row r="1222" spans="5:6" ht="15" customHeight="1" x14ac:dyDescent="0.35">
      <c r="E1222" s="56">
        <f>'Daily Returns'!B1222</f>
        <v>46252</v>
      </c>
      <c r="F1222" s="57">
        <f>SUMPRODUCT($D$4:$M$4,'Daily Returns'!D1222:M1222)</f>
        <v>-5.5879071787861495E-3</v>
      </c>
    </row>
    <row r="1223" spans="5:6" ht="15" customHeight="1" x14ac:dyDescent="0.35">
      <c r="E1223" s="56">
        <f>'Daily Returns'!B1223</f>
        <v>46253</v>
      </c>
      <c r="F1223" s="57">
        <f>SUMPRODUCT($D$4:$M$4,'Daily Returns'!D1223:M1223)</f>
        <v>-1.2225344187904726E-2</v>
      </c>
    </row>
    <row r="1224" spans="5:6" ht="15" customHeight="1" x14ac:dyDescent="0.35">
      <c r="E1224" s="56">
        <f>'Daily Returns'!B1224</f>
        <v>46254</v>
      </c>
      <c r="F1224" s="57">
        <f>SUMPRODUCT($D$4:$M$4,'Daily Returns'!D1224:M1224)</f>
        <v>-7.8780804547656325E-4</v>
      </c>
    </row>
    <row r="1225" spans="5:6" ht="15" customHeight="1" x14ac:dyDescent="0.35">
      <c r="E1225" s="56">
        <f>'Daily Returns'!B1225</f>
        <v>46255</v>
      </c>
      <c r="F1225" s="57">
        <f>SUMPRODUCT($D$4:$M$4,'Daily Returns'!D1225:M1225)</f>
        <v>4.5493578394570824E-3</v>
      </c>
    </row>
    <row r="1226" spans="5:6" ht="15" customHeight="1" x14ac:dyDescent="0.35">
      <c r="E1226" s="56">
        <f>'Daily Returns'!B1226</f>
        <v>46258</v>
      </c>
      <c r="F1226" s="57">
        <f>SUMPRODUCT($D$4:$M$4,'Daily Returns'!D1226:M1226)</f>
        <v>-1.6575285511933055E-3</v>
      </c>
    </row>
    <row r="1227" spans="5:6" ht="15" customHeight="1" x14ac:dyDescent="0.35">
      <c r="E1227" s="56">
        <f>'Daily Returns'!B1227</f>
        <v>46259</v>
      </c>
      <c r="F1227" s="57">
        <f>SUMPRODUCT($D$4:$M$4,'Daily Returns'!D1227:M1227)</f>
        <v>3.3224415821371022E-3</v>
      </c>
    </row>
    <row r="1228" spans="5:6" ht="15" customHeight="1" x14ac:dyDescent="0.35">
      <c r="E1228" s="56">
        <f>'Daily Returns'!B1228</f>
        <v>46260</v>
      </c>
      <c r="F1228" s="57">
        <f>SUMPRODUCT($D$4:$M$4,'Daily Returns'!D1228:M1228)</f>
        <v>-7.6707359602972668E-3</v>
      </c>
    </row>
    <row r="1229" spans="5:6" ht="15" customHeight="1" x14ac:dyDescent="0.35">
      <c r="E1229" s="56">
        <f>'Daily Returns'!B1229</f>
        <v>46261</v>
      </c>
      <c r="F1229" s="57">
        <f>SUMPRODUCT($D$4:$M$4,'Daily Returns'!D1229:M1229)</f>
        <v>8.0089333646907786E-4</v>
      </c>
    </row>
    <row r="1230" spans="5:6" ht="15" customHeight="1" x14ac:dyDescent="0.35">
      <c r="E1230" s="56">
        <f>'Daily Returns'!B1230</f>
        <v>46262</v>
      </c>
      <c r="F1230" s="57">
        <f>SUMPRODUCT($D$4:$M$4,'Daily Returns'!D1230:M1230)</f>
        <v>-1.0977971788835358E-2</v>
      </c>
    </row>
    <row r="1231" spans="5:6" ht="15" customHeight="1" x14ac:dyDescent="0.35">
      <c r="E1231" s="56">
        <f>'Daily Returns'!B1231</f>
        <v>46265</v>
      </c>
      <c r="F1231" s="57">
        <f>SUMPRODUCT($D$4:$M$4,'Daily Returns'!D1231:M1231)</f>
        <v>-2.7449648684560717E-2</v>
      </c>
    </row>
    <row r="1232" spans="5:6" ht="15" customHeight="1" x14ac:dyDescent="0.35">
      <c r="E1232" s="56">
        <f>'Daily Returns'!B1232</f>
        <v>46266</v>
      </c>
      <c r="F1232" s="57">
        <f>SUMPRODUCT($D$4:$M$4,'Daily Returns'!D1232:M1232)</f>
        <v>6.6413554716865351E-3</v>
      </c>
    </row>
    <row r="1233" spans="5:6" ht="15" customHeight="1" x14ac:dyDescent="0.35">
      <c r="E1233" s="56">
        <f>'Daily Returns'!B1233</f>
        <v>46267</v>
      </c>
      <c r="F1233" s="57">
        <f>SUMPRODUCT($D$4:$M$4,'Daily Returns'!D1233:M1233)</f>
        <v>1.760283009724609E-2</v>
      </c>
    </row>
    <row r="1234" spans="5:6" ht="15" customHeight="1" x14ac:dyDescent="0.35">
      <c r="E1234" s="56">
        <f>'Daily Returns'!B1234</f>
        <v>46268</v>
      </c>
      <c r="F1234" s="57">
        <f>SUMPRODUCT($D$4:$M$4,'Daily Returns'!D1234:M1234)</f>
        <v>5.7755243317830071E-3</v>
      </c>
    </row>
    <row r="1235" spans="5:6" ht="15" customHeight="1" x14ac:dyDescent="0.35">
      <c r="E1235" s="56">
        <f>'Daily Returns'!B1235</f>
        <v>46269</v>
      </c>
      <c r="F1235" s="57">
        <f>SUMPRODUCT($D$4:$M$4,'Daily Returns'!D1235:M1235)</f>
        <v>2.6158207847447748E-3</v>
      </c>
    </row>
    <row r="1236" spans="5:6" ht="15" customHeight="1" x14ac:dyDescent="0.35">
      <c r="E1236" s="56">
        <f>'Daily Returns'!B1236</f>
        <v>46273</v>
      </c>
      <c r="F1236" s="57">
        <f>SUMPRODUCT($D$4:$M$4,'Daily Returns'!D1236:M1236)</f>
        <v>-6.2572715652986274E-3</v>
      </c>
    </row>
    <row r="1237" spans="5:6" ht="15" customHeight="1" x14ac:dyDescent="0.35">
      <c r="E1237" s="56">
        <f>'Daily Returns'!B1237</f>
        <v>46274</v>
      </c>
      <c r="F1237" s="57">
        <f>SUMPRODUCT($D$4:$M$4,'Daily Returns'!D1237:M1237)</f>
        <v>1.7457589974564001E-2</v>
      </c>
    </row>
    <row r="1238" spans="5:6" ht="15" customHeight="1" x14ac:dyDescent="0.35">
      <c r="E1238" s="56">
        <f>'Daily Returns'!B1238</f>
        <v>46275</v>
      </c>
      <c r="F1238" s="57">
        <f>SUMPRODUCT($D$4:$M$4,'Daily Returns'!D1238:M1238)</f>
        <v>-4.9487653654274712E-3</v>
      </c>
    </row>
    <row r="1239" spans="5:6" ht="15" customHeight="1" x14ac:dyDescent="0.35">
      <c r="E1239" s="56">
        <f>'Daily Returns'!B1239</f>
        <v>46276</v>
      </c>
      <c r="F1239" s="57">
        <f>SUMPRODUCT($D$4:$M$4,'Daily Returns'!D1239:M1239)</f>
        <v>-8.5932065722479009E-3</v>
      </c>
    </row>
    <row r="1240" spans="5:6" ht="15" customHeight="1" x14ac:dyDescent="0.35">
      <c r="E1240" s="56">
        <f>'Daily Returns'!B1240</f>
        <v>46279</v>
      </c>
      <c r="F1240" s="57">
        <f>SUMPRODUCT($D$4:$M$4,'Daily Returns'!D1240:M1240)</f>
        <v>0</v>
      </c>
    </row>
    <row r="1241" spans="5:6" ht="15" customHeight="1" x14ac:dyDescent="0.35">
      <c r="E1241" s="56">
        <f>'Daily Returns'!B1241</f>
        <v>46280</v>
      </c>
      <c r="F1241" s="57">
        <f>SUMPRODUCT($D$4:$M$4,'Daily Returns'!D1241:M1241)</f>
        <v>-1.7830711765575911E-2</v>
      </c>
    </row>
    <row r="1242" spans="5:6" ht="15" customHeight="1" x14ac:dyDescent="0.35">
      <c r="E1242" s="56">
        <f>'Daily Returns'!B1242</f>
        <v>46281</v>
      </c>
      <c r="F1242" s="57">
        <f>SUMPRODUCT($D$4:$M$4,'Daily Returns'!D1242:M1242)</f>
        <v>-1.5383150628688266E-3</v>
      </c>
    </row>
    <row r="1244" spans="5:6" ht="15" customHeight="1" x14ac:dyDescent="0.35">
      <c r="E1244" s="4" t="s">
        <v>165</v>
      </c>
      <c r="F1244" s="57">
        <f>AVERAGE(F6:F1242)</f>
        <v>1.1028145193534011E-3</v>
      </c>
    </row>
    <row r="1245" spans="5:6" ht="15" customHeight="1" x14ac:dyDescent="0.35">
      <c r="E1245" s="4" t="s">
        <v>166</v>
      </c>
      <c r="F1245" s="57">
        <f>(1+F1244)^252-1</f>
        <v>0.32016420985385396</v>
      </c>
    </row>
    <row r="1246" spans="5:6" ht="15" customHeight="1" x14ac:dyDescent="0.35">
      <c r="E1246" s="4" t="s">
        <v>167</v>
      </c>
      <c r="F1246" s="57">
        <f>STDEV(F6:F1242)</f>
        <v>1.5490193526852518E-2</v>
      </c>
    </row>
    <row r="1247" spans="5:6" ht="15" customHeight="1" x14ac:dyDescent="0.35">
      <c r="E1247" s="4" t="s">
        <v>168</v>
      </c>
      <c r="F1247" s="57">
        <f>F1246*SQRT(252)</f>
        <v>0.24589919899388571</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L15"/>
  <sheetViews>
    <sheetView showGridLines="0" zoomScaleNormal="100" workbookViewId="0">
      <selection activeCell="Q26" sqref="Q26"/>
    </sheetView>
  </sheetViews>
  <sheetFormatPr defaultColWidth="8.6328125" defaultRowHeight="14.5" x14ac:dyDescent="0.35"/>
  <cols>
    <col min="2" max="2" width="13" customWidth="1"/>
    <col min="3" max="12" width="12" customWidth="1"/>
  </cols>
  <sheetData>
    <row r="2" spans="2:12" ht="17.25" customHeight="1" x14ac:dyDescent="0.4">
      <c r="B2" s="5" t="s">
        <v>171</v>
      </c>
    </row>
    <row r="3" spans="2:12" ht="19.5" customHeight="1" x14ac:dyDescent="0.35">
      <c r="B3" s="3" t="s">
        <v>172</v>
      </c>
    </row>
    <row r="5" spans="2:12" ht="15" customHeight="1" x14ac:dyDescent="0.35">
      <c r="C5" s="58" t="s">
        <v>173</v>
      </c>
      <c r="D5" s="58" t="s">
        <v>174</v>
      </c>
      <c r="E5" s="58" t="s">
        <v>175</v>
      </c>
      <c r="F5" s="58" t="s">
        <v>120</v>
      </c>
      <c r="G5" s="58" t="s">
        <v>176</v>
      </c>
      <c r="H5" s="58" t="s">
        <v>127</v>
      </c>
      <c r="I5" s="58" t="s">
        <v>129</v>
      </c>
      <c r="J5" s="58" t="s">
        <v>177</v>
      </c>
      <c r="K5" s="58" t="s">
        <v>178</v>
      </c>
      <c r="L5" s="58" t="s">
        <v>179</v>
      </c>
    </row>
    <row r="6" spans="2:12" ht="15" customHeight="1" x14ac:dyDescent="0.35">
      <c r="B6" s="59" t="s">
        <v>173</v>
      </c>
      <c r="C6" s="60">
        <f>CORREL('Daily Returns'!D6:D1242,'Daily Returns'!D6:D1242)</f>
        <v>1</v>
      </c>
      <c r="D6" s="60">
        <f>CORREL('Daily Returns'!D6:D1242,'Daily Returns'!E6:E1242)</f>
        <v>0.71233650351277045</v>
      </c>
      <c r="E6" s="60">
        <f>CORREL('Daily Returns'!D6:D1242,'Daily Returns'!F6:F1242)</f>
        <v>0.55151202550014822</v>
      </c>
      <c r="F6" s="60">
        <f>CORREL('Daily Returns'!D6:D1242,'Daily Returns'!G6:G1242)</f>
        <v>0.26876094738123119</v>
      </c>
      <c r="G6" s="60">
        <f>CORREL('Daily Returns'!D6:D1242,'Daily Returns'!H6:H1242)</f>
        <v>0.28867672204172967</v>
      </c>
      <c r="H6" s="60">
        <f>CORREL('Daily Returns'!D6:D1242,'Daily Returns'!I6:I1242)</f>
        <v>0.27627532636857471</v>
      </c>
      <c r="I6" s="60">
        <f>CORREL('Daily Returns'!D6:D1242,'Daily Returns'!J6:J1242)</f>
        <v>0.32166573508316976</v>
      </c>
      <c r="J6" s="60">
        <f>CORREL('Daily Returns'!D6:D1242,'Daily Returns'!K6:K1242)</f>
        <v>0.26912384950967594</v>
      </c>
      <c r="K6" s="60">
        <f>CORREL('Daily Returns'!D6:D1242,'Daily Returns'!L6:L1242)</f>
        <v>0.33876590147084135</v>
      </c>
      <c r="L6" s="60">
        <f>CORREL('Daily Returns'!D6:D1242,'Daily Returns'!M6:M1242)</f>
        <v>0.24168163477258875</v>
      </c>
    </row>
    <row r="7" spans="2:12" ht="15" customHeight="1" x14ac:dyDescent="0.35">
      <c r="B7" s="59" t="s">
        <v>174</v>
      </c>
      <c r="C7" s="60">
        <f>CORREL('Daily Returns'!E6:E1242,'Daily Returns'!D6:D1242)</f>
        <v>0.71233650351277045</v>
      </c>
      <c r="D7" s="60">
        <f>CORREL('Daily Returns'!E6:E1242,'Daily Returns'!E6:E1242)</f>
        <v>1</v>
      </c>
      <c r="E7" s="60">
        <f>CORREL('Daily Returns'!E6:E1242,'Daily Returns'!F6:F1242)</f>
        <v>0.55704868511744976</v>
      </c>
      <c r="F7" s="60">
        <f>CORREL('Daily Returns'!E6:E1242,'Daily Returns'!G6:G1242)</f>
        <v>0.24969576857390766</v>
      </c>
      <c r="G7" s="60">
        <f>CORREL('Daily Returns'!E6:E1242,'Daily Returns'!H6:H1242)</f>
        <v>0.31080420271373854</v>
      </c>
      <c r="H7" s="60">
        <f>CORREL('Daily Returns'!E6:E1242,'Daily Returns'!I6:I1242)</f>
        <v>0.26648999074000806</v>
      </c>
      <c r="I7" s="60">
        <f>CORREL('Daily Returns'!E6:E1242,'Daily Returns'!J6:J1242)</f>
        <v>0.29384545314369676</v>
      </c>
      <c r="J7" s="60">
        <f>CORREL('Daily Returns'!E6:E1242,'Daily Returns'!K6:K1242)</f>
        <v>0.21641338237528426</v>
      </c>
      <c r="K7" s="60">
        <f>CORREL('Daily Returns'!E6:E1242,'Daily Returns'!L6:L1242)</f>
        <v>0.33080037362948644</v>
      </c>
      <c r="L7" s="60">
        <f>CORREL('Daily Returns'!E6:E1242,'Daily Returns'!M6:M1242)</f>
        <v>0.22226258539695451</v>
      </c>
    </row>
    <row r="8" spans="2:12" ht="15" customHeight="1" x14ac:dyDescent="0.35">
      <c r="B8" s="59" t="s">
        <v>175</v>
      </c>
      <c r="C8" s="60">
        <f>CORREL('Daily Returns'!F6:F1242,'Daily Returns'!D6:D1242)</f>
        <v>0.55151202550014822</v>
      </c>
      <c r="D8" s="60">
        <f>CORREL('Daily Returns'!F6:F1242,'Daily Returns'!E6:E1242)</f>
        <v>0.55704868511744976</v>
      </c>
      <c r="E8" s="60">
        <f>CORREL('Daily Returns'!F6:F1242,'Daily Returns'!F6:F1242)</f>
        <v>1</v>
      </c>
      <c r="F8" s="60">
        <f>CORREL('Daily Returns'!F6:F1242,'Daily Returns'!G6:G1242)</f>
        <v>0.29817998371130411</v>
      </c>
      <c r="G8" s="60">
        <f>CORREL('Daily Returns'!F6:F1242,'Daily Returns'!H6:H1242)</f>
        <v>0.37861596579272783</v>
      </c>
      <c r="H8" s="60">
        <f>CORREL('Daily Returns'!F6:F1242,'Daily Returns'!I6:I1242)</f>
        <v>0.30717777186598394</v>
      </c>
      <c r="I8" s="60">
        <f>CORREL('Daily Returns'!F6:F1242,'Daily Returns'!J6:J1242)</f>
        <v>0.36227624423007493</v>
      </c>
      <c r="J8" s="60">
        <f>CORREL('Daily Returns'!F6:F1242,'Daily Returns'!K6:K1242)</f>
        <v>0.24980299734464576</v>
      </c>
      <c r="K8" s="60">
        <f>CORREL('Daily Returns'!F6:F1242,'Daily Returns'!L6:L1242)</f>
        <v>0.42779696462976924</v>
      </c>
      <c r="L8" s="60">
        <f>CORREL('Daily Returns'!F6:F1242,'Daily Returns'!M6:M1242)</f>
        <v>0.22148553091619269</v>
      </c>
    </row>
    <row r="9" spans="2:12" ht="15" customHeight="1" x14ac:dyDescent="0.35">
      <c r="B9" s="59" t="s">
        <v>120</v>
      </c>
      <c r="C9" s="60">
        <f>CORREL('Daily Returns'!G6:G1242,'Daily Returns'!D6:D1242)</f>
        <v>0.26876094738123119</v>
      </c>
      <c r="D9" s="60">
        <f>CORREL('Daily Returns'!G6:G1242,'Daily Returns'!E6:E1242)</f>
        <v>0.24969576857390766</v>
      </c>
      <c r="E9" s="60">
        <f>CORREL('Daily Returns'!G6:G1242,'Daily Returns'!F6:F1242)</f>
        <v>0.29817998371130411</v>
      </c>
      <c r="F9" s="60">
        <f>CORREL('Daily Returns'!G6:G1242,'Daily Returns'!G6:G1242)</f>
        <v>0.99999999999999989</v>
      </c>
      <c r="G9" s="60">
        <f>CORREL('Daily Returns'!G6:G1242,'Daily Returns'!H6:H1242)</f>
        <v>0.37432441619812934</v>
      </c>
      <c r="H9" s="60">
        <f>CORREL('Daily Returns'!G6:G1242,'Daily Returns'!I6:I1242)</f>
        <v>0.43662809887305271</v>
      </c>
      <c r="I9" s="60">
        <f>CORREL('Daily Returns'!G6:G1242,'Daily Returns'!J6:J1242)</f>
        <v>0.45645229564947382</v>
      </c>
      <c r="J9" s="60">
        <f>CORREL('Daily Returns'!G6:G1242,'Daily Returns'!K6:K1242)</f>
        <v>0.37084184865295966</v>
      </c>
      <c r="K9" s="60">
        <f>CORREL('Daily Returns'!G6:G1242,'Daily Returns'!L6:L1242)</f>
        <v>0.50082151694662835</v>
      </c>
      <c r="L9" s="60">
        <f>CORREL('Daily Returns'!G6:G1242,'Daily Returns'!M6:M1242)</f>
        <v>0.31852672946867994</v>
      </c>
    </row>
    <row r="10" spans="2:12" ht="15" customHeight="1" x14ac:dyDescent="0.35">
      <c r="B10" s="59" t="s">
        <v>176</v>
      </c>
      <c r="C10" s="60">
        <f>CORREL('Daily Returns'!H6:H1242,'Daily Returns'!D6:D1242)</f>
        <v>0.28867672204172967</v>
      </c>
      <c r="D10" s="60">
        <f>CORREL('Daily Returns'!H6:H1242,'Daily Returns'!E6:E1242)</f>
        <v>0.31080420271373854</v>
      </c>
      <c r="E10" s="60">
        <f>CORREL('Daily Returns'!H6:H1242,'Daily Returns'!F6:F1242)</f>
        <v>0.37861596579272783</v>
      </c>
      <c r="F10" s="60">
        <f>CORREL('Daily Returns'!H6:H1242,'Daily Returns'!G6:G1242)</f>
        <v>0.37432441619812934</v>
      </c>
      <c r="G10" s="60">
        <f>CORREL('Daily Returns'!H6:H1242,'Daily Returns'!H6:H1242)</f>
        <v>1</v>
      </c>
      <c r="H10" s="60">
        <f>CORREL('Daily Returns'!H6:H1242,'Daily Returns'!I6:I1242)</f>
        <v>0.35236707601608908</v>
      </c>
      <c r="I10" s="60">
        <f>CORREL('Daily Returns'!H6:H1242,'Daily Returns'!J6:J1242)</f>
        <v>0.40749400128654056</v>
      </c>
      <c r="J10" s="60">
        <f>CORREL('Daily Returns'!H6:H1242,'Daily Returns'!K6:K1242)</f>
        <v>0.35903812147886666</v>
      </c>
      <c r="K10" s="60">
        <f>CORREL('Daily Returns'!H6:H1242,'Daily Returns'!L6:L1242)</f>
        <v>0.47672422323128671</v>
      </c>
      <c r="L10" s="60">
        <f>CORREL('Daily Returns'!H6:H1242,'Daily Returns'!M6:M1242)</f>
        <v>0.32839047577781416</v>
      </c>
    </row>
    <row r="11" spans="2:12" ht="15" customHeight="1" x14ac:dyDescent="0.35">
      <c r="B11" s="59" t="s">
        <v>127</v>
      </c>
      <c r="C11" s="60">
        <f>CORREL('Daily Returns'!I6:I1242,'Daily Returns'!D6:D1242)</f>
        <v>0.27627532636857471</v>
      </c>
      <c r="D11" s="60">
        <f>CORREL('Daily Returns'!I6:I1242,'Daily Returns'!E6:E1242)</f>
        <v>0.26648999074000806</v>
      </c>
      <c r="E11" s="60">
        <f>CORREL('Daily Returns'!I6:I1242,'Daily Returns'!F6:F1242)</f>
        <v>0.30717777186598394</v>
      </c>
      <c r="F11" s="60">
        <f>CORREL('Daily Returns'!I6:I1242,'Daily Returns'!G6:G1242)</f>
        <v>0.43662809887305271</v>
      </c>
      <c r="G11" s="60">
        <f>CORREL('Daily Returns'!I6:I1242,'Daily Returns'!H6:H1242)</f>
        <v>0.35236707601608908</v>
      </c>
      <c r="H11" s="60">
        <f>CORREL('Daily Returns'!I6:I1242,'Daily Returns'!I6:I1242)</f>
        <v>0.99999999999999989</v>
      </c>
      <c r="I11" s="60">
        <f>CORREL('Daily Returns'!I6:I1242,'Daily Returns'!J6:J1242)</f>
        <v>0.42330181185661248</v>
      </c>
      <c r="J11" s="60">
        <f>CORREL('Daily Returns'!I6:I1242,'Daily Returns'!K6:K1242)</f>
        <v>0.3617228366639792</v>
      </c>
      <c r="K11" s="60">
        <f>CORREL('Daily Returns'!I6:I1242,'Daily Returns'!L6:L1242)</f>
        <v>0.49198182564301374</v>
      </c>
      <c r="L11" s="60">
        <f>CORREL('Daily Returns'!I6:I1242,'Daily Returns'!M6:M1242)</f>
        <v>0.31579501736737975</v>
      </c>
    </row>
    <row r="12" spans="2:12" ht="15" customHeight="1" x14ac:dyDescent="0.35">
      <c r="B12" s="59" t="s">
        <v>129</v>
      </c>
      <c r="C12" s="60">
        <f>CORREL('Daily Returns'!J6:J1242,'Daily Returns'!D6:D1242)</f>
        <v>0.32166573508316976</v>
      </c>
      <c r="D12" s="60">
        <f>CORREL('Daily Returns'!J6:J1242,'Daily Returns'!E6:E1242)</f>
        <v>0.29384545314369676</v>
      </c>
      <c r="E12" s="60">
        <f>CORREL('Daily Returns'!J6:J1242,'Daily Returns'!F6:F1242)</f>
        <v>0.36227624423007493</v>
      </c>
      <c r="F12" s="60">
        <f>CORREL('Daily Returns'!J6:J1242,'Daily Returns'!G6:G1242)</f>
        <v>0.45645229564947382</v>
      </c>
      <c r="G12" s="60">
        <f>CORREL('Daily Returns'!J6:J1242,'Daily Returns'!H6:H1242)</f>
        <v>0.40749400128654056</v>
      </c>
      <c r="H12" s="60">
        <f>CORREL('Daily Returns'!J6:J1242,'Daily Returns'!I6:I1242)</f>
        <v>0.42330181185661248</v>
      </c>
      <c r="I12" s="60">
        <f>CORREL('Daily Returns'!J6:J1242,'Daily Returns'!J6:J1242)</f>
        <v>1.0000000000000002</v>
      </c>
      <c r="J12" s="60">
        <f>CORREL('Daily Returns'!J6:J1242,'Daily Returns'!K6:K1242)</f>
        <v>0.59614378116171396</v>
      </c>
      <c r="K12" s="60">
        <f>CORREL('Daily Returns'!J6:J1242,'Daily Returns'!L6:L1242)</f>
        <v>0.55505058721118605</v>
      </c>
      <c r="L12" s="60">
        <f>CORREL('Daily Returns'!J6:J1242,'Daily Returns'!M6:M1242)</f>
        <v>0.39430667015602633</v>
      </c>
    </row>
    <row r="13" spans="2:12" ht="15" customHeight="1" x14ac:dyDescent="0.35">
      <c r="B13" s="59" t="s">
        <v>177</v>
      </c>
      <c r="C13" s="60">
        <f>CORREL('Daily Returns'!K6:K1242,'Daily Returns'!D6:D1242)</f>
        <v>0.26912384950967594</v>
      </c>
      <c r="D13" s="60">
        <f>CORREL('Daily Returns'!K6:K1242,'Daily Returns'!E6:E1242)</f>
        <v>0.21641338237528426</v>
      </c>
      <c r="E13" s="60">
        <f>CORREL('Daily Returns'!K6:K1242,'Daily Returns'!F6:F1242)</f>
        <v>0.24980299734464576</v>
      </c>
      <c r="F13" s="60">
        <f>CORREL('Daily Returns'!K6:K1242,'Daily Returns'!G6:G1242)</f>
        <v>0.37084184865295966</v>
      </c>
      <c r="G13" s="60">
        <f>CORREL('Daily Returns'!K6:K1242,'Daily Returns'!H6:H1242)</f>
        <v>0.35903812147886666</v>
      </c>
      <c r="H13" s="60">
        <f>CORREL('Daily Returns'!K6:K1242,'Daily Returns'!I6:I1242)</f>
        <v>0.3617228366639792</v>
      </c>
      <c r="I13" s="60">
        <f>CORREL('Daily Returns'!K6:K1242,'Daily Returns'!J6:J1242)</f>
        <v>0.59614378116171396</v>
      </c>
      <c r="J13" s="60">
        <f>CORREL('Daily Returns'!K6:K1242,'Daily Returns'!K6:K1242)</f>
        <v>1.0000000000000002</v>
      </c>
      <c r="K13" s="60">
        <f>CORREL('Daily Returns'!K6:K1242,'Daily Returns'!L6:L1242)</f>
        <v>0.45187652155388791</v>
      </c>
      <c r="L13" s="60">
        <f>CORREL('Daily Returns'!K6:K1242,'Daily Returns'!M6:M1242)</f>
        <v>0.30577950628167516</v>
      </c>
    </row>
    <row r="14" spans="2:12" ht="15" customHeight="1" x14ac:dyDescent="0.35">
      <c r="B14" s="59" t="s">
        <v>178</v>
      </c>
      <c r="C14" s="60">
        <f>CORREL('Daily Returns'!L6:L1242,'Daily Returns'!D6:D1242)</f>
        <v>0.33876590147084135</v>
      </c>
      <c r="D14" s="60">
        <f>CORREL('Daily Returns'!L6:L1242,'Daily Returns'!E6:E1242)</f>
        <v>0.33080037362948644</v>
      </c>
      <c r="E14" s="60">
        <f>CORREL('Daily Returns'!L6:L1242,'Daily Returns'!F6:F1242)</f>
        <v>0.42779696462976924</v>
      </c>
      <c r="F14" s="60">
        <f>CORREL('Daily Returns'!L6:L1242,'Daily Returns'!G6:G1242)</f>
        <v>0.50082151694662835</v>
      </c>
      <c r="G14" s="60">
        <f>CORREL('Daily Returns'!L6:L1242,'Daily Returns'!H6:H1242)</f>
        <v>0.47672422323128671</v>
      </c>
      <c r="H14" s="60">
        <f>CORREL('Daily Returns'!L6:L1242,'Daily Returns'!I6:I1242)</f>
        <v>0.49198182564301374</v>
      </c>
      <c r="I14" s="60">
        <f>CORREL('Daily Returns'!L6:L1242,'Daily Returns'!J6:J1242)</f>
        <v>0.55505058721118605</v>
      </c>
      <c r="J14" s="60">
        <f>CORREL('Daily Returns'!L6:L1242,'Daily Returns'!K6:K1242)</f>
        <v>0.45187652155388791</v>
      </c>
      <c r="K14" s="60">
        <f>CORREL('Daily Returns'!L6:L1242,'Daily Returns'!L6:L1242)</f>
        <v>1</v>
      </c>
      <c r="L14" s="60">
        <f>CORREL('Daily Returns'!L6:L1242,'Daily Returns'!M6:M1242)</f>
        <v>0.44392290453264494</v>
      </c>
    </row>
    <row r="15" spans="2:12" ht="15" customHeight="1" x14ac:dyDescent="0.35">
      <c r="B15" s="59" t="s">
        <v>179</v>
      </c>
      <c r="C15" s="60">
        <f>CORREL('Daily Returns'!M6:M1242,'Daily Returns'!D6:D1242)</f>
        <v>0.24168163477258875</v>
      </c>
      <c r="D15" s="60">
        <f>CORREL('Daily Returns'!M6:M1242,'Daily Returns'!E6:E1242)</f>
        <v>0.22226258539695451</v>
      </c>
      <c r="E15" s="60">
        <f>CORREL('Daily Returns'!M6:M1242,'Daily Returns'!F6:F1242)</f>
        <v>0.22148553091619269</v>
      </c>
      <c r="F15" s="60">
        <f>CORREL('Daily Returns'!M6:M1242,'Daily Returns'!G6:G1242)</f>
        <v>0.31852672946867994</v>
      </c>
      <c r="G15" s="60">
        <f>CORREL('Daily Returns'!M6:M1242,'Daily Returns'!H6:H1242)</f>
        <v>0.32839047577781416</v>
      </c>
      <c r="H15" s="60">
        <f>CORREL('Daily Returns'!M6:M1242,'Daily Returns'!I6:I1242)</f>
        <v>0.31579501736737975</v>
      </c>
      <c r="I15" s="60">
        <f>CORREL('Daily Returns'!M6:M1242,'Daily Returns'!J6:J1242)</f>
        <v>0.39430667015602633</v>
      </c>
      <c r="J15" s="60">
        <f>CORREL('Daily Returns'!M6:M1242,'Daily Returns'!K6:K1242)</f>
        <v>0.30577950628167516</v>
      </c>
      <c r="K15" s="60">
        <f>CORREL('Daily Returns'!M6:M1242,'Daily Returns'!L6:L1242)</f>
        <v>0.44392290453264494</v>
      </c>
      <c r="L15" s="60">
        <f>CORREL('Daily Returns'!M6:M1242,'Daily Returns'!M6:M1242)</f>
        <v>1</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L15"/>
  <sheetViews>
    <sheetView showGridLines="0" zoomScaleNormal="100" workbookViewId="0"/>
  </sheetViews>
  <sheetFormatPr defaultColWidth="8.6328125" defaultRowHeight="14.5" x14ac:dyDescent="0.35"/>
  <cols>
    <col min="2" max="2" width="13" customWidth="1"/>
    <col min="3" max="12" width="12" customWidth="1"/>
  </cols>
  <sheetData>
    <row r="2" spans="2:12" ht="17.25" customHeight="1" x14ac:dyDescent="0.4">
      <c r="B2" s="5" t="s">
        <v>180</v>
      </c>
    </row>
    <row r="3" spans="2:12" ht="19.5" customHeight="1" x14ac:dyDescent="0.35">
      <c r="B3" s="3" t="s">
        <v>181</v>
      </c>
    </row>
    <row r="5" spans="2:12" ht="15" customHeight="1" x14ac:dyDescent="0.35">
      <c r="C5" s="58" t="s">
        <v>173</v>
      </c>
      <c r="D5" s="58" t="s">
        <v>174</v>
      </c>
      <c r="E5" s="58" t="s">
        <v>175</v>
      </c>
      <c r="F5" s="58" t="s">
        <v>120</v>
      </c>
      <c r="G5" s="58" t="s">
        <v>176</v>
      </c>
      <c r="H5" s="58" t="s">
        <v>127</v>
      </c>
      <c r="I5" s="58" t="s">
        <v>129</v>
      </c>
      <c r="J5" s="58" t="s">
        <v>177</v>
      </c>
      <c r="K5" s="58" t="s">
        <v>178</v>
      </c>
      <c r="L5" s="58" t="s">
        <v>179</v>
      </c>
    </row>
    <row r="6" spans="2:12" ht="15" customHeight="1" x14ac:dyDescent="0.35">
      <c r="B6" s="59" t="s">
        <v>173</v>
      </c>
      <c r="C6" s="61">
        <f>COVAR('Daily Returns'!D6:D1242,'Daily Returns'!D6:D1242)</f>
        <v>1.0064446448178064E-3</v>
      </c>
      <c r="D6" s="61">
        <f>COVAR('Daily Returns'!D6:D1242,'Daily Returns'!E6:E1242)</f>
        <v>7.384723240341102E-4</v>
      </c>
      <c r="E6" s="61">
        <f>COVAR('Daily Returns'!D6:D1242,'Daily Returns'!F6:F1242)</f>
        <v>5.4189114479600371E-4</v>
      </c>
      <c r="F6" s="61">
        <f>COVAR('Daily Returns'!D6:D1242,'Daily Returns'!G6:G1242)</f>
        <v>1.7403345828224565E-4</v>
      </c>
      <c r="G6" s="61">
        <f>COVAR('Daily Returns'!D6:D1242,'Daily Returns'!H6:H1242)</f>
        <v>2.4284037667732402E-4</v>
      </c>
      <c r="H6" s="61">
        <f>COVAR('Daily Returns'!D6:D1242,'Daily Returns'!I6:I1242)</f>
        <v>1.8853734957285297E-4</v>
      </c>
      <c r="I6" s="61">
        <f>COVAR('Daily Returns'!D6:D1242,'Daily Returns'!J6:J1242)</f>
        <v>1.6084263801599991E-4</v>
      </c>
      <c r="J6" s="61">
        <f>COVAR('Daily Returns'!D6:D1242,'Daily Returns'!K6:K1242)</f>
        <v>1.3554784810571101E-4</v>
      </c>
      <c r="K6" s="61">
        <f>COVAR('Daily Returns'!D6:D1242,'Daily Returns'!L6:L1242)</f>
        <v>2.1912301741839027E-4</v>
      </c>
      <c r="L6" s="61">
        <f>COVAR('Daily Returns'!D6:D1242,'Daily Returns'!M6:M1242)</f>
        <v>1.7374417137431609E-4</v>
      </c>
    </row>
    <row r="7" spans="2:12" ht="15" customHeight="1" x14ac:dyDescent="0.35">
      <c r="B7" s="59" t="s">
        <v>174</v>
      </c>
      <c r="C7" s="61">
        <f>COVAR('Daily Returns'!E6:E1242,'Daily Returns'!D6:D1242)</f>
        <v>7.384723240341102E-4</v>
      </c>
      <c r="D7" s="61">
        <f>COVAR('Daily Returns'!E6:E1242,'Daily Returns'!E6:E1242)</f>
        <v>1.0678448406562908E-3</v>
      </c>
      <c r="E7" s="61">
        <f>COVAR('Daily Returns'!E6:E1242,'Daily Returns'!F6:F1242)</f>
        <v>5.6377959231180283E-4</v>
      </c>
      <c r="F7" s="61">
        <f>COVAR('Daily Returns'!E6:E1242,'Daily Returns'!G6:G1242)</f>
        <v>1.6654703285861125E-4</v>
      </c>
      <c r="G7" s="61">
        <f>COVAR('Daily Returns'!E6:E1242,'Daily Returns'!H6:H1242)</f>
        <v>2.6931165299224214E-4</v>
      </c>
      <c r="H7" s="61">
        <f>COVAR('Daily Returns'!E6:E1242,'Daily Returns'!I6:I1242)</f>
        <v>1.8732482209675287E-4</v>
      </c>
      <c r="I7" s="61">
        <f>COVAR('Daily Returns'!E6:E1242,'Daily Returns'!J6:J1242)</f>
        <v>1.5134723521176508E-4</v>
      </c>
      <c r="J7" s="61">
        <f>COVAR('Daily Returns'!E6:E1242,'Daily Returns'!K6:K1242)</f>
        <v>1.1227516035181648E-4</v>
      </c>
      <c r="K7" s="61">
        <f>COVAR('Daily Returns'!E6:E1242,'Daily Returns'!L6:L1242)</f>
        <v>2.2040093439336679E-4</v>
      </c>
      <c r="L7" s="61">
        <f>COVAR('Daily Returns'!E6:E1242,'Daily Returns'!M6:M1242)</f>
        <v>1.6458569519248159E-4</v>
      </c>
    </row>
    <row r="8" spans="2:12" ht="15" customHeight="1" x14ac:dyDescent="0.35">
      <c r="B8" s="59" t="s">
        <v>175</v>
      </c>
      <c r="C8" s="61">
        <f>COVAR('Daily Returns'!F6:F1242,'Daily Returns'!D6:D1242)</f>
        <v>5.4189114479600371E-4</v>
      </c>
      <c r="D8" s="61">
        <f>COVAR('Daily Returns'!F6:F1242,'Daily Returns'!E6:E1242)</f>
        <v>5.6377959231180283E-4</v>
      </c>
      <c r="E8" s="61">
        <f>COVAR('Daily Returns'!F6:F1242,'Daily Returns'!F6:F1242)</f>
        <v>9.5923328878112649E-4</v>
      </c>
      <c r="F8" s="61">
        <f>COVAR('Daily Returns'!F6:F1242,'Daily Returns'!G6:G1242)</f>
        <v>1.8850038776873593E-4</v>
      </c>
      <c r="G8" s="61">
        <f>COVAR('Daily Returns'!F6:F1242,'Daily Returns'!H6:H1242)</f>
        <v>3.1093902371392973E-4</v>
      </c>
      <c r="H8" s="61">
        <f>COVAR('Daily Returns'!F6:F1242,'Daily Returns'!I6:I1242)</f>
        <v>2.0465023942764767E-4</v>
      </c>
      <c r="I8" s="61">
        <f>COVAR('Daily Returns'!F6:F1242,'Daily Returns'!J6:J1242)</f>
        <v>1.7684932948993539E-4</v>
      </c>
      <c r="J8" s="61">
        <f>COVAR('Daily Returns'!F6:F1242,'Daily Returns'!K6:K1242)</f>
        <v>1.2283022868826092E-4</v>
      </c>
      <c r="K8" s="61">
        <f>COVAR('Daily Returns'!F6:F1242,'Daily Returns'!L6:L1242)</f>
        <v>2.7014266682257488E-4</v>
      </c>
      <c r="L8" s="61">
        <f>COVAR('Daily Returns'!F6:F1242,'Daily Returns'!M6:M1242)</f>
        <v>1.5544584879946584E-4</v>
      </c>
    </row>
    <row r="9" spans="2:12" ht="15" customHeight="1" x14ac:dyDescent="0.35">
      <c r="B9" s="59" t="s">
        <v>120</v>
      </c>
      <c r="C9" s="61">
        <f>COVAR('Daily Returns'!G6:G1242,'Daily Returns'!D6:D1242)</f>
        <v>1.7403345828224565E-4</v>
      </c>
      <c r="D9" s="61">
        <f>COVAR('Daily Returns'!G6:G1242,'Daily Returns'!E6:E1242)</f>
        <v>1.6654703285861125E-4</v>
      </c>
      <c r="E9" s="61">
        <f>COVAR('Daily Returns'!G6:G1242,'Daily Returns'!F6:F1242)</f>
        <v>1.8850038776873593E-4</v>
      </c>
      <c r="F9" s="61">
        <f>COVAR('Daily Returns'!G6:G1242,'Daily Returns'!G6:G1242)</f>
        <v>4.1662303718993773E-4</v>
      </c>
      <c r="G9" s="61">
        <f>COVAR('Daily Returns'!G6:G1242,'Daily Returns'!H6:H1242)</f>
        <v>2.0259745345671602E-4</v>
      </c>
      <c r="H9" s="61">
        <f>COVAR('Daily Returns'!G6:G1242,'Daily Returns'!I6:I1242)</f>
        <v>1.9170951633686902E-4</v>
      </c>
      <c r="I9" s="61">
        <f>COVAR('Daily Returns'!G6:G1242,'Daily Returns'!J6:J1242)</f>
        <v>1.4684814871922022E-4</v>
      </c>
      <c r="J9" s="61">
        <f>COVAR('Daily Returns'!G6:G1242,'Daily Returns'!K6:K1242)</f>
        <v>1.2017271471934382E-4</v>
      </c>
      <c r="K9" s="61">
        <f>COVAR('Daily Returns'!G6:G1242,'Daily Returns'!L6:L1242)</f>
        <v>2.084241230032178E-4</v>
      </c>
      <c r="L9" s="61">
        <f>COVAR('Daily Returns'!G6:G1242,'Daily Returns'!M6:M1242)</f>
        <v>1.4732931522536366E-4</v>
      </c>
    </row>
    <row r="10" spans="2:12" ht="15" customHeight="1" x14ac:dyDescent="0.35">
      <c r="B10" s="59" t="s">
        <v>176</v>
      </c>
      <c r="C10" s="61">
        <f>COVAR('Daily Returns'!H6:H1242,'Daily Returns'!D6:D1242)</f>
        <v>2.4284037667732402E-4</v>
      </c>
      <c r="D10" s="61">
        <f>COVAR('Daily Returns'!H6:H1242,'Daily Returns'!E6:E1242)</f>
        <v>2.6931165299224214E-4</v>
      </c>
      <c r="E10" s="61">
        <f>COVAR('Daily Returns'!H6:H1242,'Daily Returns'!F6:F1242)</f>
        <v>3.1093902371392973E-4</v>
      </c>
      <c r="F10" s="61">
        <f>COVAR('Daily Returns'!H6:H1242,'Daily Returns'!G6:G1242)</f>
        <v>2.0259745345671602E-4</v>
      </c>
      <c r="G10" s="61">
        <f>COVAR('Daily Returns'!H6:H1242,'Daily Returns'!H6:H1242)</f>
        <v>7.0311825227530348E-4</v>
      </c>
      <c r="H10" s="61">
        <f>COVAR('Daily Returns'!H6:H1242,'Daily Returns'!I6:I1242)</f>
        <v>2.0098787515251206E-4</v>
      </c>
      <c r="I10" s="61">
        <f>COVAR('Daily Returns'!H6:H1242,'Daily Returns'!J6:J1242)</f>
        <v>1.7030870465148534E-4</v>
      </c>
      <c r="J10" s="61">
        <f>COVAR('Daily Returns'!H6:H1242,'Daily Returns'!K6:K1242)</f>
        <v>1.5114724769492246E-4</v>
      </c>
      <c r="K10" s="61">
        <f>COVAR('Daily Returns'!H6:H1242,'Daily Returns'!L6:L1242)</f>
        <v>2.5773581294645455E-4</v>
      </c>
      <c r="L10" s="61">
        <f>COVAR('Daily Returns'!H6:H1242,'Daily Returns'!M6:M1242)</f>
        <v>1.9732239880034674E-4</v>
      </c>
    </row>
    <row r="11" spans="2:12" ht="15" customHeight="1" x14ac:dyDescent="0.35">
      <c r="B11" s="59" t="s">
        <v>127</v>
      </c>
      <c r="C11" s="61">
        <f>COVAR('Daily Returns'!I6:I1242,'Daily Returns'!D6:D1242)</f>
        <v>1.8853734957285297E-4</v>
      </c>
      <c r="D11" s="61">
        <f>COVAR('Daily Returns'!I6:I1242,'Daily Returns'!E6:E1242)</f>
        <v>1.8732482209675287E-4</v>
      </c>
      <c r="E11" s="61">
        <f>COVAR('Daily Returns'!I6:I1242,'Daily Returns'!F6:F1242)</f>
        <v>2.0465023942764767E-4</v>
      </c>
      <c r="F11" s="61">
        <f>COVAR('Daily Returns'!I6:I1242,'Daily Returns'!G6:G1242)</f>
        <v>1.9170951633686902E-4</v>
      </c>
      <c r="G11" s="61">
        <f>COVAR('Daily Returns'!I6:I1242,'Daily Returns'!H6:H1242)</f>
        <v>2.0098787515251206E-4</v>
      </c>
      <c r="H11" s="61">
        <f>COVAR('Daily Returns'!I6:I1242,'Daily Returns'!I6:I1242)</f>
        <v>4.6272258820441404E-4</v>
      </c>
      <c r="I11" s="61">
        <f>COVAR('Daily Returns'!I6:I1242,'Daily Returns'!J6:J1242)</f>
        <v>1.4351983206817566E-4</v>
      </c>
      <c r="J11" s="61">
        <f>COVAR('Daily Returns'!I6:I1242,'Daily Returns'!K6:K1242)</f>
        <v>1.2353265416808682E-4</v>
      </c>
      <c r="K11" s="61">
        <f>COVAR('Daily Returns'!I6:I1242,'Daily Returns'!L6:L1242)</f>
        <v>2.1577581871278203E-4</v>
      </c>
      <c r="L11" s="61">
        <f>COVAR('Daily Returns'!I6:I1242,'Daily Returns'!M6:M1242)</f>
        <v>1.5393496284348747E-4</v>
      </c>
    </row>
    <row r="12" spans="2:12" ht="15" customHeight="1" x14ac:dyDescent="0.35">
      <c r="B12" s="59" t="s">
        <v>129</v>
      </c>
      <c r="C12" s="61">
        <f>COVAR('Daily Returns'!J6:J1242,'Daily Returns'!D6:D1242)</f>
        <v>1.6084263801599991E-4</v>
      </c>
      <c r="D12" s="61">
        <f>COVAR('Daily Returns'!J6:J1242,'Daily Returns'!E6:E1242)</f>
        <v>1.5134723521176508E-4</v>
      </c>
      <c r="E12" s="61">
        <f>COVAR('Daily Returns'!J6:J1242,'Daily Returns'!F6:F1242)</f>
        <v>1.7684932948993539E-4</v>
      </c>
      <c r="F12" s="61">
        <f>COVAR('Daily Returns'!J6:J1242,'Daily Returns'!G6:G1242)</f>
        <v>1.4684814871922022E-4</v>
      </c>
      <c r="G12" s="61">
        <f>COVAR('Daily Returns'!J6:J1242,'Daily Returns'!H6:H1242)</f>
        <v>1.7030870465148534E-4</v>
      </c>
      <c r="H12" s="61">
        <f>COVAR('Daily Returns'!J6:J1242,'Daily Returns'!I6:I1242)</f>
        <v>1.4351983206817566E-4</v>
      </c>
      <c r="I12" s="61">
        <f>COVAR('Daily Returns'!J6:J1242,'Daily Returns'!J6:J1242)</f>
        <v>2.4842933670505879E-4</v>
      </c>
      <c r="J12" s="61">
        <f>COVAR('Daily Returns'!J6:J1242,'Daily Returns'!K6:K1242)</f>
        <v>1.4917565456058098E-4</v>
      </c>
      <c r="K12" s="61">
        <f>COVAR('Daily Returns'!J6:J1242,'Daily Returns'!L6:L1242)</f>
        <v>1.7837228241469839E-4</v>
      </c>
      <c r="L12" s="61">
        <f>COVAR('Daily Returns'!J6:J1242,'Daily Returns'!M6:M1242)</f>
        <v>1.4083390167920321E-4</v>
      </c>
    </row>
    <row r="13" spans="2:12" ht="15" customHeight="1" x14ac:dyDescent="0.35">
      <c r="B13" s="59" t="s">
        <v>177</v>
      </c>
      <c r="C13" s="61">
        <f>COVAR('Daily Returns'!K6:K1242,'Daily Returns'!D6:D1242)</f>
        <v>1.3554784810571101E-4</v>
      </c>
      <c r="D13" s="61">
        <f>COVAR('Daily Returns'!K6:K1242,'Daily Returns'!E6:E1242)</f>
        <v>1.1227516035181648E-4</v>
      </c>
      <c r="E13" s="61">
        <f>COVAR('Daily Returns'!K6:K1242,'Daily Returns'!F6:F1242)</f>
        <v>1.2283022868826092E-4</v>
      </c>
      <c r="F13" s="61">
        <f>COVAR('Daily Returns'!K6:K1242,'Daily Returns'!G6:G1242)</f>
        <v>1.2017271471934382E-4</v>
      </c>
      <c r="G13" s="61">
        <f>COVAR('Daily Returns'!K6:K1242,'Daily Returns'!H6:H1242)</f>
        <v>1.5114724769492246E-4</v>
      </c>
      <c r="H13" s="61">
        <f>COVAR('Daily Returns'!K6:K1242,'Daily Returns'!I6:I1242)</f>
        <v>1.2353265416808682E-4</v>
      </c>
      <c r="I13" s="61">
        <f>COVAR('Daily Returns'!K6:K1242,'Daily Returns'!J6:J1242)</f>
        <v>1.4917565456058098E-4</v>
      </c>
      <c r="J13" s="61">
        <f>COVAR('Daily Returns'!K6:K1242,'Daily Returns'!K6:K1242)</f>
        <v>2.5205248803540826E-4</v>
      </c>
      <c r="K13" s="61">
        <f>COVAR('Daily Returns'!K6:K1242,'Daily Returns'!L6:L1242)</f>
        <v>1.4627113606742101E-4</v>
      </c>
      <c r="L13" s="61">
        <f>COVAR('Daily Returns'!K6:K1242,'Daily Returns'!M6:M1242)</f>
        <v>1.1000831611629568E-4</v>
      </c>
    </row>
    <row r="14" spans="2:12" ht="15" customHeight="1" x14ac:dyDescent="0.35">
      <c r="B14" s="59" t="s">
        <v>178</v>
      </c>
      <c r="C14" s="61">
        <f>COVAR('Daily Returns'!L6:L1242,'Daily Returns'!D6:D1242)</f>
        <v>2.1912301741839027E-4</v>
      </c>
      <c r="D14" s="61">
        <f>COVAR('Daily Returns'!L6:L1242,'Daily Returns'!E6:E1242)</f>
        <v>2.2040093439336679E-4</v>
      </c>
      <c r="E14" s="61">
        <f>COVAR('Daily Returns'!L6:L1242,'Daily Returns'!F6:F1242)</f>
        <v>2.7014266682257488E-4</v>
      </c>
      <c r="F14" s="61">
        <f>COVAR('Daily Returns'!L6:L1242,'Daily Returns'!G6:G1242)</f>
        <v>2.084241230032178E-4</v>
      </c>
      <c r="G14" s="61">
        <f>COVAR('Daily Returns'!L6:L1242,'Daily Returns'!H6:H1242)</f>
        <v>2.5773581294645455E-4</v>
      </c>
      <c r="H14" s="61">
        <f>COVAR('Daily Returns'!L6:L1242,'Daily Returns'!I6:I1242)</f>
        <v>2.1577581871278203E-4</v>
      </c>
      <c r="I14" s="61">
        <f>COVAR('Daily Returns'!L6:L1242,'Daily Returns'!J6:J1242)</f>
        <v>1.7837228241469839E-4</v>
      </c>
      <c r="J14" s="61">
        <f>COVAR('Daily Returns'!L6:L1242,'Daily Returns'!K6:K1242)</f>
        <v>1.4627113606742101E-4</v>
      </c>
      <c r="K14" s="61">
        <f>COVAR('Daily Returns'!L6:L1242,'Daily Returns'!L6:L1242)</f>
        <v>4.1570641487816417E-4</v>
      </c>
      <c r="L14" s="61">
        <f>COVAR('Daily Returns'!L6:L1242,'Daily Returns'!M6:M1242)</f>
        <v>2.0510326035756308E-4</v>
      </c>
    </row>
    <row r="15" spans="2:12" ht="15" customHeight="1" x14ac:dyDescent="0.35">
      <c r="B15" s="59" t="s">
        <v>179</v>
      </c>
      <c r="C15" s="61">
        <f>COVAR('Daily Returns'!M6:M1242,'Daily Returns'!D6:D1242)</f>
        <v>1.7374417137431609E-4</v>
      </c>
      <c r="D15" s="61">
        <f>COVAR('Daily Returns'!M6:M1242,'Daily Returns'!E6:E1242)</f>
        <v>1.6458569519248159E-4</v>
      </c>
      <c r="E15" s="61">
        <f>COVAR('Daily Returns'!M6:M1242,'Daily Returns'!F6:F1242)</f>
        <v>1.5544584879946584E-4</v>
      </c>
      <c r="F15" s="61">
        <f>COVAR('Daily Returns'!M6:M1242,'Daily Returns'!G6:G1242)</f>
        <v>1.4732931522536366E-4</v>
      </c>
      <c r="G15" s="61">
        <f>COVAR('Daily Returns'!M6:M1242,'Daily Returns'!H6:H1242)</f>
        <v>1.9732239880034674E-4</v>
      </c>
      <c r="H15" s="61">
        <f>COVAR('Daily Returns'!M6:M1242,'Daily Returns'!I6:I1242)</f>
        <v>1.5393496284348747E-4</v>
      </c>
      <c r="I15" s="61">
        <f>COVAR('Daily Returns'!M6:M1242,'Daily Returns'!J6:J1242)</f>
        <v>1.4083390167920321E-4</v>
      </c>
      <c r="J15" s="61">
        <f>COVAR('Daily Returns'!M6:M1242,'Daily Returns'!K6:K1242)</f>
        <v>1.1000831611629568E-4</v>
      </c>
      <c r="K15" s="61">
        <f>COVAR('Daily Returns'!M6:M1242,'Daily Returns'!L6:L1242)</f>
        <v>2.0510326035756308E-4</v>
      </c>
      <c r="L15" s="61">
        <f>COVAR('Daily Returns'!M6:M1242,'Daily Returns'!M6:M1242)</f>
        <v>5.1350336645464506E-4</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M1282"/>
  <sheetViews>
    <sheetView showGridLines="0" topLeftCell="A13" zoomScaleNormal="100" workbookViewId="0">
      <selection activeCell="F28" sqref="F28"/>
    </sheetView>
  </sheetViews>
  <sheetFormatPr defaultColWidth="8.6328125" defaultRowHeight="14.5" x14ac:dyDescent="0.35"/>
  <cols>
    <col min="2" max="2" width="26" customWidth="1"/>
    <col min="3" max="3" width="18" customWidth="1"/>
    <col min="4" max="4" width="3" customWidth="1"/>
    <col min="5" max="5" width="26" customWidth="1"/>
    <col min="6" max="6" width="22" customWidth="1"/>
  </cols>
  <sheetData>
    <row r="2" spans="2:3" ht="17.25" customHeight="1" x14ac:dyDescent="0.4">
      <c r="B2" s="5" t="s">
        <v>182</v>
      </c>
    </row>
    <row r="3" spans="2:3" ht="54.75" customHeight="1" x14ac:dyDescent="0.35">
      <c r="B3" s="3" t="s">
        <v>183</v>
      </c>
    </row>
    <row r="6" spans="2:3" ht="15" customHeight="1" x14ac:dyDescent="0.35">
      <c r="B6" s="4" t="s">
        <v>184</v>
      </c>
    </row>
    <row r="7" spans="2:3" ht="15" customHeight="1" x14ac:dyDescent="0.35">
      <c r="B7" s="62" t="s">
        <v>185</v>
      </c>
      <c r="C7" s="62" t="s">
        <v>186</v>
      </c>
    </row>
    <row r="8" spans="2:3" ht="15" customHeight="1" x14ac:dyDescent="0.35">
      <c r="B8" s="62" t="s">
        <v>187</v>
      </c>
      <c r="C8" s="62" t="s">
        <v>188</v>
      </c>
    </row>
    <row r="9" spans="2:3" ht="15" customHeight="1" x14ac:dyDescent="0.35">
      <c r="B9" s="62" t="s">
        <v>189</v>
      </c>
      <c r="C9" s="62" t="s">
        <v>190</v>
      </c>
    </row>
    <row r="10" spans="2:3" ht="15" customHeight="1" x14ac:dyDescent="0.35">
      <c r="B10" s="62" t="s">
        <v>191</v>
      </c>
      <c r="C10" s="62" t="s">
        <v>192</v>
      </c>
    </row>
    <row r="11" spans="2:3" ht="15" customHeight="1" x14ac:dyDescent="0.35">
      <c r="B11" s="62" t="s">
        <v>193</v>
      </c>
      <c r="C11" s="62" t="s">
        <v>194</v>
      </c>
    </row>
    <row r="12" spans="2:3" ht="15" customHeight="1" x14ac:dyDescent="0.35">
      <c r="B12" s="62" t="s">
        <v>195</v>
      </c>
      <c r="C12" s="62" t="s">
        <v>196</v>
      </c>
    </row>
    <row r="15" spans="2:3" ht="15" customHeight="1" x14ac:dyDescent="0.35">
      <c r="B15" s="6" t="s">
        <v>87</v>
      </c>
      <c r="C15" s="6" t="s">
        <v>197</v>
      </c>
    </row>
    <row r="16" spans="2:3" ht="15" customHeight="1" x14ac:dyDescent="0.35">
      <c r="B16" s="51" t="s">
        <v>109</v>
      </c>
      <c r="C16" s="63">
        <v>0</v>
      </c>
    </row>
    <row r="17" spans="2:13" ht="15" customHeight="1" x14ac:dyDescent="0.35">
      <c r="B17" s="51" t="s">
        <v>113</v>
      </c>
      <c r="C17" s="63">
        <v>0</v>
      </c>
    </row>
    <row r="18" spans="2:13" ht="15" customHeight="1" x14ac:dyDescent="0.35">
      <c r="B18" s="51" t="s">
        <v>117</v>
      </c>
      <c r="C18" s="63">
        <v>0.37559999999999999</v>
      </c>
    </row>
    <row r="19" spans="2:13" ht="15" customHeight="1" x14ac:dyDescent="0.35">
      <c r="B19" s="51" t="s">
        <v>120</v>
      </c>
      <c r="C19" s="63">
        <v>0</v>
      </c>
    </row>
    <row r="20" spans="2:13" ht="15" customHeight="1" x14ac:dyDescent="0.35">
      <c r="B20" s="51" t="s">
        <v>123</v>
      </c>
      <c r="C20" s="63">
        <v>0</v>
      </c>
    </row>
    <row r="21" spans="2:13" ht="15" customHeight="1" x14ac:dyDescent="0.35">
      <c r="B21" s="51" t="s">
        <v>127</v>
      </c>
      <c r="C21" s="63">
        <v>0.1225</v>
      </c>
    </row>
    <row r="22" spans="2:13" ht="15" customHeight="1" x14ac:dyDescent="0.35">
      <c r="B22" s="51" t="s">
        <v>129</v>
      </c>
      <c r="C22" s="63">
        <v>0.22819999999999999</v>
      </c>
    </row>
    <row r="23" spans="2:13" ht="15" customHeight="1" x14ac:dyDescent="0.35">
      <c r="B23" s="51" t="s">
        <v>131</v>
      </c>
      <c r="C23" s="63">
        <v>0.12870000000000001</v>
      </c>
    </row>
    <row r="24" spans="2:13" ht="15" customHeight="1" x14ac:dyDescent="0.35">
      <c r="B24" s="51" t="s">
        <v>134</v>
      </c>
      <c r="C24" s="63">
        <v>0</v>
      </c>
    </row>
    <row r="25" spans="2:13" ht="15" customHeight="1" x14ac:dyDescent="0.35">
      <c r="B25" s="51" t="s">
        <v>136</v>
      </c>
      <c r="C25" s="63">
        <v>0.14510000000000001</v>
      </c>
    </row>
    <row r="26" spans="2:13" ht="15" customHeight="1" x14ac:dyDescent="0.35">
      <c r="B26" s="4" t="s">
        <v>158</v>
      </c>
      <c r="C26" s="55">
        <f>SUM(C16:C25)</f>
        <v>1.0001</v>
      </c>
    </row>
    <row r="28" spans="2:13" ht="15" customHeight="1" x14ac:dyDescent="0.35">
      <c r="B28" s="49" t="s">
        <v>198</v>
      </c>
      <c r="D28" s="50">
        <f>C16</f>
        <v>0</v>
      </c>
      <c r="E28" s="50">
        <f>C17</f>
        <v>0</v>
      </c>
      <c r="F28" s="50">
        <f>C18</f>
        <v>0.37559999999999999</v>
      </c>
      <c r="G28" s="50">
        <f>C19</f>
        <v>0</v>
      </c>
      <c r="H28" s="50">
        <f>C20</f>
        <v>0</v>
      </c>
      <c r="I28" s="50">
        <f>C21</f>
        <v>0.1225</v>
      </c>
      <c r="J28" s="50">
        <f>C22</f>
        <v>0.22819999999999999</v>
      </c>
      <c r="K28" s="50">
        <f>C23</f>
        <v>0.12870000000000001</v>
      </c>
      <c r="L28" s="50">
        <f>C24</f>
        <v>0</v>
      </c>
      <c r="M28" s="50">
        <f>C25</f>
        <v>0.14510000000000001</v>
      </c>
    </row>
    <row r="29" spans="2:13" ht="26.25" customHeight="1" x14ac:dyDescent="0.35">
      <c r="E29" s="6" t="s">
        <v>163</v>
      </c>
      <c r="F29" s="6" t="s">
        <v>164</v>
      </c>
    </row>
    <row r="30" spans="2:13" ht="15" customHeight="1" x14ac:dyDescent="0.35">
      <c r="E30" s="53">
        <f>'Daily Returns'!B6</f>
        <v>44460</v>
      </c>
      <c r="F30" s="54">
        <f>SUMPRODUCT($D$28:$M$28,'Daily Returns'!D6:M6)</f>
        <v>-1.9823816700700256E-3</v>
      </c>
    </row>
    <row r="31" spans="2:13" ht="15" customHeight="1" x14ac:dyDescent="0.35">
      <c r="E31" s="53">
        <f>'Daily Returns'!B7</f>
        <v>44461</v>
      </c>
      <c r="F31" s="54">
        <f>SUMPRODUCT($D$28:$M$28,'Daily Returns'!D7:M7)</f>
        <v>6.4433328637151016E-3</v>
      </c>
    </row>
    <row r="32" spans="2:13" ht="15" customHeight="1" x14ac:dyDescent="0.35">
      <c r="E32" s="53">
        <f>'Daily Returns'!B8</f>
        <v>44462</v>
      </c>
      <c r="F32" s="54">
        <f>SUMPRODUCT($D$28:$M$28,'Daily Returns'!D8:M8)</f>
        <v>1.1564987222246421E-2</v>
      </c>
    </row>
    <row r="33" spans="5:6" ht="15" customHeight="1" x14ac:dyDescent="0.35">
      <c r="E33" s="53">
        <f>'Daily Returns'!B9</f>
        <v>44463</v>
      </c>
      <c r="F33" s="54">
        <f>SUMPRODUCT($D$28:$M$28,'Daily Returns'!D9:M9)</f>
        <v>-7.8072748645065916E-3</v>
      </c>
    </row>
    <row r="34" spans="5:6" ht="15" customHeight="1" x14ac:dyDescent="0.35">
      <c r="E34" s="53">
        <f>'Daily Returns'!B10</f>
        <v>44466</v>
      </c>
      <c r="F34" s="54">
        <f>SUMPRODUCT($D$28:$M$28,'Daily Returns'!D10:M10)</f>
        <v>7.2331228607879381E-3</v>
      </c>
    </row>
    <row r="35" spans="5:6" ht="15" customHeight="1" x14ac:dyDescent="0.35">
      <c r="E35" s="53">
        <f>'Daily Returns'!B11</f>
        <v>44467</v>
      </c>
      <c r="F35" s="54">
        <f>SUMPRODUCT($D$28:$M$28,'Daily Returns'!D11:M11)</f>
        <v>1.5992173883806943E-2</v>
      </c>
    </row>
    <row r="36" spans="5:6" ht="15" customHeight="1" x14ac:dyDescent="0.35">
      <c r="E36" s="53">
        <f>'Daily Returns'!B12</f>
        <v>44468</v>
      </c>
      <c r="F36" s="54">
        <f>SUMPRODUCT($D$28:$M$28,'Daily Returns'!D12:M12)</f>
        <v>3.9931149867256162E-2</v>
      </c>
    </row>
    <row r="37" spans="5:6" ht="15" customHeight="1" x14ac:dyDescent="0.35">
      <c r="E37" s="53">
        <f>'Daily Returns'!B13</f>
        <v>44469</v>
      </c>
      <c r="F37" s="54">
        <f>SUMPRODUCT($D$28:$M$28,'Daily Returns'!D13:M13)</f>
        <v>-6.9260677343872395E-3</v>
      </c>
    </row>
    <row r="38" spans="5:6" ht="15" customHeight="1" x14ac:dyDescent="0.35">
      <c r="E38" s="53">
        <f>'Daily Returns'!B14</f>
        <v>44470</v>
      </c>
      <c r="F38" s="54">
        <f>SUMPRODUCT($D$28:$M$28,'Daily Returns'!D14:M14)</f>
        <v>-6.522254000771872E-3</v>
      </c>
    </row>
    <row r="39" spans="5:6" ht="15" customHeight="1" x14ac:dyDescent="0.35">
      <c r="E39" s="53">
        <f>'Daily Returns'!B15</f>
        <v>44473</v>
      </c>
      <c r="F39" s="54">
        <f>SUMPRODUCT($D$28:$M$28,'Daily Returns'!D15:M15)</f>
        <v>3.0550958387137492E-2</v>
      </c>
    </row>
    <row r="40" spans="5:6" ht="15" customHeight="1" x14ac:dyDescent="0.35">
      <c r="E40" s="53">
        <f>'Daily Returns'!B16</f>
        <v>44474</v>
      </c>
      <c r="F40" s="54">
        <f>SUMPRODUCT($D$28:$M$28,'Daily Returns'!D16:M16)</f>
        <v>2.1430345894827754E-2</v>
      </c>
    </row>
    <row r="41" spans="5:6" ht="15" customHeight="1" x14ac:dyDescent="0.35">
      <c r="E41" s="53">
        <f>'Daily Returns'!B17</f>
        <v>44475</v>
      </c>
      <c r="F41" s="54">
        <f>SUMPRODUCT($D$28:$M$28,'Daily Returns'!D17:M17)</f>
        <v>-2.439684058111425E-2</v>
      </c>
    </row>
    <row r="42" spans="5:6" ht="15" customHeight="1" x14ac:dyDescent="0.35">
      <c r="E42" s="53">
        <f>'Daily Returns'!B18</f>
        <v>44476</v>
      </c>
      <c r="F42" s="54">
        <f>SUMPRODUCT($D$28:$M$28,'Daily Returns'!D18:M18)</f>
        <v>3.6264774569252705E-3</v>
      </c>
    </row>
    <row r="43" spans="5:6" ht="15" customHeight="1" x14ac:dyDescent="0.35">
      <c r="E43" s="53">
        <f>'Daily Returns'!B19</f>
        <v>44477</v>
      </c>
      <c r="F43" s="54">
        <f>SUMPRODUCT($D$28:$M$28,'Daily Returns'!D19:M19)</f>
        <v>-5.9368611398546763E-3</v>
      </c>
    </row>
    <row r="44" spans="5:6" ht="15" customHeight="1" x14ac:dyDescent="0.35">
      <c r="E44" s="53">
        <f>'Daily Returns'!B20</f>
        <v>44480</v>
      </c>
      <c r="F44" s="54">
        <f>SUMPRODUCT($D$28:$M$28,'Daily Returns'!D20:M20)</f>
        <v>2.0813408933957781E-2</v>
      </c>
    </row>
    <row r="45" spans="5:6" ht="15" customHeight="1" x14ac:dyDescent="0.35">
      <c r="E45" s="53">
        <f>'Daily Returns'!B21</f>
        <v>44481</v>
      </c>
      <c r="F45" s="54">
        <f>SUMPRODUCT($D$28:$M$28,'Daily Returns'!D21:M21)</f>
        <v>-7.9530770926455503E-3</v>
      </c>
    </row>
    <row r="46" spans="5:6" ht="15" customHeight="1" x14ac:dyDescent="0.35">
      <c r="E46" s="53">
        <f>'Daily Returns'!B22</f>
        <v>44482</v>
      </c>
      <c r="F46" s="54">
        <f>SUMPRODUCT($D$28:$M$28,'Daily Returns'!D22:M22)</f>
        <v>2.1813236944745025E-2</v>
      </c>
    </row>
    <row r="47" spans="5:6" ht="15" customHeight="1" x14ac:dyDescent="0.35">
      <c r="E47" s="53">
        <f>'Daily Returns'!B23</f>
        <v>44483</v>
      </c>
      <c r="F47" s="54">
        <f>SUMPRODUCT($D$28:$M$28,'Daily Returns'!D23:M23)</f>
        <v>3.2414687082704896E-2</v>
      </c>
    </row>
    <row r="48" spans="5:6" ht="15" customHeight="1" x14ac:dyDescent="0.35">
      <c r="E48" s="53">
        <f>'Daily Returns'!B24</f>
        <v>44487</v>
      </c>
      <c r="F48" s="54">
        <f>SUMPRODUCT($D$28:$M$28,'Daily Returns'!D24:M24)</f>
        <v>5.7151865240039755E-2</v>
      </c>
    </row>
    <row r="49" spans="5:6" ht="15" customHeight="1" x14ac:dyDescent="0.35">
      <c r="E49" s="53">
        <f>'Daily Returns'!B25</f>
        <v>44488</v>
      </c>
      <c r="F49" s="54">
        <f>SUMPRODUCT($D$28:$M$28,'Daily Returns'!D25:M25)</f>
        <v>-5.9119557283990251E-3</v>
      </c>
    </row>
    <row r="50" spans="5:6" ht="15" customHeight="1" x14ac:dyDescent="0.35">
      <c r="E50" s="53">
        <f>'Daily Returns'!B26</f>
        <v>44489</v>
      </c>
      <c r="F50" s="54">
        <f>SUMPRODUCT($D$28:$M$28,'Daily Returns'!D26:M26)</f>
        <v>-2.9783406513959221E-2</v>
      </c>
    </row>
    <row r="51" spans="5:6" ht="15" customHeight="1" x14ac:dyDescent="0.35">
      <c r="E51" s="53">
        <f>'Daily Returns'!B27</f>
        <v>44490</v>
      </c>
      <c r="F51" s="54">
        <f>SUMPRODUCT($D$28:$M$28,'Daily Returns'!D27:M27)</f>
        <v>4.3295359520679729E-3</v>
      </c>
    </row>
    <row r="52" spans="5:6" ht="15" customHeight="1" x14ac:dyDescent="0.35">
      <c r="E52" s="53">
        <f>'Daily Returns'!B28</f>
        <v>44491</v>
      </c>
      <c r="F52" s="54">
        <f>SUMPRODUCT($D$28:$M$28,'Daily Returns'!D28:M28)</f>
        <v>-1.7700017523578165E-2</v>
      </c>
    </row>
    <row r="53" spans="5:6" ht="15" customHeight="1" x14ac:dyDescent="0.35">
      <c r="E53" s="53">
        <f>'Daily Returns'!B29</f>
        <v>44494</v>
      </c>
      <c r="F53" s="54">
        <f>SUMPRODUCT($D$28:$M$28,'Daily Returns'!D29:M29)</f>
        <v>-2.2413802466926057E-2</v>
      </c>
    </row>
    <row r="54" spans="5:6" ht="15" customHeight="1" x14ac:dyDescent="0.35">
      <c r="E54" s="53">
        <f>'Daily Returns'!B30</f>
        <v>44495</v>
      </c>
      <c r="F54" s="54">
        <f>SUMPRODUCT($D$28:$M$28,'Daily Returns'!D30:M30)</f>
        <v>-1.1553206589971826E-3</v>
      </c>
    </row>
    <row r="55" spans="5:6" ht="15" customHeight="1" x14ac:dyDescent="0.35">
      <c r="E55" s="53">
        <f>'Daily Returns'!B31</f>
        <v>44496</v>
      </c>
      <c r="F55" s="54">
        <f>SUMPRODUCT($D$28:$M$28,'Daily Returns'!D31:M31)</f>
        <v>-1.4129560699059603E-2</v>
      </c>
    </row>
    <row r="56" spans="5:6" ht="15" customHeight="1" x14ac:dyDescent="0.35">
      <c r="E56" s="53">
        <f>'Daily Returns'!B32</f>
        <v>44497</v>
      </c>
      <c r="F56" s="54">
        <f>SUMPRODUCT($D$28:$M$28,'Daily Returns'!D32:M32)</f>
        <v>-3.2730372986772678E-2</v>
      </c>
    </row>
    <row r="57" spans="5:6" ht="15" customHeight="1" x14ac:dyDescent="0.35">
      <c r="E57" s="53">
        <f>'Daily Returns'!B33</f>
        <v>44498</v>
      </c>
      <c r="F57" s="54">
        <f>SUMPRODUCT($D$28:$M$28,'Daily Returns'!D33:M33)</f>
        <v>-1.737373210563389E-2</v>
      </c>
    </row>
    <row r="58" spans="5:6" ht="15" customHeight="1" x14ac:dyDescent="0.35">
      <c r="E58" s="53">
        <f>'Daily Returns'!B34</f>
        <v>44501</v>
      </c>
      <c r="F58" s="54">
        <f>SUMPRODUCT($D$28:$M$28,'Daily Returns'!D34:M34)</f>
        <v>1.960424760894975E-2</v>
      </c>
    </row>
    <row r="59" spans="5:6" ht="15" customHeight="1" x14ac:dyDescent="0.35">
      <c r="E59" s="53">
        <f>'Daily Returns'!B35</f>
        <v>44502</v>
      </c>
      <c r="F59" s="54">
        <f>SUMPRODUCT($D$28:$M$28,'Daily Returns'!D35:M35)</f>
        <v>1.0929819723473502E-2</v>
      </c>
    </row>
    <row r="60" spans="5:6" ht="15" customHeight="1" x14ac:dyDescent="0.35">
      <c r="E60" s="53">
        <f>'Daily Returns'!B36</f>
        <v>44503</v>
      </c>
      <c r="F60" s="54">
        <f>SUMPRODUCT($D$28:$M$28,'Daily Returns'!D36:M36)</f>
        <v>-1.1323168243755224E-2</v>
      </c>
    </row>
    <row r="61" spans="5:6" ht="15" customHeight="1" x14ac:dyDescent="0.35">
      <c r="E61" s="53">
        <f>'Daily Returns'!B37</f>
        <v>44504</v>
      </c>
      <c r="F61" s="54">
        <f>SUMPRODUCT($D$28:$M$28,'Daily Returns'!D37:M37)</f>
        <v>1.2380859748902403E-2</v>
      </c>
    </row>
    <row r="62" spans="5:6" ht="15" customHeight="1" x14ac:dyDescent="0.35">
      <c r="E62" s="53">
        <f>'Daily Returns'!B38</f>
        <v>44508</v>
      </c>
      <c r="F62" s="54">
        <f>SUMPRODUCT($D$28:$M$28,'Daily Returns'!D38:M38)</f>
        <v>1.2811950836443538E-2</v>
      </c>
    </row>
    <row r="63" spans="5:6" ht="15" customHeight="1" x14ac:dyDescent="0.35">
      <c r="E63" s="53">
        <f>'Daily Returns'!B39</f>
        <v>44509</v>
      </c>
      <c r="F63" s="54">
        <f>SUMPRODUCT($D$28:$M$28,'Daily Returns'!D39:M39)</f>
        <v>1.6526577671071921E-2</v>
      </c>
    </row>
    <row r="64" spans="5:6" ht="15" customHeight="1" x14ac:dyDescent="0.35">
      <c r="E64" s="53">
        <f>'Daily Returns'!B40</f>
        <v>44510</v>
      </c>
      <c r="F64" s="54">
        <f>SUMPRODUCT($D$28:$M$28,'Daily Returns'!D40:M40)</f>
        <v>-6.3266415037706129E-4</v>
      </c>
    </row>
    <row r="65" spans="5:6" ht="15" customHeight="1" x14ac:dyDescent="0.35">
      <c r="E65" s="53">
        <f>'Daily Returns'!B41</f>
        <v>44511</v>
      </c>
      <c r="F65" s="54">
        <f>SUMPRODUCT($D$28:$M$28,'Daily Returns'!D41:M41)</f>
        <v>-1.1481725556542135E-2</v>
      </c>
    </row>
    <row r="66" spans="5:6" ht="15" customHeight="1" x14ac:dyDescent="0.35">
      <c r="E66" s="53">
        <f>'Daily Returns'!B42</f>
        <v>44512</v>
      </c>
      <c r="F66" s="54">
        <f>SUMPRODUCT($D$28:$M$28,'Daily Returns'!D42:M42)</f>
        <v>2.8159027197119353E-3</v>
      </c>
    </row>
    <row r="67" spans="5:6" ht="15" customHeight="1" x14ac:dyDescent="0.35">
      <c r="E67" s="53">
        <f>'Daily Returns'!B43</f>
        <v>44515</v>
      </c>
      <c r="F67" s="54">
        <f>SUMPRODUCT($D$28:$M$28,'Daily Returns'!D43:M43)</f>
        <v>8.8169715492838877E-4</v>
      </c>
    </row>
    <row r="68" spans="5:6" ht="15" customHeight="1" x14ac:dyDescent="0.35">
      <c r="E68" s="53">
        <f>'Daily Returns'!B44</f>
        <v>44516</v>
      </c>
      <c r="F68" s="54">
        <f>SUMPRODUCT($D$28:$M$28,'Daily Returns'!D44:M44)</f>
        <v>7.6208619585305462E-4</v>
      </c>
    </row>
    <row r="69" spans="5:6" ht="15" customHeight="1" x14ac:dyDescent="0.35">
      <c r="E69" s="53">
        <f>'Daily Returns'!B45</f>
        <v>44517</v>
      </c>
      <c r="F69" s="54">
        <f>SUMPRODUCT($D$28:$M$28,'Daily Returns'!D45:M45)</f>
        <v>-5.8985482289660874E-3</v>
      </c>
    </row>
    <row r="70" spans="5:6" ht="15" customHeight="1" x14ac:dyDescent="0.35">
      <c r="E70" s="53">
        <f>'Daily Returns'!B46</f>
        <v>44518</v>
      </c>
      <c r="F70" s="54">
        <f>SUMPRODUCT($D$28:$M$28,'Daily Returns'!D46:M46)</f>
        <v>-1.1791651702853921E-2</v>
      </c>
    </row>
    <row r="71" spans="5:6" ht="15" customHeight="1" x14ac:dyDescent="0.35">
      <c r="E71" s="53">
        <f>'Daily Returns'!B47</f>
        <v>44522</v>
      </c>
      <c r="F71" s="54">
        <f>SUMPRODUCT($D$28:$M$28,'Daily Returns'!D47:M47)</f>
        <v>-2.3360146269969937E-2</v>
      </c>
    </row>
    <row r="72" spans="5:6" ht="15" customHeight="1" x14ac:dyDescent="0.35">
      <c r="E72" s="53">
        <f>'Daily Returns'!B48</f>
        <v>44523</v>
      </c>
      <c r="F72" s="54">
        <f>SUMPRODUCT($D$28:$M$28,'Daily Returns'!D48:M48)</f>
        <v>3.7154585375243396E-2</v>
      </c>
    </row>
    <row r="73" spans="5:6" ht="15" customHeight="1" x14ac:dyDescent="0.35">
      <c r="E73" s="53">
        <f>'Daily Returns'!B49</f>
        <v>44524</v>
      </c>
      <c r="F73" s="54">
        <f>SUMPRODUCT($D$28:$M$28,'Daily Returns'!D49:M49)</f>
        <v>6.63122430008589E-3</v>
      </c>
    </row>
    <row r="74" spans="5:6" ht="15" customHeight="1" x14ac:dyDescent="0.35">
      <c r="E74" s="53">
        <f>'Daily Returns'!B50</f>
        <v>44525</v>
      </c>
      <c r="F74" s="54">
        <f>SUMPRODUCT($D$28:$M$28,'Daily Returns'!D50:M50)</f>
        <v>-2.7139377957056503E-3</v>
      </c>
    </row>
    <row r="75" spans="5:6" ht="15" customHeight="1" x14ac:dyDescent="0.35">
      <c r="E75" s="53">
        <f>'Daily Returns'!B51</f>
        <v>44526</v>
      </c>
      <c r="F75" s="54">
        <f>SUMPRODUCT($D$28:$M$28,'Daily Returns'!D51:M51)</f>
        <v>-3.1289479312499695E-2</v>
      </c>
    </row>
    <row r="76" spans="5:6" ht="15" customHeight="1" x14ac:dyDescent="0.35">
      <c r="E76" s="53">
        <f>'Daily Returns'!B52</f>
        <v>44529</v>
      </c>
      <c r="F76" s="54">
        <f>SUMPRODUCT($D$28:$M$28,'Daily Returns'!D52:M52)</f>
        <v>-1.8461655830827945E-2</v>
      </c>
    </row>
    <row r="77" spans="5:6" ht="15" customHeight="1" x14ac:dyDescent="0.35">
      <c r="E77" s="53">
        <f>'Daily Returns'!B53</f>
        <v>44530</v>
      </c>
      <c r="F77" s="54">
        <f>SUMPRODUCT($D$28:$M$28,'Daily Returns'!D53:M53)</f>
        <v>1.7176910887593544E-2</v>
      </c>
    </row>
    <row r="78" spans="5:6" ht="15" customHeight="1" x14ac:dyDescent="0.35">
      <c r="E78" s="53">
        <f>'Daily Returns'!B54</f>
        <v>44531</v>
      </c>
      <c r="F78" s="54">
        <f>SUMPRODUCT($D$28:$M$28,'Daily Returns'!D54:M54)</f>
        <v>9.8320613776748597E-3</v>
      </c>
    </row>
    <row r="79" spans="5:6" ht="15" customHeight="1" x14ac:dyDescent="0.35">
      <c r="E79" s="53">
        <f>'Daily Returns'!B55</f>
        <v>44532</v>
      </c>
      <c r="F79" s="54">
        <f>SUMPRODUCT($D$28:$M$28,'Daily Returns'!D55:M55)</f>
        <v>1.3965308681107296E-2</v>
      </c>
    </row>
    <row r="80" spans="5:6" ht="15" customHeight="1" x14ac:dyDescent="0.35">
      <c r="E80" s="53">
        <f>'Daily Returns'!B56</f>
        <v>44533</v>
      </c>
      <c r="F80" s="54">
        <f>SUMPRODUCT($D$28:$M$28,'Daily Returns'!D56:M56)</f>
        <v>-9.582516949874777E-3</v>
      </c>
    </row>
    <row r="81" spans="2:6" ht="15" customHeight="1" x14ac:dyDescent="0.35">
      <c r="E81" s="53">
        <f>'Daily Returns'!B57</f>
        <v>44536</v>
      </c>
      <c r="F81" s="54">
        <f>SUMPRODUCT($D$28:$M$28,'Daily Returns'!D57:M57)</f>
        <v>-1.1687845451998755E-2</v>
      </c>
    </row>
    <row r="82" spans="2:6" ht="15" customHeight="1" x14ac:dyDescent="0.35">
      <c r="E82" s="53">
        <f>'Daily Returns'!B58</f>
        <v>44537</v>
      </c>
      <c r="F82" s="54">
        <f>SUMPRODUCT($D$28:$M$28,'Daily Returns'!D58:M58)</f>
        <v>1.6176447341209304E-2</v>
      </c>
    </row>
    <row r="83" spans="2:6" ht="15" customHeight="1" x14ac:dyDescent="0.35">
      <c r="E83" s="53">
        <f>'Daily Returns'!B59</f>
        <v>44538</v>
      </c>
      <c r="F83" s="54">
        <f>SUMPRODUCT($D$28:$M$28,'Daily Returns'!D59:M59)</f>
        <v>1.6075583275895741E-2</v>
      </c>
    </row>
    <row r="84" spans="2:6" ht="15" customHeight="1" x14ac:dyDescent="0.35">
      <c r="E84" s="53">
        <f>'Daily Returns'!B60</f>
        <v>44539</v>
      </c>
      <c r="F84" s="54">
        <f>SUMPRODUCT($D$28:$M$28,'Daily Returns'!D60:M60)</f>
        <v>-8.7308797754885505E-3</v>
      </c>
    </row>
    <row r="85" spans="2:6" ht="15" customHeight="1" x14ac:dyDescent="0.35">
      <c r="E85" s="53">
        <f>'Daily Returns'!B61</f>
        <v>44540</v>
      </c>
      <c r="F85" s="54">
        <f>SUMPRODUCT($D$28:$M$28,'Daily Returns'!D61:M61)</f>
        <v>-8.6787085364339346E-4</v>
      </c>
    </row>
    <row r="86" spans="2:6" ht="15" customHeight="1" x14ac:dyDescent="0.35">
      <c r="E86" s="53">
        <f>'Daily Returns'!B62</f>
        <v>44543</v>
      </c>
      <c r="F86" s="54">
        <f>SUMPRODUCT($D$28:$M$28,'Daily Returns'!D62:M62)</f>
        <v>-2.3471579178233606E-3</v>
      </c>
    </row>
    <row r="87" spans="2:6" ht="15" customHeight="1" x14ac:dyDescent="0.35">
      <c r="E87" s="53">
        <f>'Daily Returns'!B63</f>
        <v>44544</v>
      </c>
      <c r="F87" s="54">
        <f>SUMPRODUCT($D$28:$M$28,'Daily Returns'!D63:M63)</f>
        <v>5.1072717957471089E-3</v>
      </c>
    </row>
    <row r="88" spans="2:6" ht="15" customHeight="1" x14ac:dyDescent="0.35">
      <c r="E88" s="56">
        <f>'Daily Returns'!B64</f>
        <v>44545</v>
      </c>
      <c r="F88" s="57">
        <f>SUMPRODUCT($D$28:$M$28,'Daily Returns'!D64:M64)</f>
        <v>-3.5860780432750801E-3</v>
      </c>
    </row>
    <row r="89" spans="2:6" ht="15" customHeight="1" x14ac:dyDescent="0.35">
      <c r="E89" s="56">
        <f>'Daily Returns'!B65</f>
        <v>44546</v>
      </c>
      <c r="F89" s="57">
        <f>SUMPRODUCT($D$28:$M$28,'Daily Returns'!D65:M65)</f>
        <v>-1.3243487623052275E-2</v>
      </c>
    </row>
    <row r="90" spans="2:6" ht="15" customHeight="1" x14ac:dyDescent="0.35">
      <c r="E90" s="56">
        <f>'Daily Returns'!B66</f>
        <v>44547</v>
      </c>
      <c r="F90" s="57">
        <f>SUMPRODUCT($D$28:$M$28,'Daily Returns'!D66:M66)</f>
        <v>-8.07017152603344E-3</v>
      </c>
    </row>
    <row r="91" spans="2:6" ht="15" customHeight="1" x14ac:dyDescent="0.35">
      <c r="E91" s="56">
        <f>'Daily Returns'!B67</f>
        <v>44550</v>
      </c>
      <c r="F91" s="57">
        <f>SUMPRODUCT($D$28:$M$28,'Daily Returns'!D67:M67)</f>
        <v>-2.79197848748442E-2</v>
      </c>
    </row>
    <row r="92" spans="2:6" ht="15" customHeight="1" x14ac:dyDescent="0.35">
      <c r="E92" s="56">
        <f>'Daily Returns'!B68</f>
        <v>44551</v>
      </c>
      <c r="F92" s="57">
        <f>SUMPRODUCT($D$28:$M$28,'Daily Returns'!D68:M68)</f>
        <v>1.1915975992899437E-2</v>
      </c>
    </row>
    <row r="93" spans="2:6" ht="15" customHeight="1" x14ac:dyDescent="0.35">
      <c r="E93" s="56">
        <f>'Daily Returns'!B69</f>
        <v>44552</v>
      </c>
      <c r="F93" s="57">
        <f>SUMPRODUCT($D$28:$M$28,'Daily Returns'!D69:M69)</f>
        <v>4.7025029619139477E-3</v>
      </c>
    </row>
    <row r="94" spans="2:6" ht="15" customHeight="1" x14ac:dyDescent="0.35">
      <c r="E94" s="56">
        <f>'Daily Returns'!B70</f>
        <v>44553</v>
      </c>
      <c r="F94" s="57">
        <f>SUMPRODUCT($D$28:$M$28,'Daily Returns'!D70:M70)</f>
        <v>8.2772390170699119E-3</v>
      </c>
    </row>
    <row r="95" spans="2:6" ht="15" customHeight="1" x14ac:dyDescent="0.35">
      <c r="E95" s="56">
        <f>'Daily Returns'!B71</f>
        <v>44554</v>
      </c>
      <c r="F95" s="57">
        <f>SUMPRODUCT($D$28:$M$28,'Daily Returns'!D71:M71)</f>
        <v>-1.4862539002114036E-2</v>
      </c>
    </row>
    <row r="96" spans="2:6" ht="15" customHeight="1" x14ac:dyDescent="0.35">
      <c r="B96" s="4" t="s">
        <v>199</v>
      </c>
      <c r="E96" s="56">
        <f>'Daily Returns'!B72</f>
        <v>44557</v>
      </c>
      <c r="F96" s="57">
        <f>SUMPRODUCT($D$28:$M$28,'Daily Returns'!D72:M72)</f>
        <v>4.6542344528696681E-3</v>
      </c>
    </row>
    <row r="97" spans="2:6" ht="26.25" customHeight="1" x14ac:dyDescent="0.35">
      <c r="B97" s="6" t="s">
        <v>200</v>
      </c>
      <c r="C97" s="6" t="s">
        <v>201</v>
      </c>
      <c r="E97" s="56">
        <f>'Daily Returns'!B73</f>
        <v>44558</v>
      </c>
      <c r="F97" s="57">
        <f>SUMPRODUCT($D$28:$M$28,'Daily Returns'!D73:M73)</f>
        <v>1.5095024553878308E-2</v>
      </c>
    </row>
    <row r="98" spans="2:6" ht="15" customHeight="1" x14ac:dyDescent="0.35">
      <c r="B98" s="64">
        <v>0.24377825178638601</v>
      </c>
      <c r="C98" s="64">
        <v>0.211235953580201</v>
      </c>
      <c r="E98" s="56">
        <f>'Daily Returns'!B74</f>
        <v>44559</v>
      </c>
      <c r="F98" s="57">
        <f>SUMPRODUCT($D$28:$M$28,'Daily Returns'!D74:M74)</f>
        <v>-8.7189721218784259E-3</v>
      </c>
    </row>
    <row r="99" spans="2:6" ht="15" customHeight="1" x14ac:dyDescent="0.35">
      <c r="B99" s="64">
        <v>0.33095328246871802</v>
      </c>
      <c r="C99" s="64">
        <v>0.22957764152809501</v>
      </c>
      <c r="E99" s="56">
        <f>'Daily Returns'!B75</f>
        <v>44560</v>
      </c>
      <c r="F99" s="57">
        <f>SUMPRODUCT($D$28:$M$28,'Daily Returns'!D75:M75)</f>
        <v>1.0500326506100973E-2</v>
      </c>
    </row>
    <row r="100" spans="2:6" ht="15" customHeight="1" x14ac:dyDescent="0.35">
      <c r="B100" s="64">
        <v>0.42369682737846698</v>
      </c>
      <c r="C100" s="64">
        <v>0.27603749632449398</v>
      </c>
      <c r="E100" s="56">
        <f>'Daily Returns'!B76</f>
        <v>44561</v>
      </c>
      <c r="F100" s="57">
        <f>SUMPRODUCT($D$28:$M$28,'Daily Returns'!D76:M76)</f>
        <v>-4.1336329879419157E-3</v>
      </c>
    </row>
    <row r="101" spans="2:6" ht="15" customHeight="1" x14ac:dyDescent="0.35">
      <c r="B101" s="64">
        <v>0.52233039680834703</v>
      </c>
      <c r="C101" s="64">
        <v>0.33934904780502201</v>
      </c>
      <c r="E101" s="56">
        <f>'Daily Returns'!B77</f>
        <v>44564</v>
      </c>
      <c r="F101" s="57">
        <f>SUMPRODUCT($D$28:$M$28,'Daily Returns'!D77:M77)</f>
        <v>1.0736277760261438E-2</v>
      </c>
    </row>
    <row r="102" spans="2:6" ht="15" customHeight="1" x14ac:dyDescent="0.35">
      <c r="B102" s="64">
        <v>0.62719211252445095</v>
      </c>
      <c r="C102" s="64">
        <v>0.41196374838426603</v>
      </c>
      <c r="E102" s="56">
        <f>'Daily Returns'!B78</f>
        <v>44565</v>
      </c>
      <c r="F102" s="57">
        <f>SUMPRODUCT($D$28:$M$28,'Daily Returns'!D78:M78)</f>
        <v>1.787210230702025E-2</v>
      </c>
    </row>
    <row r="103" spans="2:6" ht="15" customHeight="1" x14ac:dyDescent="0.35">
      <c r="B103" s="64">
        <v>0.73863746634063399</v>
      </c>
      <c r="C103" s="64">
        <v>0.49093985108970201</v>
      </c>
      <c r="E103" s="56">
        <f>'Daily Returns'!B79</f>
        <v>44566</v>
      </c>
      <c r="F103" s="57">
        <f>SUMPRODUCT($D$28:$M$28,'Daily Returns'!D79:M79)</f>
        <v>-5.8846719986596213E-3</v>
      </c>
    </row>
    <row r="104" spans="2:6" ht="15" customHeight="1" x14ac:dyDescent="0.35">
      <c r="E104" s="56">
        <f>'Daily Returns'!B80</f>
        <v>44567</v>
      </c>
      <c r="F104" s="57">
        <f>SUMPRODUCT($D$28:$M$28,'Daily Returns'!D80:M80)</f>
        <v>-8.6437770607338698E-4</v>
      </c>
    </row>
    <row r="105" spans="2:6" ht="15" customHeight="1" x14ac:dyDescent="0.35">
      <c r="E105" s="56">
        <f>'Daily Returns'!B81</f>
        <v>44568</v>
      </c>
      <c r="F105" s="57">
        <f>SUMPRODUCT($D$28:$M$28,'Daily Returns'!D81:M81)</f>
        <v>1.7329384733373804E-5</v>
      </c>
    </row>
    <row r="106" spans="2:6" ht="15" customHeight="1" x14ac:dyDescent="0.35">
      <c r="E106" s="56">
        <f>'Daily Returns'!B82</f>
        <v>44571</v>
      </c>
      <c r="F106" s="57">
        <f>SUMPRODUCT($D$28:$M$28,'Daily Returns'!D82:M82)</f>
        <v>3.3377738513705825E-2</v>
      </c>
    </row>
    <row r="107" spans="2:6" ht="15" customHeight="1" x14ac:dyDescent="0.35">
      <c r="E107" s="56">
        <f>'Daily Returns'!B83</f>
        <v>44572</v>
      </c>
      <c r="F107" s="57">
        <f>SUMPRODUCT($D$28:$M$28,'Daily Returns'!D83:M83)</f>
        <v>-2.4840029231692454E-4</v>
      </c>
    </row>
    <row r="108" spans="2:6" ht="15" customHeight="1" x14ac:dyDescent="0.35">
      <c r="E108" s="56">
        <f>'Daily Returns'!B84</f>
        <v>44573</v>
      </c>
      <c r="F108" s="57">
        <f>SUMPRODUCT($D$28:$M$28,'Daily Returns'!D84:M84)</f>
        <v>4.0675445488144529E-2</v>
      </c>
    </row>
    <row r="109" spans="2:6" ht="15" customHeight="1" x14ac:dyDescent="0.35">
      <c r="E109" s="56">
        <f>'Daily Returns'!B85</f>
        <v>44574</v>
      </c>
      <c r="F109" s="57">
        <f>SUMPRODUCT($D$28:$M$28,'Daily Returns'!D85:M85)</f>
        <v>-3.3184455834160192E-3</v>
      </c>
    </row>
    <row r="110" spans="2:6" ht="15" customHeight="1" x14ac:dyDescent="0.35">
      <c r="E110" s="56">
        <f>'Daily Returns'!B86</f>
        <v>44575</v>
      </c>
      <c r="F110" s="57">
        <f>SUMPRODUCT($D$28:$M$28,'Daily Returns'!D86:M86)</f>
        <v>9.6019871608495641E-4</v>
      </c>
    </row>
    <row r="111" spans="2:6" ht="15" customHeight="1" x14ac:dyDescent="0.35">
      <c r="E111" s="56">
        <f>'Daily Returns'!B87</f>
        <v>44578</v>
      </c>
      <c r="F111" s="57">
        <f>SUMPRODUCT($D$28:$M$28,'Daily Returns'!D87:M87)</f>
        <v>-1.0668500126246568E-3</v>
      </c>
    </row>
    <row r="112" spans="2:6" ht="15" customHeight="1" x14ac:dyDescent="0.35">
      <c r="E112" s="56">
        <f>'Daily Returns'!B88</f>
        <v>44579</v>
      </c>
      <c r="F112" s="57">
        <f>SUMPRODUCT($D$28:$M$28,'Daily Returns'!D88:M88)</f>
        <v>-2.7974508250703113E-2</v>
      </c>
    </row>
    <row r="113" spans="5:6" ht="15" customHeight="1" x14ac:dyDescent="0.35">
      <c r="E113" s="56">
        <f>'Daily Returns'!B89</f>
        <v>44580</v>
      </c>
      <c r="F113" s="57">
        <f>SUMPRODUCT($D$28:$M$28,'Daily Returns'!D89:M89)</f>
        <v>1.2306282520748679E-2</v>
      </c>
    </row>
    <row r="114" spans="5:6" ht="15" customHeight="1" x14ac:dyDescent="0.35">
      <c r="E114" s="56">
        <f>'Daily Returns'!B90</f>
        <v>44581</v>
      </c>
      <c r="F114" s="57">
        <f>SUMPRODUCT($D$28:$M$28,'Daily Returns'!D90:M90)</f>
        <v>6.6620555184819163E-3</v>
      </c>
    </row>
    <row r="115" spans="5:6" ht="15" customHeight="1" x14ac:dyDescent="0.35">
      <c r="E115" s="56">
        <f>'Daily Returns'!B91</f>
        <v>44582</v>
      </c>
      <c r="F115" s="57">
        <f>SUMPRODUCT($D$28:$M$28,'Daily Returns'!D91:M91)</f>
        <v>-2.0188320173003056E-2</v>
      </c>
    </row>
    <row r="116" spans="5:6" ht="15" customHeight="1" x14ac:dyDescent="0.35">
      <c r="E116" s="56">
        <f>'Daily Returns'!B92</f>
        <v>44585</v>
      </c>
      <c r="F116" s="57">
        <f>SUMPRODUCT($D$28:$M$28,'Daily Returns'!D92:M92)</f>
        <v>-3.3848274756802549E-2</v>
      </c>
    </row>
    <row r="117" spans="5:6" ht="15" customHeight="1" x14ac:dyDescent="0.35">
      <c r="E117" s="56">
        <f>'Daily Returns'!B93</f>
        <v>44586</v>
      </c>
      <c r="F117" s="57">
        <f>SUMPRODUCT($D$28:$M$28,'Daily Returns'!D93:M93)</f>
        <v>2.4962580487531999E-2</v>
      </c>
    </row>
    <row r="118" spans="5:6" ht="15" customHeight="1" x14ac:dyDescent="0.35">
      <c r="E118" s="56">
        <f>'Daily Returns'!B94</f>
        <v>44588</v>
      </c>
      <c r="F118" s="57">
        <f>SUMPRODUCT($D$28:$M$28,'Daily Returns'!D94:M94)</f>
        <v>-9.1855681029620988E-3</v>
      </c>
    </row>
    <row r="119" spans="5:6" ht="15" customHeight="1" x14ac:dyDescent="0.35">
      <c r="E119" s="56">
        <f>'Daily Returns'!B95</f>
        <v>44589</v>
      </c>
      <c r="F119" s="57">
        <f>SUMPRODUCT($D$28:$M$28,'Daily Returns'!D95:M95)</f>
        <v>7.0269314097830913E-3</v>
      </c>
    </row>
    <row r="120" spans="5:6" ht="15" customHeight="1" x14ac:dyDescent="0.35">
      <c r="E120" s="56">
        <f>'Daily Returns'!B96</f>
        <v>44592</v>
      </c>
      <c r="F120" s="57">
        <f>SUMPRODUCT($D$28:$M$28,'Daily Returns'!D96:M96)</f>
        <v>1.0073336464615033E-2</v>
      </c>
    </row>
    <row r="121" spans="5:6" ht="15" customHeight="1" x14ac:dyDescent="0.35">
      <c r="E121" s="56">
        <f>'Daily Returns'!B97</f>
        <v>44593</v>
      </c>
      <c r="F121" s="57">
        <f>SUMPRODUCT($D$28:$M$28,'Daily Returns'!D97:M97)</f>
        <v>2.4296110432480301E-3</v>
      </c>
    </row>
    <row r="122" spans="5:6" ht="15" customHeight="1" x14ac:dyDescent="0.35">
      <c r="E122" s="56">
        <f>'Daily Returns'!B98</f>
        <v>44594</v>
      </c>
      <c r="F122" s="57">
        <f>SUMPRODUCT($D$28:$M$28,'Daily Returns'!D98:M98)</f>
        <v>2.6567609049008467E-3</v>
      </c>
    </row>
    <row r="123" spans="5:6" ht="15" customHeight="1" x14ac:dyDescent="0.35">
      <c r="E123" s="56">
        <f>'Daily Returns'!B99</f>
        <v>44595</v>
      </c>
      <c r="F123" s="57">
        <f>SUMPRODUCT($D$28:$M$28,'Daily Returns'!D99:M99)</f>
        <v>-6.7687749436655294E-3</v>
      </c>
    </row>
    <row r="124" spans="5:6" ht="15" customHeight="1" x14ac:dyDescent="0.35">
      <c r="E124" s="56">
        <f>'Daily Returns'!B100</f>
        <v>44596</v>
      </c>
      <c r="F124" s="57">
        <f>SUMPRODUCT($D$28:$M$28,'Daily Returns'!D100:M100)</f>
        <v>8.9312132210767961E-3</v>
      </c>
    </row>
    <row r="125" spans="5:6" ht="15" customHeight="1" x14ac:dyDescent="0.35">
      <c r="E125" s="56">
        <f>'Daily Returns'!B101</f>
        <v>44599</v>
      </c>
      <c r="F125" s="57">
        <f>SUMPRODUCT($D$28:$M$28,'Daily Returns'!D101:M101)</f>
        <v>1.0803573191511349E-3</v>
      </c>
    </row>
    <row r="126" spans="5:6" ht="15" customHeight="1" x14ac:dyDescent="0.35">
      <c r="E126" s="56">
        <f>'Daily Returns'!B102</f>
        <v>44600</v>
      </c>
      <c r="F126" s="57">
        <f>SUMPRODUCT($D$28:$M$28,'Daily Returns'!D102:M102)</f>
        <v>-1.9871093781014402E-2</v>
      </c>
    </row>
    <row r="127" spans="5:6" ht="15" customHeight="1" x14ac:dyDescent="0.35">
      <c r="E127" s="56">
        <f>'Daily Returns'!B103</f>
        <v>44601</v>
      </c>
      <c r="F127" s="57">
        <f>SUMPRODUCT($D$28:$M$28,'Daily Returns'!D103:M103)</f>
        <v>-7.8535067559947587E-4</v>
      </c>
    </row>
    <row r="128" spans="5:6" ht="15" customHeight="1" x14ac:dyDescent="0.35">
      <c r="E128" s="56">
        <f>'Daily Returns'!B104</f>
        <v>44602</v>
      </c>
      <c r="F128" s="57">
        <f>SUMPRODUCT($D$28:$M$28,'Daily Returns'!D104:M104)</f>
        <v>5.71136286471636E-2</v>
      </c>
    </row>
    <row r="129" spans="5:6" ht="15" customHeight="1" x14ac:dyDescent="0.35">
      <c r="E129" s="56">
        <f>'Daily Returns'!B105</f>
        <v>44603</v>
      </c>
      <c r="F129" s="57">
        <f>SUMPRODUCT($D$28:$M$28,'Daily Returns'!D105:M105)</f>
        <v>1.1385849689447202E-3</v>
      </c>
    </row>
    <row r="130" spans="5:6" ht="15" customHeight="1" x14ac:dyDescent="0.35">
      <c r="E130" s="56">
        <f>'Daily Returns'!B106</f>
        <v>44606</v>
      </c>
      <c r="F130" s="57">
        <f>SUMPRODUCT($D$28:$M$28,'Daily Returns'!D106:M106)</f>
        <v>-5.0355446870209118E-2</v>
      </c>
    </row>
    <row r="131" spans="5:6" ht="15" customHeight="1" x14ac:dyDescent="0.35">
      <c r="E131" s="56">
        <f>'Daily Returns'!B107</f>
        <v>44607</v>
      </c>
      <c r="F131" s="57">
        <f>SUMPRODUCT($D$28:$M$28,'Daily Returns'!D107:M107)</f>
        <v>2.3560947988745595E-2</v>
      </c>
    </row>
    <row r="132" spans="5:6" ht="15" customHeight="1" x14ac:dyDescent="0.35">
      <c r="E132" s="56">
        <f>'Daily Returns'!B108</f>
        <v>44608</v>
      </c>
      <c r="F132" s="57">
        <f>SUMPRODUCT($D$28:$M$28,'Daily Returns'!D108:M108)</f>
        <v>2.1894634088822702E-2</v>
      </c>
    </row>
    <row r="133" spans="5:6" ht="15" customHeight="1" x14ac:dyDescent="0.35">
      <c r="E133" s="56">
        <f>'Daily Returns'!B109</f>
        <v>44609</v>
      </c>
      <c r="F133" s="57">
        <f>SUMPRODUCT($D$28:$M$28,'Daily Returns'!D109:M109)</f>
        <v>1.618568946473866E-2</v>
      </c>
    </row>
    <row r="134" spans="5:6" ht="15" customHeight="1" x14ac:dyDescent="0.35">
      <c r="E134" s="56">
        <f>'Daily Returns'!B110</f>
        <v>44610</v>
      </c>
      <c r="F134" s="57">
        <f>SUMPRODUCT($D$28:$M$28,'Daily Returns'!D110:M110)</f>
        <v>-2.5842704762093337E-3</v>
      </c>
    </row>
    <row r="135" spans="5:6" ht="15" customHeight="1" x14ac:dyDescent="0.35">
      <c r="E135" s="56">
        <f>'Daily Returns'!B111</f>
        <v>44613</v>
      </c>
      <c r="F135" s="57">
        <f>SUMPRODUCT($D$28:$M$28,'Daily Returns'!D111:M111)</f>
        <v>-3.1908773415373425E-2</v>
      </c>
    </row>
    <row r="136" spans="5:6" ht="15" customHeight="1" x14ac:dyDescent="0.35">
      <c r="E136" s="56">
        <f>'Daily Returns'!B112</f>
        <v>44614</v>
      </c>
      <c r="F136" s="57">
        <f>SUMPRODUCT($D$28:$M$28,'Daily Returns'!D112:M112)</f>
        <v>1.1000633139221765E-4</v>
      </c>
    </row>
    <row r="137" spans="5:6" ht="15" customHeight="1" x14ac:dyDescent="0.35">
      <c r="E137" s="56">
        <f>'Daily Returns'!B113</f>
        <v>44615</v>
      </c>
      <c r="F137" s="57">
        <f>SUMPRODUCT($D$28:$M$28,'Daily Returns'!D113:M113)</f>
        <v>1.055265559307412E-2</v>
      </c>
    </row>
    <row r="138" spans="5:6" ht="15" customHeight="1" x14ac:dyDescent="0.35">
      <c r="E138" s="56">
        <f>'Daily Returns'!B114</f>
        <v>44616</v>
      </c>
      <c r="F138" s="57">
        <f>SUMPRODUCT($D$28:$M$28,'Daily Returns'!D114:M114)</f>
        <v>-7.13663361958322E-2</v>
      </c>
    </row>
    <row r="139" spans="5:6" ht="15" customHeight="1" x14ac:dyDescent="0.35">
      <c r="E139" s="56">
        <f>'Daily Returns'!B115</f>
        <v>44617</v>
      </c>
      <c r="F139" s="57">
        <f>SUMPRODUCT($D$28:$M$28,'Daily Returns'!D115:M115)</f>
        <v>6.7501780474688161E-2</v>
      </c>
    </row>
    <row r="140" spans="5:6" ht="15" customHeight="1" x14ac:dyDescent="0.35">
      <c r="E140" s="56">
        <f>'Daily Returns'!B116</f>
        <v>44620</v>
      </c>
      <c r="F140" s="57">
        <f>SUMPRODUCT($D$28:$M$28,'Daily Returns'!D116:M116)</f>
        <v>1.4240111386143976E-2</v>
      </c>
    </row>
    <row r="141" spans="5:6" ht="15" customHeight="1" x14ac:dyDescent="0.35">
      <c r="E141" s="56">
        <f>'Daily Returns'!B117</f>
        <v>44622</v>
      </c>
      <c r="F141" s="57">
        <f>SUMPRODUCT($D$28:$M$28,'Daily Returns'!D117:M117)</f>
        <v>3.6584691971081702E-3</v>
      </c>
    </row>
    <row r="142" spans="5:6" ht="15" customHeight="1" x14ac:dyDescent="0.35">
      <c r="E142" s="56">
        <f>'Daily Returns'!B118</f>
        <v>44623</v>
      </c>
      <c r="F142" s="57">
        <f>SUMPRODUCT($D$28:$M$28,'Daily Returns'!D118:M118)</f>
        <v>6.0028831885328097E-3</v>
      </c>
    </row>
    <row r="143" spans="5:6" ht="15" customHeight="1" x14ac:dyDescent="0.35">
      <c r="E143" s="56">
        <f>'Daily Returns'!B119</f>
        <v>44624</v>
      </c>
      <c r="F143" s="57">
        <f>SUMPRODUCT($D$28:$M$28,'Daily Returns'!D119:M119)</f>
        <v>-2.257886998993551E-2</v>
      </c>
    </row>
    <row r="144" spans="5:6" ht="15" customHeight="1" x14ac:dyDescent="0.35">
      <c r="E144" s="56">
        <f>'Daily Returns'!B120</f>
        <v>44627</v>
      </c>
      <c r="F144" s="57">
        <f>SUMPRODUCT($D$28:$M$28,'Daily Returns'!D120:M120)</f>
        <v>-1.0330216809854447E-2</v>
      </c>
    </row>
    <row r="145" spans="5:6" ht="15" customHeight="1" x14ac:dyDescent="0.35">
      <c r="E145" s="56">
        <f>'Daily Returns'!B121</f>
        <v>44628</v>
      </c>
      <c r="F145" s="57">
        <f>SUMPRODUCT($D$28:$M$28,'Daily Returns'!D121:M121)</f>
        <v>1.4490407782431873E-2</v>
      </c>
    </row>
    <row r="146" spans="5:6" ht="15" customHeight="1" x14ac:dyDescent="0.35">
      <c r="E146" s="56">
        <f>'Daily Returns'!B122</f>
        <v>44629</v>
      </c>
      <c r="F146" s="57">
        <f>SUMPRODUCT($D$28:$M$28,'Daily Returns'!D122:M122)</f>
        <v>4.5401410792585729E-3</v>
      </c>
    </row>
    <row r="147" spans="5:6" ht="15" customHeight="1" x14ac:dyDescent="0.35">
      <c r="E147" s="56">
        <f>'Daily Returns'!B123</f>
        <v>44630</v>
      </c>
      <c r="F147" s="57">
        <f>SUMPRODUCT($D$28:$M$28,'Daily Returns'!D123:M123)</f>
        <v>8.0193549721681266E-3</v>
      </c>
    </row>
    <row r="148" spans="5:6" ht="15" customHeight="1" x14ac:dyDescent="0.35">
      <c r="E148" s="56">
        <f>'Daily Returns'!B124</f>
        <v>44631</v>
      </c>
      <c r="F148" s="57">
        <f>SUMPRODUCT($D$28:$M$28,'Daily Returns'!D124:M124)</f>
        <v>-2.8238617778812711E-3</v>
      </c>
    </row>
    <row r="149" spans="5:6" ht="15" customHeight="1" x14ac:dyDescent="0.35">
      <c r="E149" s="56">
        <f>'Daily Returns'!B125</f>
        <v>44634</v>
      </c>
      <c r="F149" s="57">
        <f>SUMPRODUCT($D$28:$M$28,'Daily Returns'!D125:M125)</f>
        <v>1.6705467680027668E-3</v>
      </c>
    </row>
    <row r="150" spans="5:6" ht="15" customHeight="1" x14ac:dyDescent="0.35">
      <c r="E150" s="56">
        <f>'Daily Returns'!B126</f>
        <v>44635</v>
      </c>
      <c r="F150" s="57">
        <f>SUMPRODUCT($D$28:$M$28,'Daily Returns'!D126:M126)</f>
        <v>-5.7119489351717765E-3</v>
      </c>
    </row>
    <row r="151" spans="5:6" ht="15" customHeight="1" x14ac:dyDescent="0.35">
      <c r="E151" s="56">
        <f>'Daily Returns'!B127</f>
        <v>44636</v>
      </c>
      <c r="F151" s="57">
        <f>SUMPRODUCT($D$28:$M$28,'Daily Returns'!D127:M127)</f>
        <v>7.9467595209840487E-3</v>
      </c>
    </row>
    <row r="152" spans="5:6" ht="15" customHeight="1" x14ac:dyDescent="0.35">
      <c r="E152" s="56">
        <f>'Daily Returns'!B128</f>
        <v>44637</v>
      </c>
      <c r="F152" s="57">
        <f>SUMPRODUCT($D$28:$M$28,'Daily Returns'!D128:M128)</f>
        <v>6.3860357529195895E-3</v>
      </c>
    </row>
    <row r="153" spans="5:6" ht="15" customHeight="1" x14ac:dyDescent="0.35">
      <c r="E153" s="56">
        <f>'Daily Returns'!B129</f>
        <v>44641</v>
      </c>
      <c r="F153" s="57">
        <f>SUMPRODUCT($D$28:$M$28,'Daily Returns'!D129:M129)</f>
        <v>-6.6523352811160182E-3</v>
      </c>
    </row>
    <row r="154" spans="5:6" ht="15" customHeight="1" x14ac:dyDescent="0.35">
      <c r="E154" s="56">
        <f>'Daily Returns'!B130</f>
        <v>44642</v>
      </c>
      <c r="F154" s="57">
        <f>SUMPRODUCT($D$28:$M$28,'Daily Returns'!D130:M130)</f>
        <v>6.318869515414676E-4</v>
      </c>
    </row>
    <row r="155" spans="5:6" ht="15" customHeight="1" x14ac:dyDescent="0.35">
      <c r="E155" s="56">
        <f>'Daily Returns'!B131</f>
        <v>44643</v>
      </c>
      <c r="F155" s="57">
        <f>SUMPRODUCT($D$28:$M$28,'Daily Returns'!D131:M131)</f>
        <v>1.9397368906960574E-2</v>
      </c>
    </row>
    <row r="156" spans="5:6" ht="15" customHeight="1" x14ac:dyDescent="0.35">
      <c r="E156" s="56">
        <f>'Daily Returns'!B132</f>
        <v>44644</v>
      </c>
      <c r="F156" s="57">
        <f>SUMPRODUCT($D$28:$M$28,'Daily Returns'!D132:M132)</f>
        <v>1.2145660110291707E-2</v>
      </c>
    </row>
    <row r="157" spans="5:6" ht="15" customHeight="1" x14ac:dyDescent="0.35">
      <c r="E157" s="56">
        <f>'Daily Returns'!B133</f>
        <v>44645</v>
      </c>
      <c r="F157" s="57">
        <f>SUMPRODUCT($D$28:$M$28,'Daily Returns'!D133:M133)</f>
        <v>2.6488717583654064E-2</v>
      </c>
    </row>
    <row r="158" spans="5:6" ht="15" customHeight="1" x14ac:dyDescent="0.35">
      <c r="E158" s="56">
        <f>'Daily Returns'!B134</f>
        <v>44648</v>
      </c>
      <c r="F158" s="57">
        <f>SUMPRODUCT($D$28:$M$28,'Daily Returns'!D134:M134)</f>
        <v>2.7466685804522044E-2</v>
      </c>
    </row>
    <row r="159" spans="5:6" ht="15" customHeight="1" x14ac:dyDescent="0.35">
      <c r="E159" s="56">
        <f>'Daily Returns'!B135</f>
        <v>44649</v>
      </c>
      <c r="F159" s="57">
        <f>SUMPRODUCT($D$28:$M$28,'Daily Returns'!D135:M135)</f>
        <v>5.0985084852504414E-2</v>
      </c>
    </row>
    <row r="160" spans="5:6" ht="15" customHeight="1" x14ac:dyDescent="0.35">
      <c r="E160" s="56">
        <f>'Daily Returns'!B136</f>
        <v>44650</v>
      </c>
      <c r="F160" s="57">
        <f>SUMPRODUCT($D$28:$M$28,'Daily Returns'!D136:M136)</f>
        <v>1.45532438936284E-4</v>
      </c>
    </row>
    <row r="161" spans="5:6" ht="15" customHeight="1" x14ac:dyDescent="0.35">
      <c r="E161" s="56">
        <f>'Daily Returns'!B137</f>
        <v>44651</v>
      </c>
      <c r="F161" s="57">
        <f>SUMPRODUCT($D$28:$M$28,'Daily Returns'!D137:M137)</f>
        <v>3.2071379608871443E-2</v>
      </c>
    </row>
    <row r="162" spans="5:6" ht="15" customHeight="1" x14ac:dyDescent="0.35">
      <c r="E162" s="56">
        <f>'Daily Returns'!B138</f>
        <v>44652</v>
      </c>
      <c r="F162" s="57">
        <f>SUMPRODUCT($D$28:$M$28,'Daily Returns'!D138:M138)</f>
        <v>5.8933339083239535E-2</v>
      </c>
    </row>
    <row r="163" spans="5:6" ht="15" customHeight="1" x14ac:dyDescent="0.35">
      <c r="E163" s="56">
        <f>'Daily Returns'!B139</f>
        <v>44655</v>
      </c>
      <c r="F163" s="57">
        <f>SUMPRODUCT($D$28:$M$28,'Daily Returns'!D139:M139)</f>
        <v>2.3941831302005195E-2</v>
      </c>
    </row>
    <row r="164" spans="5:6" ht="15" customHeight="1" x14ac:dyDescent="0.35">
      <c r="E164" s="56">
        <f>'Daily Returns'!B140</f>
        <v>44656</v>
      </c>
      <c r="F164" s="57">
        <f>SUMPRODUCT($D$28:$M$28,'Daily Returns'!D140:M140)</f>
        <v>5.9880535098438797E-2</v>
      </c>
    </row>
    <row r="165" spans="5:6" ht="15" customHeight="1" x14ac:dyDescent="0.35">
      <c r="E165" s="56">
        <f>'Daily Returns'!B141</f>
        <v>44657</v>
      </c>
      <c r="F165" s="57">
        <f>SUMPRODUCT($D$28:$M$28,'Daily Returns'!D141:M141)</f>
        <v>2.8824476107561368E-2</v>
      </c>
    </row>
    <row r="166" spans="5:6" ht="15" customHeight="1" x14ac:dyDescent="0.35">
      <c r="E166" s="56">
        <f>'Daily Returns'!B142</f>
        <v>44658</v>
      </c>
      <c r="F166" s="57">
        <f>SUMPRODUCT($D$28:$M$28,'Daily Returns'!D142:M142)</f>
        <v>-1.7052132991037076E-2</v>
      </c>
    </row>
    <row r="167" spans="5:6" ht="15" customHeight="1" x14ac:dyDescent="0.35">
      <c r="E167" s="56">
        <f>'Daily Returns'!B143</f>
        <v>44659</v>
      </c>
      <c r="F167" s="57">
        <f>SUMPRODUCT($D$28:$M$28,'Daily Returns'!D143:M143)</f>
        <v>-1.9588416450290753E-2</v>
      </c>
    </row>
    <row r="168" spans="5:6" ht="15" customHeight="1" x14ac:dyDescent="0.35">
      <c r="E168" s="56">
        <f>'Daily Returns'!B144</f>
        <v>44662</v>
      </c>
      <c r="F168" s="57">
        <f>SUMPRODUCT($D$28:$M$28,'Daily Returns'!D144:M144)</f>
        <v>2.9247359129289441E-2</v>
      </c>
    </row>
    <row r="169" spans="5:6" ht="15" customHeight="1" x14ac:dyDescent="0.35">
      <c r="E169" s="56">
        <f>'Daily Returns'!B145</f>
        <v>44663</v>
      </c>
      <c r="F169" s="57">
        <f>SUMPRODUCT($D$28:$M$28,'Daily Returns'!D145:M145)</f>
        <v>-7.5748777028157568E-3</v>
      </c>
    </row>
    <row r="170" spans="5:6" ht="15" customHeight="1" x14ac:dyDescent="0.35">
      <c r="E170" s="56">
        <f>'Daily Returns'!B146</f>
        <v>44664</v>
      </c>
      <c r="F170" s="57">
        <f>SUMPRODUCT($D$28:$M$28,'Daily Returns'!D146:M146)</f>
        <v>-1.0282884206676696E-2</v>
      </c>
    </row>
    <row r="171" spans="5:6" ht="15" customHeight="1" x14ac:dyDescent="0.35">
      <c r="E171" s="56">
        <f>'Daily Returns'!B147</f>
        <v>44669</v>
      </c>
      <c r="F171" s="57">
        <f>SUMPRODUCT($D$28:$M$28,'Daily Returns'!D147:M147)</f>
        <v>4.532944855386644E-2</v>
      </c>
    </row>
    <row r="172" spans="5:6" ht="15" customHeight="1" x14ac:dyDescent="0.35">
      <c r="E172" s="56">
        <f>'Daily Returns'!B148</f>
        <v>44670</v>
      </c>
      <c r="F172" s="57">
        <f>SUMPRODUCT($D$28:$M$28,'Daily Returns'!D148:M148)</f>
        <v>-1.2104006192264946E-2</v>
      </c>
    </row>
    <row r="173" spans="5:6" ht="15" customHeight="1" x14ac:dyDescent="0.35">
      <c r="E173" s="56">
        <f>'Daily Returns'!B149</f>
        <v>44671</v>
      </c>
      <c r="F173" s="57">
        <f>SUMPRODUCT($D$28:$M$28,'Daily Returns'!D149:M149)</f>
        <v>8.6781759142619194E-3</v>
      </c>
    </row>
    <row r="174" spans="5:6" ht="15" customHeight="1" x14ac:dyDescent="0.35">
      <c r="E174" s="56">
        <f>'Daily Returns'!B150</f>
        <v>44672</v>
      </c>
      <c r="F174" s="57">
        <f>SUMPRODUCT($D$28:$M$28,'Daily Returns'!D150:M150)</f>
        <v>2.7926794747543598E-2</v>
      </c>
    </row>
    <row r="175" spans="5:6" ht="15" customHeight="1" x14ac:dyDescent="0.35">
      <c r="E175" s="56">
        <f>'Daily Returns'!B151</f>
        <v>44673</v>
      </c>
      <c r="F175" s="57">
        <f>SUMPRODUCT($D$28:$M$28,'Daily Returns'!D151:M151)</f>
        <v>8.6687001828689228E-3</v>
      </c>
    </row>
    <row r="176" spans="5:6" ht="15" customHeight="1" x14ac:dyDescent="0.35">
      <c r="E176" s="56">
        <f>'Daily Returns'!B152</f>
        <v>44676</v>
      </c>
      <c r="F176" s="57">
        <f>SUMPRODUCT($D$28:$M$28,'Daily Returns'!D152:M152)</f>
        <v>4.1971107678385614E-3</v>
      </c>
    </row>
    <row r="177" spans="5:6" ht="15" customHeight="1" x14ac:dyDescent="0.35">
      <c r="E177" s="56">
        <f>'Daily Returns'!B153</f>
        <v>44677</v>
      </c>
      <c r="F177" s="57">
        <f>SUMPRODUCT($D$28:$M$28,'Daily Returns'!D153:M153)</f>
        <v>2.7458926141837994E-2</v>
      </c>
    </row>
    <row r="178" spans="5:6" ht="15" customHeight="1" x14ac:dyDescent="0.35">
      <c r="E178" s="56">
        <f>'Daily Returns'!B154</f>
        <v>44678</v>
      </c>
      <c r="F178" s="57">
        <f>SUMPRODUCT($D$28:$M$28,'Daily Returns'!D154:M154)</f>
        <v>1.0731013325463236E-2</v>
      </c>
    </row>
    <row r="179" spans="5:6" ht="15" customHeight="1" x14ac:dyDescent="0.35">
      <c r="E179" s="56">
        <f>'Daily Returns'!B155</f>
        <v>44679</v>
      </c>
      <c r="F179" s="57">
        <f>SUMPRODUCT($D$28:$M$28,'Daily Returns'!D155:M155)</f>
        <v>-4.7046319790560957E-3</v>
      </c>
    </row>
    <row r="180" spans="5:6" ht="15" customHeight="1" x14ac:dyDescent="0.35">
      <c r="E180" s="56">
        <f>'Daily Returns'!B156</f>
        <v>44680</v>
      </c>
      <c r="F180" s="57">
        <f>SUMPRODUCT($D$28:$M$28,'Daily Returns'!D156:M156)</f>
        <v>-2.0904241121991955E-2</v>
      </c>
    </row>
    <row r="181" spans="5:6" ht="15" customHeight="1" x14ac:dyDescent="0.35">
      <c r="E181" s="56">
        <f>'Daily Returns'!B157</f>
        <v>44683</v>
      </c>
      <c r="F181" s="57">
        <f>SUMPRODUCT($D$28:$M$28,'Daily Returns'!D157:M157)</f>
        <v>5.9352198086395341E-3</v>
      </c>
    </row>
    <row r="182" spans="5:6" ht="15" customHeight="1" x14ac:dyDescent="0.35">
      <c r="E182" s="56">
        <f>'Daily Returns'!B158</f>
        <v>44685</v>
      </c>
      <c r="F182" s="57">
        <f>SUMPRODUCT($D$28:$M$28,'Daily Returns'!D158:M158)</f>
        <v>-1.9512130296021571E-2</v>
      </c>
    </row>
    <row r="183" spans="5:6" ht="15" customHeight="1" x14ac:dyDescent="0.35">
      <c r="E183" s="56">
        <f>'Daily Returns'!B159</f>
        <v>44686</v>
      </c>
      <c r="F183" s="57">
        <f>SUMPRODUCT($D$28:$M$28,'Daily Returns'!D159:M159)</f>
        <v>1.2401222073544056E-2</v>
      </c>
    </row>
    <row r="184" spans="5:6" ht="15" customHeight="1" x14ac:dyDescent="0.35">
      <c r="E184" s="56">
        <f>'Daily Returns'!B160</f>
        <v>44687</v>
      </c>
      <c r="F184" s="57">
        <f>SUMPRODUCT($D$28:$M$28,'Daily Returns'!D160:M160)</f>
        <v>1.9100379633902646E-2</v>
      </c>
    </row>
    <row r="185" spans="5:6" ht="15" customHeight="1" x14ac:dyDescent="0.35">
      <c r="E185" s="56">
        <f>'Daily Returns'!B161</f>
        <v>44690</v>
      </c>
      <c r="F185" s="57">
        <f>SUMPRODUCT($D$28:$M$28,'Daily Returns'!D161:M161)</f>
        <v>-1.3531367685745945E-2</v>
      </c>
    </row>
    <row r="186" spans="5:6" ht="15" customHeight="1" x14ac:dyDescent="0.35">
      <c r="E186" s="56">
        <f>'Daily Returns'!B162</f>
        <v>44691</v>
      </c>
      <c r="F186" s="57">
        <f>SUMPRODUCT($D$28:$M$28,'Daily Returns'!D162:M162)</f>
        <v>-3.487001081298699E-2</v>
      </c>
    </row>
    <row r="187" spans="5:6" ht="15" customHeight="1" x14ac:dyDescent="0.35">
      <c r="E187" s="56">
        <f>'Daily Returns'!B163</f>
        <v>44692</v>
      </c>
      <c r="F187" s="57">
        <f>SUMPRODUCT($D$28:$M$28,'Daily Returns'!D163:M163)</f>
        <v>-3.3981627350573189E-2</v>
      </c>
    </row>
    <row r="188" spans="5:6" ht="15" customHeight="1" x14ac:dyDescent="0.35">
      <c r="E188" s="56">
        <f>'Daily Returns'!B164</f>
        <v>44693</v>
      </c>
      <c r="F188" s="57">
        <f>SUMPRODUCT($D$28:$M$28,'Daily Returns'!D164:M164)</f>
        <v>-2.8076403672544194E-2</v>
      </c>
    </row>
    <row r="189" spans="5:6" ht="15" customHeight="1" x14ac:dyDescent="0.35">
      <c r="E189" s="56">
        <f>'Daily Returns'!B165</f>
        <v>44694</v>
      </c>
      <c r="F189" s="57">
        <f>SUMPRODUCT($D$28:$M$28,'Daily Returns'!D165:M165)</f>
        <v>9.2287968947230951E-3</v>
      </c>
    </row>
    <row r="190" spans="5:6" ht="15" customHeight="1" x14ac:dyDescent="0.35">
      <c r="E190" s="56">
        <f>'Daily Returns'!B166</f>
        <v>44697</v>
      </c>
      <c r="F190" s="57">
        <f>SUMPRODUCT($D$28:$M$28,'Daily Returns'!D166:M166)</f>
        <v>2.6771441673060226E-2</v>
      </c>
    </row>
    <row r="191" spans="5:6" ht="15" customHeight="1" x14ac:dyDescent="0.35">
      <c r="E191" s="56">
        <f>'Daily Returns'!B167</f>
        <v>44698</v>
      </c>
      <c r="F191" s="57">
        <f>SUMPRODUCT($D$28:$M$28,'Daily Returns'!D167:M167)</f>
        <v>3.1655621484767311E-2</v>
      </c>
    </row>
    <row r="192" spans="5:6" ht="15" customHeight="1" x14ac:dyDescent="0.35">
      <c r="E192" s="56">
        <f>'Daily Returns'!B168</f>
        <v>44699</v>
      </c>
      <c r="F192" s="57">
        <f>SUMPRODUCT($D$28:$M$28,'Daily Returns'!D168:M168)</f>
        <v>4.7773504534545843E-3</v>
      </c>
    </row>
    <row r="193" spans="5:6" ht="15" customHeight="1" x14ac:dyDescent="0.35">
      <c r="E193" s="56">
        <f>'Daily Returns'!B169</f>
        <v>44700</v>
      </c>
      <c r="F193" s="57">
        <f>SUMPRODUCT($D$28:$M$28,'Daily Returns'!D169:M169)</f>
        <v>-3.0923637172463846E-3</v>
      </c>
    </row>
    <row r="194" spans="5:6" ht="15" customHeight="1" x14ac:dyDescent="0.35">
      <c r="E194" s="56">
        <f>'Daily Returns'!B170</f>
        <v>44701</v>
      </c>
      <c r="F194" s="57">
        <f>SUMPRODUCT($D$28:$M$28,'Daily Returns'!D170:M170)</f>
        <v>2.601372743020481E-2</v>
      </c>
    </row>
    <row r="195" spans="5:6" ht="15" customHeight="1" x14ac:dyDescent="0.35">
      <c r="E195" s="56">
        <f>'Daily Returns'!B171</f>
        <v>44704</v>
      </c>
      <c r="F195" s="57">
        <f>SUMPRODUCT($D$28:$M$28,'Daily Returns'!D171:M171)</f>
        <v>1.8634729446143694E-2</v>
      </c>
    </row>
    <row r="196" spans="5:6" ht="15" customHeight="1" x14ac:dyDescent="0.35">
      <c r="E196" s="56">
        <f>'Daily Returns'!B172</f>
        <v>44705</v>
      </c>
      <c r="F196" s="57">
        <f>SUMPRODUCT($D$28:$M$28,'Daily Returns'!D172:M172)</f>
        <v>-1.9172674483964845E-2</v>
      </c>
    </row>
    <row r="197" spans="5:6" ht="15" customHeight="1" x14ac:dyDescent="0.35">
      <c r="E197" s="56">
        <f>'Daily Returns'!B173</f>
        <v>44706</v>
      </c>
      <c r="F197" s="57">
        <f>SUMPRODUCT($D$28:$M$28,'Daily Returns'!D173:M173)</f>
        <v>-1.1101075844667269E-2</v>
      </c>
    </row>
    <row r="198" spans="5:6" ht="15" customHeight="1" x14ac:dyDescent="0.35">
      <c r="E198" s="56">
        <f>'Daily Returns'!B174</f>
        <v>44707</v>
      </c>
      <c r="F198" s="57">
        <f>SUMPRODUCT($D$28:$M$28,'Daily Returns'!D174:M174)</f>
        <v>2.8283187035603122E-2</v>
      </c>
    </row>
    <row r="199" spans="5:6" ht="15" customHeight="1" x14ac:dyDescent="0.35">
      <c r="E199" s="56">
        <f>'Daily Returns'!B175</f>
        <v>44708</v>
      </c>
      <c r="F199" s="57">
        <f>SUMPRODUCT($D$28:$M$28,'Daily Returns'!D175:M175)</f>
        <v>9.2659589524438177E-3</v>
      </c>
    </row>
    <row r="200" spans="5:6" ht="15" customHeight="1" x14ac:dyDescent="0.35">
      <c r="E200" s="56">
        <f>'Daily Returns'!B176</f>
        <v>44711</v>
      </c>
      <c r="F200" s="57">
        <f>SUMPRODUCT($D$28:$M$28,'Daily Returns'!D176:M176)</f>
        <v>2.1532669370494438E-2</v>
      </c>
    </row>
    <row r="201" spans="5:6" ht="15" customHeight="1" x14ac:dyDescent="0.35">
      <c r="E201" s="56">
        <f>'Daily Returns'!B177</f>
        <v>44712</v>
      </c>
      <c r="F201" s="57">
        <f>SUMPRODUCT($D$28:$M$28,'Daily Returns'!D177:M177)</f>
        <v>-4.2795518067978294E-3</v>
      </c>
    </row>
    <row r="202" spans="5:6" ht="15" customHeight="1" x14ac:dyDescent="0.35">
      <c r="E202" s="56">
        <f>'Daily Returns'!B178</f>
        <v>44713</v>
      </c>
      <c r="F202" s="57">
        <f>SUMPRODUCT($D$28:$M$28,'Daily Returns'!D178:M178)</f>
        <v>-1.0620197705196701E-2</v>
      </c>
    </row>
    <row r="203" spans="5:6" ht="15" customHeight="1" x14ac:dyDescent="0.35">
      <c r="E203" s="56">
        <f>'Daily Returns'!B179</f>
        <v>44714</v>
      </c>
      <c r="F203" s="57">
        <f>SUMPRODUCT($D$28:$M$28,'Daily Returns'!D179:M179)</f>
        <v>-1.5160880425689693E-2</v>
      </c>
    </row>
    <row r="204" spans="5:6" ht="15" customHeight="1" x14ac:dyDescent="0.35">
      <c r="E204" s="56">
        <f>'Daily Returns'!B180</f>
        <v>44715</v>
      </c>
      <c r="F204" s="57">
        <f>SUMPRODUCT($D$28:$M$28,'Daily Returns'!D180:M180)</f>
        <v>-2.7609903124655093E-2</v>
      </c>
    </row>
    <row r="205" spans="5:6" ht="15" customHeight="1" x14ac:dyDescent="0.35">
      <c r="E205" s="56">
        <f>'Daily Returns'!B181</f>
        <v>44718</v>
      </c>
      <c r="F205" s="57">
        <f>SUMPRODUCT($D$28:$M$28,'Daily Returns'!D181:M181)</f>
        <v>1.8459652491829556E-2</v>
      </c>
    </row>
    <row r="206" spans="5:6" ht="15" customHeight="1" x14ac:dyDescent="0.35">
      <c r="E206" s="56">
        <f>'Daily Returns'!B182</f>
        <v>44719</v>
      </c>
      <c r="F206" s="57">
        <f>SUMPRODUCT($D$28:$M$28,'Daily Returns'!D182:M182)</f>
        <v>-3.3886078614294044E-3</v>
      </c>
    </row>
    <row r="207" spans="5:6" ht="15" customHeight="1" x14ac:dyDescent="0.35">
      <c r="E207" s="56">
        <f>'Daily Returns'!B183</f>
        <v>44720</v>
      </c>
      <c r="F207" s="57">
        <f>SUMPRODUCT($D$28:$M$28,'Daily Returns'!D183:M183)</f>
        <v>-8.8158204275052259E-3</v>
      </c>
    </row>
    <row r="208" spans="5:6" ht="15" customHeight="1" x14ac:dyDescent="0.35">
      <c r="E208" s="56">
        <f>'Daily Returns'!B184</f>
        <v>44721</v>
      </c>
      <c r="F208" s="57">
        <f>SUMPRODUCT($D$28:$M$28,'Daily Returns'!D184:M184)</f>
        <v>-1.5869320411748856E-3</v>
      </c>
    </row>
    <row r="209" spans="5:6" ht="15" customHeight="1" x14ac:dyDescent="0.35">
      <c r="E209" s="56">
        <f>'Daily Returns'!B185</f>
        <v>44722</v>
      </c>
      <c r="F209" s="57">
        <f>SUMPRODUCT($D$28:$M$28,'Daily Returns'!D185:M185)</f>
        <v>-8.0632869237310251E-3</v>
      </c>
    </row>
    <row r="210" spans="5:6" ht="15" customHeight="1" x14ac:dyDescent="0.35">
      <c r="E210" s="56">
        <f>'Daily Returns'!B186</f>
        <v>44725</v>
      </c>
      <c r="F210" s="57">
        <f>SUMPRODUCT($D$28:$M$28,'Daily Returns'!D186:M186)</f>
        <v>-3.7736530800495799E-2</v>
      </c>
    </row>
    <row r="211" spans="5:6" ht="15" customHeight="1" x14ac:dyDescent="0.35">
      <c r="E211" s="56">
        <f>'Daily Returns'!B187</f>
        <v>44726</v>
      </c>
      <c r="F211" s="57">
        <f>SUMPRODUCT($D$28:$M$28,'Daily Returns'!D187:M187)</f>
        <v>1.1689556532112273E-2</v>
      </c>
    </row>
    <row r="212" spans="5:6" ht="15" customHeight="1" x14ac:dyDescent="0.35">
      <c r="E212" s="56">
        <f>'Daily Returns'!B188</f>
        <v>44727</v>
      </c>
      <c r="F212" s="57">
        <f>SUMPRODUCT($D$28:$M$28,'Daily Returns'!D188:M188)</f>
        <v>7.1279023713306572E-4</v>
      </c>
    </row>
    <row r="213" spans="5:6" ht="15" customHeight="1" x14ac:dyDescent="0.35">
      <c r="E213" s="56">
        <f>'Daily Returns'!B189</f>
        <v>44728</v>
      </c>
      <c r="F213" s="57">
        <f>SUMPRODUCT($D$28:$M$28,'Daily Returns'!D189:M189)</f>
        <v>-3.3160886313929314E-2</v>
      </c>
    </row>
    <row r="214" spans="5:6" ht="15" customHeight="1" x14ac:dyDescent="0.35">
      <c r="E214" s="56">
        <f>'Daily Returns'!B190</f>
        <v>44729</v>
      </c>
      <c r="F214" s="57">
        <f>SUMPRODUCT($D$28:$M$28,'Daily Returns'!D190:M190)</f>
        <v>-7.1515350635856052E-3</v>
      </c>
    </row>
    <row r="215" spans="5:6" ht="15" customHeight="1" x14ac:dyDescent="0.35">
      <c r="E215" s="56">
        <f>'Daily Returns'!B191</f>
        <v>44732</v>
      </c>
      <c r="F215" s="57">
        <f>SUMPRODUCT($D$28:$M$28,'Daily Returns'!D191:M191)</f>
        <v>-3.4460766856380401E-2</v>
      </c>
    </row>
    <row r="216" spans="5:6" ht="15" customHeight="1" x14ac:dyDescent="0.35">
      <c r="E216" s="56">
        <f>'Daily Returns'!B192</f>
        <v>44733</v>
      </c>
      <c r="F216" s="57">
        <f>SUMPRODUCT($D$28:$M$28,'Daily Returns'!D192:M192)</f>
        <v>2.2970523982744396E-2</v>
      </c>
    </row>
    <row r="217" spans="5:6" ht="15" customHeight="1" x14ac:dyDescent="0.35">
      <c r="E217" s="56">
        <f>'Daily Returns'!B193</f>
        <v>44734</v>
      </c>
      <c r="F217" s="57">
        <f>SUMPRODUCT($D$28:$M$28,'Daily Returns'!D193:M193)</f>
        <v>-1.1599455496207438E-2</v>
      </c>
    </row>
    <row r="218" spans="5:6" ht="15" customHeight="1" x14ac:dyDescent="0.35">
      <c r="E218" s="56">
        <f>'Daily Returns'!B194</f>
        <v>44735</v>
      </c>
      <c r="F218" s="57">
        <f>SUMPRODUCT($D$28:$M$28,'Daily Returns'!D194:M194)</f>
        <v>2.7845479952104445E-3</v>
      </c>
    </row>
    <row r="219" spans="5:6" ht="15" customHeight="1" x14ac:dyDescent="0.35">
      <c r="E219" s="56">
        <f>'Daily Returns'!B195</f>
        <v>44736</v>
      </c>
      <c r="F219" s="57">
        <f>SUMPRODUCT($D$28:$M$28,'Daily Returns'!D195:M195)</f>
        <v>2.1394116726025005E-2</v>
      </c>
    </row>
    <row r="220" spans="5:6" ht="15" customHeight="1" x14ac:dyDescent="0.35">
      <c r="E220" s="56">
        <f>'Daily Returns'!B196</f>
        <v>44739</v>
      </c>
      <c r="F220" s="57">
        <f>SUMPRODUCT($D$28:$M$28,'Daily Returns'!D196:M196)</f>
        <v>2.3920006388525948E-2</v>
      </c>
    </row>
    <row r="221" spans="5:6" ht="15" customHeight="1" x14ac:dyDescent="0.35">
      <c r="E221" s="56">
        <f>'Daily Returns'!B197</f>
        <v>44740</v>
      </c>
      <c r="F221" s="57">
        <f>SUMPRODUCT($D$28:$M$28,'Daily Returns'!D197:M197)</f>
        <v>-1.7389102012294127E-3</v>
      </c>
    </row>
    <row r="222" spans="5:6" ht="15" customHeight="1" x14ac:dyDescent="0.35">
      <c r="E222" s="56">
        <f>'Daily Returns'!B198</f>
        <v>44741</v>
      </c>
      <c r="F222" s="57">
        <f>SUMPRODUCT($D$28:$M$28,'Daily Returns'!D198:M198)</f>
        <v>-5.0845683516566034E-3</v>
      </c>
    </row>
    <row r="223" spans="5:6" ht="15" customHeight="1" x14ac:dyDescent="0.35">
      <c r="E223" s="56">
        <f>'Daily Returns'!B199</f>
        <v>44742</v>
      </c>
      <c r="F223" s="57">
        <f>SUMPRODUCT($D$28:$M$28,'Daily Returns'!D199:M199)</f>
        <v>-1.1131552417984709E-2</v>
      </c>
    </row>
    <row r="224" spans="5:6" ht="15" customHeight="1" x14ac:dyDescent="0.35">
      <c r="E224" s="56">
        <f>'Daily Returns'!B200</f>
        <v>44743</v>
      </c>
      <c r="F224" s="57">
        <f>SUMPRODUCT($D$28:$M$28,'Daily Returns'!D200:M200)</f>
        <v>-3.734253186073469E-3</v>
      </c>
    </row>
    <row r="225" spans="5:6" ht="15" customHeight="1" x14ac:dyDescent="0.35">
      <c r="E225" s="56">
        <f>'Daily Returns'!B201</f>
        <v>44746</v>
      </c>
      <c r="F225" s="57">
        <f>SUMPRODUCT($D$28:$M$28,'Daily Returns'!D201:M201)</f>
        <v>6.713192997848564E-3</v>
      </c>
    </row>
    <row r="226" spans="5:6" ht="15" customHeight="1" x14ac:dyDescent="0.35">
      <c r="E226" s="56">
        <f>'Daily Returns'!B202</f>
        <v>44747</v>
      </c>
      <c r="F226" s="57">
        <f>SUMPRODUCT($D$28:$M$28,'Daily Returns'!D202:M202)</f>
        <v>3.897501039608045E-3</v>
      </c>
    </row>
    <row r="227" spans="5:6" ht="15" customHeight="1" x14ac:dyDescent="0.35">
      <c r="E227" s="56">
        <f>'Daily Returns'!B203</f>
        <v>44748</v>
      </c>
      <c r="F227" s="57">
        <f>SUMPRODUCT($D$28:$M$28,'Daily Returns'!D203:M203)</f>
        <v>-1.8779070935373236E-3</v>
      </c>
    </row>
    <row r="228" spans="5:6" ht="15" customHeight="1" x14ac:dyDescent="0.35">
      <c r="E228" s="56">
        <f>'Daily Returns'!B204</f>
        <v>44749</v>
      </c>
      <c r="F228" s="57">
        <f>SUMPRODUCT($D$28:$M$28,'Daily Returns'!D204:M204)</f>
        <v>2.3975060333698606E-2</v>
      </c>
    </row>
    <row r="229" spans="5:6" ht="15" customHeight="1" x14ac:dyDescent="0.35">
      <c r="E229" s="56">
        <f>'Daily Returns'!B205</f>
        <v>44750</v>
      </c>
      <c r="F229" s="57">
        <f>SUMPRODUCT($D$28:$M$28,'Daily Returns'!D205:M205)</f>
        <v>4.6671057410884228E-3</v>
      </c>
    </row>
    <row r="230" spans="5:6" ht="15" customHeight="1" x14ac:dyDescent="0.35">
      <c r="E230" s="56">
        <f>'Daily Returns'!B206</f>
        <v>44753</v>
      </c>
      <c r="F230" s="57">
        <f>SUMPRODUCT($D$28:$M$28,'Daily Returns'!D206:M206)</f>
        <v>2.1524381890778418E-2</v>
      </c>
    </row>
    <row r="231" spans="5:6" ht="15" customHeight="1" x14ac:dyDescent="0.35">
      <c r="E231" s="56">
        <f>'Daily Returns'!B207</f>
        <v>44754</v>
      </c>
      <c r="F231" s="57">
        <f>SUMPRODUCT($D$28:$M$28,'Daily Returns'!D207:M207)</f>
        <v>1.076888538267106E-2</v>
      </c>
    </row>
    <row r="232" spans="5:6" ht="15" customHeight="1" x14ac:dyDescent="0.35">
      <c r="E232" s="56">
        <f>'Daily Returns'!B208</f>
        <v>44755</v>
      </c>
      <c r="F232" s="57">
        <f>SUMPRODUCT($D$28:$M$28,'Daily Returns'!D208:M208)</f>
        <v>-1.4420980694462089E-3</v>
      </c>
    </row>
    <row r="233" spans="5:6" ht="15" customHeight="1" x14ac:dyDescent="0.35">
      <c r="E233" s="56">
        <f>'Daily Returns'!B209</f>
        <v>44756</v>
      </c>
      <c r="F233" s="57">
        <f>SUMPRODUCT($D$28:$M$28,'Daily Returns'!D209:M209)</f>
        <v>1.084722087766484E-3</v>
      </c>
    </row>
    <row r="234" spans="5:6" ht="15" customHeight="1" x14ac:dyDescent="0.35">
      <c r="E234" s="56">
        <f>'Daily Returns'!B210</f>
        <v>44757</v>
      </c>
      <c r="F234" s="57">
        <f>SUMPRODUCT($D$28:$M$28,'Daily Returns'!D210:M210)</f>
        <v>6.4950959765345106E-3</v>
      </c>
    </row>
    <row r="235" spans="5:6" ht="15" customHeight="1" x14ac:dyDescent="0.35">
      <c r="E235" s="56">
        <f>'Daily Returns'!B211</f>
        <v>44760</v>
      </c>
      <c r="F235" s="57">
        <f>SUMPRODUCT($D$28:$M$28,'Daily Returns'!D211:M211)</f>
        <v>9.2617976122449375E-3</v>
      </c>
    </row>
    <row r="236" spans="5:6" ht="15" customHeight="1" x14ac:dyDescent="0.35">
      <c r="E236" s="56">
        <f>'Daily Returns'!B212</f>
        <v>44761</v>
      </c>
      <c r="F236" s="57">
        <f>SUMPRODUCT($D$28:$M$28,'Daily Returns'!D212:M212)</f>
        <v>5.8519397427795553E-3</v>
      </c>
    </row>
    <row r="237" spans="5:6" ht="15" customHeight="1" x14ac:dyDescent="0.35">
      <c r="E237" s="56">
        <f>'Daily Returns'!B213</f>
        <v>44762</v>
      </c>
      <c r="F237" s="57">
        <f>SUMPRODUCT($D$28:$M$28,'Daily Returns'!D213:M213)</f>
        <v>-1.0057136003191814E-2</v>
      </c>
    </row>
    <row r="238" spans="5:6" ht="15" customHeight="1" x14ac:dyDescent="0.35">
      <c r="E238" s="56">
        <f>'Daily Returns'!B214</f>
        <v>44763</v>
      </c>
      <c r="F238" s="57">
        <f>SUMPRODUCT($D$28:$M$28,'Daily Returns'!D214:M214)</f>
        <v>7.3862278495893125E-3</v>
      </c>
    </row>
    <row r="239" spans="5:6" ht="15" customHeight="1" x14ac:dyDescent="0.35">
      <c r="E239" s="56">
        <f>'Daily Returns'!B215</f>
        <v>44764</v>
      </c>
      <c r="F239" s="57">
        <f>SUMPRODUCT($D$28:$M$28,'Daily Returns'!D215:M215)</f>
        <v>-1.0216462243616005E-2</v>
      </c>
    </row>
    <row r="240" spans="5:6" ht="15" customHeight="1" x14ac:dyDescent="0.35">
      <c r="E240" s="56">
        <f>'Daily Returns'!B216</f>
        <v>44767</v>
      </c>
      <c r="F240" s="57">
        <f>SUMPRODUCT($D$28:$M$28,'Daily Returns'!D216:M216)</f>
        <v>5.5544865944761419E-4</v>
      </c>
    </row>
    <row r="241" spans="5:6" ht="15" customHeight="1" x14ac:dyDescent="0.35">
      <c r="E241" s="56">
        <f>'Daily Returns'!B217</f>
        <v>44768</v>
      </c>
      <c r="F241" s="57">
        <f>SUMPRODUCT($D$28:$M$28,'Daily Returns'!D217:M217)</f>
        <v>7.5684109940652262E-3</v>
      </c>
    </row>
    <row r="242" spans="5:6" ht="15" customHeight="1" x14ac:dyDescent="0.35">
      <c r="E242" s="56">
        <f>'Daily Returns'!B218</f>
        <v>44769</v>
      </c>
      <c r="F242" s="57">
        <f>SUMPRODUCT($D$28:$M$28,'Daily Returns'!D218:M218)</f>
        <v>2.1551414465686768E-2</v>
      </c>
    </row>
    <row r="243" spans="5:6" ht="15" customHeight="1" x14ac:dyDescent="0.35">
      <c r="E243" s="56">
        <f>'Daily Returns'!B219</f>
        <v>44770</v>
      </c>
      <c r="F243" s="57">
        <f>SUMPRODUCT($D$28:$M$28,'Daily Returns'!D219:M219)</f>
        <v>1.5116085048380662E-2</v>
      </c>
    </row>
    <row r="244" spans="5:6" ht="15" customHeight="1" x14ac:dyDescent="0.35">
      <c r="E244" s="56">
        <f>'Daily Returns'!B220</f>
        <v>44771</v>
      </c>
      <c r="F244" s="57">
        <f>SUMPRODUCT($D$28:$M$28,'Daily Returns'!D220:M220)</f>
        <v>2.4181070835090608E-3</v>
      </c>
    </row>
    <row r="245" spans="5:6" ht="15" customHeight="1" x14ac:dyDescent="0.35">
      <c r="E245" s="56">
        <f>'Daily Returns'!B221</f>
        <v>44774</v>
      </c>
      <c r="F245" s="57">
        <f>SUMPRODUCT($D$28:$M$28,'Daily Returns'!D221:M221)</f>
        <v>2.0392088473049401E-2</v>
      </c>
    </row>
    <row r="246" spans="5:6" ht="15" customHeight="1" x14ac:dyDescent="0.35">
      <c r="E246" s="56">
        <f>'Daily Returns'!B222</f>
        <v>44775</v>
      </c>
      <c r="F246" s="57">
        <f>SUMPRODUCT($D$28:$M$28,'Daily Returns'!D222:M222)</f>
        <v>1.8174237785174744E-2</v>
      </c>
    </row>
    <row r="247" spans="5:6" ht="15" customHeight="1" x14ac:dyDescent="0.35">
      <c r="E247" s="56">
        <f>'Daily Returns'!B223</f>
        <v>44776</v>
      </c>
      <c r="F247" s="57">
        <f>SUMPRODUCT($D$28:$M$28,'Daily Returns'!D223:M223)</f>
        <v>1.5586654265739294E-2</v>
      </c>
    </row>
    <row r="248" spans="5:6" ht="15" customHeight="1" x14ac:dyDescent="0.35">
      <c r="E248" s="56">
        <f>'Daily Returns'!B224</f>
        <v>44777</v>
      </c>
      <c r="F248" s="57">
        <f>SUMPRODUCT($D$28:$M$28,'Daily Returns'!D224:M224)</f>
        <v>-1.6429661330720317E-3</v>
      </c>
    </row>
    <row r="249" spans="5:6" ht="15" customHeight="1" x14ac:dyDescent="0.35">
      <c r="E249" s="56">
        <f>'Daily Returns'!B225</f>
        <v>44778</v>
      </c>
      <c r="F249" s="57">
        <f>SUMPRODUCT($D$28:$M$28,'Daily Returns'!D225:M225)</f>
        <v>-1.0068356993801387E-2</v>
      </c>
    </row>
    <row r="250" spans="5:6" ht="15" customHeight="1" x14ac:dyDescent="0.35">
      <c r="E250" s="56">
        <f>'Daily Returns'!B226</f>
        <v>44781</v>
      </c>
      <c r="F250" s="57">
        <f>SUMPRODUCT($D$28:$M$28,'Daily Returns'!D226:M226)</f>
        <v>-1.3942961737261304E-5</v>
      </c>
    </row>
    <row r="251" spans="5:6" ht="15" customHeight="1" x14ac:dyDescent="0.35">
      <c r="E251" s="56">
        <f>'Daily Returns'!B227</f>
        <v>44783</v>
      </c>
      <c r="F251" s="57">
        <f>SUMPRODUCT($D$28:$M$28,'Daily Returns'!D227:M227)</f>
        <v>8.7696279416746448E-3</v>
      </c>
    </row>
    <row r="252" spans="5:6" ht="15" customHeight="1" x14ac:dyDescent="0.35">
      <c r="E252" s="56">
        <f>'Daily Returns'!B228</f>
        <v>44784</v>
      </c>
      <c r="F252" s="57">
        <f>SUMPRODUCT($D$28:$M$28,'Daily Returns'!D228:M228)</f>
        <v>3.0244978298818322E-3</v>
      </c>
    </row>
    <row r="253" spans="5:6" ht="15" customHeight="1" x14ac:dyDescent="0.35">
      <c r="E253" s="56">
        <f>'Daily Returns'!B229</f>
        <v>44785</v>
      </c>
      <c r="F253" s="57">
        <f>SUMPRODUCT($D$28:$M$28,'Daily Returns'!D229:M229)</f>
        <v>1.9589634260668672E-2</v>
      </c>
    </row>
    <row r="254" spans="5:6" ht="15" customHeight="1" x14ac:dyDescent="0.35">
      <c r="E254" s="56">
        <f>'Daily Returns'!B230</f>
        <v>44789</v>
      </c>
      <c r="F254" s="57">
        <f>SUMPRODUCT($D$28:$M$28,'Daily Returns'!D230:M230)</f>
        <v>2.1768675668822512E-2</v>
      </c>
    </row>
    <row r="255" spans="5:6" ht="15" customHeight="1" x14ac:dyDescent="0.35">
      <c r="E255" s="56">
        <f>'Daily Returns'!B231</f>
        <v>44790</v>
      </c>
      <c r="F255" s="57">
        <f>SUMPRODUCT($D$28:$M$28,'Daily Returns'!D231:M231)</f>
        <v>2.1225696378459228E-2</v>
      </c>
    </row>
    <row r="256" spans="5:6" ht="15" customHeight="1" x14ac:dyDescent="0.35">
      <c r="E256" s="56">
        <f>'Daily Returns'!B232</f>
        <v>44791</v>
      </c>
      <c r="F256" s="57">
        <f>SUMPRODUCT($D$28:$M$28,'Daily Returns'!D232:M232)</f>
        <v>2.2854277262247143E-2</v>
      </c>
    </row>
    <row r="257" spans="5:6" ht="15" customHeight="1" x14ac:dyDescent="0.35">
      <c r="E257" s="56">
        <f>'Daily Returns'!B233</f>
        <v>44792</v>
      </c>
      <c r="F257" s="57">
        <f>SUMPRODUCT($D$28:$M$28,'Daily Returns'!D233:M233)</f>
        <v>7.5037718525124602E-3</v>
      </c>
    </row>
    <row r="258" spans="5:6" ht="15" customHeight="1" x14ac:dyDescent="0.35">
      <c r="E258" s="56">
        <f>'Daily Returns'!B234</f>
        <v>44795</v>
      </c>
      <c r="F258" s="57">
        <f>SUMPRODUCT($D$28:$M$28,'Daily Returns'!D234:M234)</f>
        <v>1.1647616356781951E-2</v>
      </c>
    </row>
    <row r="259" spans="5:6" ht="15" customHeight="1" x14ac:dyDescent="0.35">
      <c r="E259" s="56">
        <f>'Daily Returns'!B235</f>
        <v>44796</v>
      </c>
      <c r="F259" s="57">
        <f>SUMPRODUCT($D$28:$M$28,'Daily Returns'!D235:M235)</f>
        <v>-1.5202759805002764E-2</v>
      </c>
    </row>
    <row r="260" spans="5:6" ht="15" customHeight="1" x14ac:dyDescent="0.35">
      <c r="E260" s="56">
        <f>'Daily Returns'!B236</f>
        <v>44797</v>
      </c>
      <c r="F260" s="57">
        <f>SUMPRODUCT($D$28:$M$28,'Daily Returns'!D236:M236)</f>
        <v>-1.4546775035531189E-2</v>
      </c>
    </row>
    <row r="261" spans="5:6" ht="15" customHeight="1" x14ac:dyDescent="0.35">
      <c r="E261" s="56">
        <f>'Daily Returns'!B237</f>
        <v>44798</v>
      </c>
      <c r="F261" s="57">
        <f>SUMPRODUCT($D$28:$M$28,'Daily Returns'!D237:M237)</f>
        <v>1.135296806342413E-3</v>
      </c>
    </row>
    <row r="262" spans="5:6" ht="15" customHeight="1" x14ac:dyDescent="0.35">
      <c r="E262" s="56">
        <f>'Daily Returns'!B238</f>
        <v>44799</v>
      </c>
      <c r="F262" s="57">
        <f>SUMPRODUCT($D$28:$M$28,'Daily Returns'!D238:M238)</f>
        <v>-6.549189836100108E-3</v>
      </c>
    </row>
    <row r="263" spans="5:6" ht="15" customHeight="1" x14ac:dyDescent="0.35">
      <c r="E263" s="56">
        <f>'Daily Returns'!B239</f>
        <v>44802</v>
      </c>
      <c r="F263" s="57">
        <f>SUMPRODUCT($D$28:$M$28,'Daily Returns'!D239:M239)</f>
        <v>1.5934077859886639E-2</v>
      </c>
    </row>
    <row r="264" spans="5:6" ht="15" customHeight="1" x14ac:dyDescent="0.35">
      <c r="E264" s="56">
        <f>'Daily Returns'!B240</f>
        <v>44803</v>
      </c>
      <c r="F264" s="57">
        <f>SUMPRODUCT($D$28:$M$28,'Daily Returns'!D240:M240)</f>
        <v>3.3194992137423961E-2</v>
      </c>
    </row>
    <row r="265" spans="5:6" ht="15" customHeight="1" x14ac:dyDescent="0.35">
      <c r="E265" s="56">
        <f>'Daily Returns'!B241</f>
        <v>44805</v>
      </c>
      <c r="F265" s="57">
        <f>SUMPRODUCT($D$28:$M$28,'Daily Returns'!D241:M241)</f>
        <v>-1.4133078014268146E-2</v>
      </c>
    </row>
    <row r="266" spans="5:6" ht="15" customHeight="1" x14ac:dyDescent="0.35">
      <c r="E266" s="56">
        <f>'Daily Returns'!B242</f>
        <v>44806</v>
      </c>
      <c r="F266" s="57">
        <f>SUMPRODUCT($D$28:$M$28,'Daily Returns'!D242:M242)</f>
        <v>-3.1939135306697864E-3</v>
      </c>
    </row>
    <row r="267" spans="5:6" ht="15" customHeight="1" x14ac:dyDescent="0.35">
      <c r="E267" s="56">
        <f>'Daily Returns'!B243</f>
        <v>44809</v>
      </c>
      <c r="F267" s="57">
        <f>SUMPRODUCT($D$28:$M$28,'Daily Returns'!D243:M243)</f>
        <v>-8.3710828648264676E-3</v>
      </c>
    </row>
    <row r="268" spans="5:6" ht="15" customHeight="1" x14ac:dyDescent="0.35">
      <c r="E268" s="56">
        <f>'Daily Returns'!B244</f>
        <v>44810</v>
      </c>
      <c r="F268" s="57">
        <f>SUMPRODUCT($D$28:$M$28,'Daily Returns'!D244:M244)</f>
        <v>2.2112381119799691E-2</v>
      </c>
    </row>
    <row r="269" spans="5:6" ht="15" customHeight="1" x14ac:dyDescent="0.35">
      <c r="E269" s="56">
        <f>'Daily Returns'!B245</f>
        <v>44811</v>
      </c>
      <c r="F269" s="57">
        <f>SUMPRODUCT($D$28:$M$28,'Daily Returns'!D245:M245)</f>
        <v>-2.2800381607898232E-3</v>
      </c>
    </row>
    <row r="270" spans="5:6" ht="15" customHeight="1" x14ac:dyDescent="0.35">
      <c r="E270" s="56">
        <f>'Daily Returns'!B246</f>
        <v>44812</v>
      </c>
      <c r="F270" s="57">
        <f>SUMPRODUCT($D$28:$M$28,'Daily Returns'!D246:M246)</f>
        <v>-7.8735905388048096E-3</v>
      </c>
    </row>
    <row r="271" spans="5:6" ht="15" customHeight="1" x14ac:dyDescent="0.35">
      <c r="E271" s="56">
        <f>'Daily Returns'!B247</f>
        <v>44813</v>
      </c>
      <c r="F271" s="57">
        <f>SUMPRODUCT($D$28:$M$28,'Daily Returns'!D247:M247)</f>
        <v>-1.0765140485252036E-2</v>
      </c>
    </row>
    <row r="272" spans="5:6" ht="15" customHeight="1" x14ac:dyDescent="0.35">
      <c r="E272" s="56">
        <f>'Daily Returns'!B248</f>
        <v>44816</v>
      </c>
      <c r="F272" s="57">
        <f>SUMPRODUCT($D$28:$M$28,'Daily Returns'!D248:M248)</f>
        <v>5.1597920719848836E-4</v>
      </c>
    </row>
    <row r="273" spans="5:6" ht="15" customHeight="1" x14ac:dyDescent="0.35">
      <c r="E273" s="56">
        <f>'Daily Returns'!B249</f>
        <v>44817</v>
      </c>
      <c r="F273" s="57">
        <f>SUMPRODUCT($D$28:$M$28,'Daily Returns'!D249:M249)</f>
        <v>-2.7505077900372948E-3</v>
      </c>
    </row>
    <row r="274" spans="5:6" ht="15" customHeight="1" x14ac:dyDescent="0.35">
      <c r="E274" s="56">
        <f>'Daily Returns'!B250</f>
        <v>44818</v>
      </c>
      <c r="F274" s="57">
        <f>SUMPRODUCT($D$28:$M$28,'Daily Returns'!D250:M250)</f>
        <v>-6.1451710694041938E-5</v>
      </c>
    </row>
    <row r="275" spans="5:6" ht="15" customHeight="1" x14ac:dyDescent="0.35">
      <c r="E275" s="56">
        <f>'Daily Returns'!B251</f>
        <v>44819</v>
      </c>
      <c r="F275" s="57">
        <f>SUMPRODUCT($D$28:$M$28,'Daily Returns'!D251:M251)</f>
        <v>2.8098688564201921E-2</v>
      </c>
    </row>
    <row r="276" spans="5:6" ht="15" customHeight="1" x14ac:dyDescent="0.35">
      <c r="E276" s="56">
        <f>'Daily Returns'!B252</f>
        <v>44820</v>
      </c>
      <c r="F276" s="57">
        <f>SUMPRODUCT($D$28:$M$28,'Daily Returns'!D252:M252)</f>
        <v>-1.8418057175478619E-2</v>
      </c>
    </row>
    <row r="277" spans="5:6" ht="15" customHeight="1" x14ac:dyDescent="0.35">
      <c r="E277" s="56">
        <f>'Daily Returns'!B253</f>
        <v>44823</v>
      </c>
      <c r="F277" s="57">
        <f>SUMPRODUCT($D$28:$M$28,'Daily Returns'!D253:M253)</f>
        <v>-3.3199970067281174E-4</v>
      </c>
    </row>
    <row r="278" spans="5:6" ht="15" customHeight="1" x14ac:dyDescent="0.35">
      <c r="E278" s="56">
        <f>'Daily Returns'!B254</f>
        <v>44824</v>
      </c>
      <c r="F278" s="57">
        <f>SUMPRODUCT($D$28:$M$28,'Daily Returns'!D254:M254)</f>
        <v>8.452072026377851E-3</v>
      </c>
    </row>
    <row r="279" spans="5:6" ht="15" customHeight="1" x14ac:dyDescent="0.35">
      <c r="E279" s="56">
        <f>'Daily Returns'!B255</f>
        <v>44825</v>
      </c>
      <c r="F279" s="57">
        <f>SUMPRODUCT($D$28:$M$28,'Daily Returns'!D255:M255)</f>
        <v>-1.8401801677299583E-2</v>
      </c>
    </row>
    <row r="280" spans="5:6" ht="15" customHeight="1" x14ac:dyDescent="0.35">
      <c r="E280" s="56">
        <f>'Daily Returns'!B256</f>
        <v>44826</v>
      </c>
      <c r="F280" s="57">
        <f>SUMPRODUCT($D$28:$M$28,'Daily Returns'!D256:M256)</f>
        <v>4.4832709890963328E-3</v>
      </c>
    </row>
    <row r="281" spans="5:6" ht="15" customHeight="1" x14ac:dyDescent="0.35">
      <c r="E281" s="56">
        <f>'Daily Returns'!B257</f>
        <v>44827</v>
      </c>
      <c r="F281" s="57">
        <f>SUMPRODUCT($D$28:$M$28,'Daily Returns'!D257:M257)</f>
        <v>-3.22326710248746E-2</v>
      </c>
    </row>
    <row r="282" spans="5:6" ht="15" customHeight="1" x14ac:dyDescent="0.35">
      <c r="E282" s="56">
        <f>'Daily Returns'!B258</f>
        <v>44830</v>
      </c>
      <c r="F282" s="57">
        <f>SUMPRODUCT($D$28:$M$28,'Daily Returns'!D258:M258)</f>
        <v>-4.0091017365715576E-2</v>
      </c>
    </row>
    <row r="283" spans="5:6" ht="15" customHeight="1" x14ac:dyDescent="0.35">
      <c r="E283" s="56">
        <f>'Daily Returns'!B259</f>
        <v>44831</v>
      </c>
      <c r="F283" s="57">
        <f>SUMPRODUCT($D$28:$M$28,'Daily Returns'!D259:M259)</f>
        <v>1.1763686043714083E-2</v>
      </c>
    </row>
    <row r="284" spans="5:6" ht="15" customHeight="1" x14ac:dyDescent="0.35">
      <c r="E284" s="56">
        <f>'Daily Returns'!B260</f>
        <v>44832</v>
      </c>
      <c r="F284" s="57">
        <f>SUMPRODUCT($D$28:$M$28,'Daily Returns'!D260:M260)</f>
        <v>-7.9498533418417006E-3</v>
      </c>
    </row>
    <row r="285" spans="5:6" ht="15" customHeight="1" x14ac:dyDescent="0.35">
      <c r="E285" s="56">
        <f>'Daily Returns'!B261</f>
        <v>44833</v>
      </c>
      <c r="F285" s="57">
        <f>SUMPRODUCT($D$28:$M$28,'Daily Returns'!D261:M261)</f>
        <v>-3.5279095792448492E-4</v>
      </c>
    </row>
    <row r="286" spans="5:6" ht="15" customHeight="1" x14ac:dyDescent="0.35">
      <c r="E286" s="56">
        <f>'Daily Returns'!B262</f>
        <v>44834</v>
      </c>
      <c r="F286" s="57">
        <f>SUMPRODUCT($D$28:$M$28,'Daily Returns'!D262:M262)</f>
        <v>6.5361523156434965E-3</v>
      </c>
    </row>
    <row r="287" spans="5:6" ht="15" customHeight="1" x14ac:dyDescent="0.35">
      <c r="E287" s="56">
        <f>'Daily Returns'!B263</f>
        <v>44837</v>
      </c>
      <c r="F287" s="57">
        <f>SUMPRODUCT($D$28:$M$28,'Daily Returns'!D263:M263)</f>
        <v>-2.0496530825588662E-2</v>
      </c>
    </row>
    <row r="288" spans="5:6" ht="15" customHeight="1" x14ac:dyDescent="0.35">
      <c r="E288" s="56">
        <f>'Daily Returns'!B264</f>
        <v>44838</v>
      </c>
      <c r="F288" s="57">
        <f>SUMPRODUCT($D$28:$M$28,'Daily Returns'!D264:M264)</f>
        <v>1.5255904654336582E-2</v>
      </c>
    </row>
    <row r="289" spans="5:6" ht="15" customHeight="1" x14ac:dyDescent="0.35">
      <c r="E289" s="56">
        <f>'Daily Returns'!B265</f>
        <v>44840</v>
      </c>
      <c r="F289" s="57">
        <f>SUMPRODUCT($D$28:$M$28,'Daily Returns'!D265:M265)</f>
        <v>1.6351867215554466E-2</v>
      </c>
    </row>
    <row r="290" spans="5:6" ht="15" customHeight="1" x14ac:dyDescent="0.35">
      <c r="E290" s="56">
        <f>'Daily Returns'!B266</f>
        <v>44841</v>
      </c>
      <c r="F290" s="57">
        <f>SUMPRODUCT($D$28:$M$28,'Daily Returns'!D266:M266)</f>
        <v>3.1606935858798728E-3</v>
      </c>
    </row>
    <row r="291" spans="5:6" ht="15" customHeight="1" x14ac:dyDescent="0.35">
      <c r="E291" s="56">
        <f>'Daily Returns'!B267</f>
        <v>44844</v>
      </c>
      <c r="F291" s="57">
        <f>SUMPRODUCT($D$28:$M$28,'Daily Returns'!D267:M267)</f>
        <v>-7.5237897534493007E-3</v>
      </c>
    </row>
    <row r="292" spans="5:6" ht="15" customHeight="1" x14ac:dyDescent="0.35">
      <c r="E292" s="56">
        <f>'Daily Returns'!B268</f>
        <v>44845</v>
      </c>
      <c r="F292" s="57">
        <f>SUMPRODUCT($D$28:$M$28,'Daily Returns'!D268:M268)</f>
        <v>-1.6830880978171498E-2</v>
      </c>
    </row>
    <row r="293" spans="5:6" ht="15" customHeight="1" x14ac:dyDescent="0.35">
      <c r="E293" s="56">
        <f>'Daily Returns'!B269</f>
        <v>44846</v>
      </c>
      <c r="F293" s="57">
        <f>SUMPRODUCT($D$28:$M$28,'Daily Returns'!D269:M269)</f>
        <v>9.5509339002788334E-3</v>
      </c>
    </row>
    <row r="294" spans="5:6" ht="15" customHeight="1" x14ac:dyDescent="0.35">
      <c r="E294" s="56">
        <f>'Daily Returns'!B270</f>
        <v>44847</v>
      </c>
      <c r="F294" s="57">
        <f>SUMPRODUCT($D$28:$M$28,'Daily Returns'!D270:M270)</f>
        <v>-1.1758191286794591E-2</v>
      </c>
    </row>
    <row r="295" spans="5:6" ht="15" customHeight="1" x14ac:dyDescent="0.35">
      <c r="E295" s="56">
        <f>'Daily Returns'!B271</f>
        <v>44848</v>
      </c>
      <c r="F295" s="57">
        <f>SUMPRODUCT($D$28:$M$28,'Daily Returns'!D271:M271)</f>
        <v>-1.765926856740185E-2</v>
      </c>
    </row>
    <row r="296" spans="5:6" ht="15" customHeight="1" x14ac:dyDescent="0.35">
      <c r="E296" s="56">
        <f>'Daily Returns'!B272</f>
        <v>44851</v>
      </c>
      <c r="F296" s="57">
        <f>SUMPRODUCT($D$28:$M$28,'Daily Returns'!D272:M272)</f>
        <v>2.0796616027810244E-2</v>
      </c>
    </row>
    <row r="297" spans="5:6" ht="15" customHeight="1" x14ac:dyDescent="0.35">
      <c r="E297" s="56">
        <f>'Daily Returns'!B273</f>
        <v>44852</v>
      </c>
      <c r="F297" s="57">
        <f>SUMPRODUCT($D$28:$M$28,'Daily Returns'!D273:M273)</f>
        <v>1.1868706194176716E-2</v>
      </c>
    </row>
    <row r="298" spans="5:6" ht="15" customHeight="1" x14ac:dyDescent="0.35">
      <c r="E298" s="56">
        <f>'Daily Returns'!B274</f>
        <v>44853</v>
      </c>
      <c r="F298" s="57">
        <f>SUMPRODUCT($D$28:$M$28,'Daily Returns'!D274:M274)</f>
        <v>-2.149223429655496E-2</v>
      </c>
    </row>
    <row r="299" spans="5:6" ht="15" customHeight="1" x14ac:dyDescent="0.35">
      <c r="E299" s="56">
        <f>'Daily Returns'!B275</f>
        <v>44854</v>
      </c>
      <c r="F299" s="57">
        <f>SUMPRODUCT($D$28:$M$28,'Daily Returns'!D275:M275)</f>
        <v>1.1952145198867691E-2</v>
      </c>
    </row>
    <row r="300" spans="5:6" ht="15" customHeight="1" x14ac:dyDescent="0.35">
      <c r="E300" s="56">
        <f>'Daily Returns'!B276</f>
        <v>44855</v>
      </c>
      <c r="F300" s="57">
        <f>SUMPRODUCT($D$28:$M$28,'Daily Returns'!D276:M276)</f>
        <v>-5.0380095459792466E-3</v>
      </c>
    </row>
    <row r="301" spans="5:6" ht="15" customHeight="1" x14ac:dyDescent="0.35">
      <c r="E301" s="56">
        <f>'Daily Returns'!B277</f>
        <v>44858</v>
      </c>
      <c r="F301" s="57">
        <f>SUMPRODUCT($D$28:$M$28,'Daily Returns'!D277:M277)</f>
        <v>1.2017037158023854E-2</v>
      </c>
    </row>
    <row r="302" spans="5:6" ht="15" customHeight="1" x14ac:dyDescent="0.35">
      <c r="E302" s="56">
        <f>'Daily Returns'!B278</f>
        <v>44859</v>
      </c>
      <c r="F302" s="57">
        <f>SUMPRODUCT($D$28:$M$28,'Daily Returns'!D278:M278)</f>
        <v>1.2189923346935375E-2</v>
      </c>
    </row>
    <row r="303" spans="5:6" ht="15" customHeight="1" x14ac:dyDescent="0.35">
      <c r="E303" s="56">
        <f>'Daily Returns'!B279</f>
        <v>44861</v>
      </c>
      <c r="F303" s="57">
        <f>SUMPRODUCT($D$28:$M$28,'Daily Returns'!D279:M279)</f>
        <v>1.0910412317656415E-2</v>
      </c>
    </row>
    <row r="304" spans="5:6" ht="15" customHeight="1" x14ac:dyDescent="0.35">
      <c r="E304" s="56">
        <f>'Daily Returns'!B280</f>
        <v>44862</v>
      </c>
      <c r="F304" s="57">
        <f>SUMPRODUCT($D$28:$M$28,'Daily Returns'!D280:M280)</f>
        <v>-4.6990224233129617E-3</v>
      </c>
    </row>
    <row r="305" spans="5:6" ht="15" customHeight="1" x14ac:dyDescent="0.35">
      <c r="E305" s="56">
        <f>'Daily Returns'!B281</f>
        <v>44865</v>
      </c>
      <c r="F305" s="57">
        <f>SUMPRODUCT($D$28:$M$28,'Daily Returns'!D281:M281)</f>
        <v>-4.0975077819628862E-4</v>
      </c>
    </row>
    <row r="306" spans="5:6" ht="15" customHeight="1" x14ac:dyDescent="0.35">
      <c r="E306" s="56">
        <f>'Daily Returns'!B282</f>
        <v>44866</v>
      </c>
      <c r="F306" s="57">
        <f>SUMPRODUCT($D$28:$M$28,'Daily Returns'!D282:M282)</f>
        <v>3.6067371114160564E-2</v>
      </c>
    </row>
    <row r="307" spans="5:6" ht="15" customHeight="1" x14ac:dyDescent="0.35">
      <c r="E307" s="56">
        <f>'Daily Returns'!B283</f>
        <v>44867</v>
      </c>
      <c r="F307" s="57">
        <f>SUMPRODUCT($D$28:$M$28,'Daily Returns'!D283:M283)</f>
        <v>-1.5154684848602192E-2</v>
      </c>
    </row>
    <row r="308" spans="5:6" ht="15" customHeight="1" x14ac:dyDescent="0.35">
      <c r="E308" s="56">
        <f>'Daily Returns'!B284</f>
        <v>44868</v>
      </c>
      <c r="F308" s="57">
        <f>SUMPRODUCT($D$28:$M$28,'Daily Returns'!D284:M284)</f>
        <v>-1.2985932956829576E-2</v>
      </c>
    </row>
    <row r="309" spans="5:6" ht="15" customHeight="1" x14ac:dyDescent="0.35">
      <c r="E309" s="56">
        <f>'Daily Returns'!B285</f>
        <v>44869</v>
      </c>
      <c r="F309" s="57">
        <f>SUMPRODUCT($D$28:$M$28,'Daily Returns'!D285:M285)</f>
        <v>1.5715341639522318E-2</v>
      </c>
    </row>
    <row r="310" spans="5:6" ht="15" customHeight="1" x14ac:dyDescent="0.35">
      <c r="E310" s="56">
        <f>'Daily Returns'!B286</f>
        <v>44872</v>
      </c>
      <c r="F310" s="57">
        <f>SUMPRODUCT($D$28:$M$28,'Daily Returns'!D286:M286)</f>
        <v>1.794734267619711E-3</v>
      </c>
    </row>
    <row r="311" spans="5:6" ht="15" customHeight="1" x14ac:dyDescent="0.35">
      <c r="E311" s="56">
        <f>'Daily Returns'!B287</f>
        <v>44874</v>
      </c>
      <c r="F311" s="57">
        <f>SUMPRODUCT($D$28:$M$28,'Daily Returns'!D287:M287)</f>
        <v>7.8595091723414126E-3</v>
      </c>
    </row>
    <row r="312" spans="5:6" ht="15" customHeight="1" x14ac:dyDescent="0.35">
      <c r="E312" s="56">
        <f>'Daily Returns'!B288</f>
        <v>44875</v>
      </c>
      <c r="F312" s="57">
        <f>SUMPRODUCT($D$28:$M$28,'Daily Returns'!D288:M288)</f>
        <v>2.5949062539765361E-3</v>
      </c>
    </row>
    <row r="313" spans="5:6" ht="15" customHeight="1" x14ac:dyDescent="0.35">
      <c r="E313" s="56">
        <f>'Daily Returns'!B289</f>
        <v>44876</v>
      </c>
      <c r="F313" s="57">
        <f>SUMPRODUCT($D$28:$M$28,'Daily Returns'!D289:M289)</f>
        <v>-9.0409034220654168E-3</v>
      </c>
    </row>
    <row r="314" spans="5:6" ht="15" customHeight="1" x14ac:dyDescent="0.35">
      <c r="E314" s="56">
        <f>'Daily Returns'!B290</f>
        <v>44879</v>
      </c>
      <c r="F314" s="57">
        <f>SUMPRODUCT($D$28:$M$28,'Daily Returns'!D290:M290)</f>
        <v>-3.0577679012379908E-4</v>
      </c>
    </row>
    <row r="315" spans="5:6" ht="15" customHeight="1" x14ac:dyDescent="0.35">
      <c r="E315" s="56">
        <f>'Daily Returns'!B291</f>
        <v>44880</v>
      </c>
      <c r="F315" s="57">
        <f>SUMPRODUCT($D$28:$M$28,'Daily Returns'!D291:M291)</f>
        <v>-2.7045277498590793E-6</v>
      </c>
    </row>
    <row r="316" spans="5:6" ht="15" customHeight="1" x14ac:dyDescent="0.35">
      <c r="E316" s="56">
        <f>'Daily Returns'!B292</f>
        <v>44881</v>
      </c>
      <c r="F316" s="57">
        <f>SUMPRODUCT($D$28:$M$28,'Daily Returns'!D292:M292)</f>
        <v>-1.8384871258595292E-2</v>
      </c>
    </row>
    <row r="317" spans="5:6" ht="15" customHeight="1" x14ac:dyDescent="0.35">
      <c r="E317" s="56">
        <f>'Daily Returns'!B293</f>
        <v>44882</v>
      </c>
      <c r="F317" s="57">
        <f>SUMPRODUCT($D$28:$M$28,'Daily Returns'!D293:M293)</f>
        <v>-1.3228468382573192E-2</v>
      </c>
    </row>
    <row r="318" spans="5:6" ht="15" customHeight="1" x14ac:dyDescent="0.35">
      <c r="E318" s="56">
        <f>'Daily Returns'!B294</f>
        <v>44883</v>
      </c>
      <c r="F318" s="57">
        <f>SUMPRODUCT($D$28:$M$28,'Daily Returns'!D294:M294)</f>
        <v>-2.0437327007572326E-3</v>
      </c>
    </row>
    <row r="319" spans="5:6" ht="15" customHeight="1" x14ac:dyDescent="0.35">
      <c r="E319" s="56">
        <f>'Daily Returns'!B295</f>
        <v>44886</v>
      </c>
      <c r="F319" s="57">
        <f>SUMPRODUCT($D$28:$M$28,'Daily Returns'!D295:M295)</f>
        <v>-4.8204242175000018E-3</v>
      </c>
    </row>
    <row r="320" spans="5:6" ht="15" customHeight="1" x14ac:dyDescent="0.35">
      <c r="E320" s="56">
        <f>'Daily Returns'!B296</f>
        <v>44887</v>
      </c>
      <c r="F320" s="57">
        <f>SUMPRODUCT($D$28:$M$28,'Daily Returns'!D296:M296)</f>
        <v>1.676567845247879E-3</v>
      </c>
    </row>
    <row r="321" spans="5:6" ht="15" customHeight="1" x14ac:dyDescent="0.35">
      <c r="E321" s="56">
        <f>'Daily Returns'!B297</f>
        <v>44888</v>
      </c>
      <c r="F321" s="57">
        <f>SUMPRODUCT($D$28:$M$28,'Daily Returns'!D297:M297)</f>
        <v>-1.0117342108632477E-3</v>
      </c>
    </row>
    <row r="322" spans="5:6" ht="15" customHeight="1" x14ac:dyDescent="0.35">
      <c r="E322" s="56">
        <f>'Daily Returns'!B298</f>
        <v>44889</v>
      </c>
      <c r="F322" s="57">
        <f>SUMPRODUCT($D$28:$M$28,'Daily Returns'!D298:M298)</f>
        <v>8.9411369075010714E-3</v>
      </c>
    </row>
    <row r="323" spans="5:6" ht="15" customHeight="1" x14ac:dyDescent="0.35">
      <c r="E323" s="56">
        <f>'Daily Returns'!B299</f>
        <v>44890</v>
      </c>
      <c r="F323" s="57">
        <f>SUMPRODUCT($D$28:$M$28,'Daily Returns'!D299:M299)</f>
        <v>2.4860819348216652E-3</v>
      </c>
    </row>
    <row r="324" spans="5:6" ht="15" customHeight="1" x14ac:dyDescent="0.35">
      <c r="E324" s="56">
        <f>'Daily Returns'!B300</f>
        <v>44893</v>
      </c>
      <c r="F324" s="57">
        <f>SUMPRODUCT($D$28:$M$28,'Daily Returns'!D300:M300)</f>
        <v>6.3203234431708395E-3</v>
      </c>
    </row>
    <row r="325" spans="5:6" ht="15" customHeight="1" x14ac:dyDescent="0.35">
      <c r="E325" s="56">
        <f>'Daily Returns'!B301</f>
        <v>44894</v>
      </c>
      <c r="F325" s="57">
        <f>SUMPRODUCT($D$28:$M$28,'Daily Returns'!D301:M301)</f>
        <v>-1.1186130176668715E-2</v>
      </c>
    </row>
    <row r="326" spans="5:6" ht="15" customHeight="1" x14ac:dyDescent="0.35">
      <c r="E326" s="56">
        <f>'Daily Returns'!B302</f>
        <v>44895</v>
      </c>
      <c r="F326" s="57">
        <f>SUMPRODUCT($D$28:$M$28,'Daily Returns'!D302:M302)</f>
        <v>1.2978901781332932E-2</v>
      </c>
    </row>
    <row r="327" spans="5:6" ht="15" customHeight="1" x14ac:dyDescent="0.35">
      <c r="E327" s="56">
        <f>'Daily Returns'!B303</f>
        <v>44896</v>
      </c>
      <c r="F327" s="57">
        <f>SUMPRODUCT($D$28:$M$28,'Daily Returns'!D303:M303)</f>
        <v>-2.4289767245559753E-3</v>
      </c>
    </row>
    <row r="328" spans="5:6" ht="15" customHeight="1" x14ac:dyDescent="0.35">
      <c r="E328" s="56">
        <f>'Daily Returns'!B304</f>
        <v>44897</v>
      </c>
      <c r="F328" s="57">
        <f>SUMPRODUCT($D$28:$M$28,'Daily Returns'!D304:M304)</f>
        <v>-5.5829560686217567E-3</v>
      </c>
    </row>
    <row r="329" spans="5:6" ht="15" customHeight="1" x14ac:dyDescent="0.35">
      <c r="E329" s="56">
        <f>'Daily Returns'!B305</f>
        <v>44900</v>
      </c>
      <c r="F329" s="57">
        <f>SUMPRODUCT($D$28:$M$28,'Daily Returns'!D305:M305)</f>
        <v>2.027741522667147E-3</v>
      </c>
    </row>
    <row r="330" spans="5:6" ht="15" customHeight="1" x14ac:dyDescent="0.35">
      <c r="E330" s="56">
        <f>'Daily Returns'!B306</f>
        <v>44901</v>
      </c>
      <c r="F330" s="57">
        <f>SUMPRODUCT($D$28:$M$28,'Daily Returns'!D306:M306)</f>
        <v>5.4320924914820646E-3</v>
      </c>
    </row>
    <row r="331" spans="5:6" ht="15" customHeight="1" x14ac:dyDescent="0.35">
      <c r="E331" s="56">
        <f>'Daily Returns'!B307</f>
        <v>44902</v>
      </c>
      <c r="F331" s="57">
        <f>SUMPRODUCT($D$28:$M$28,'Daily Returns'!D307:M307)</f>
        <v>-7.1725411766625008E-3</v>
      </c>
    </row>
    <row r="332" spans="5:6" ht="15" customHeight="1" x14ac:dyDescent="0.35">
      <c r="E332" s="56">
        <f>'Daily Returns'!B308</f>
        <v>44903</v>
      </c>
      <c r="F332" s="57">
        <f>SUMPRODUCT($D$28:$M$28,'Daily Returns'!D308:M308)</f>
        <v>-7.1861142836777726E-3</v>
      </c>
    </row>
    <row r="333" spans="5:6" ht="15" customHeight="1" x14ac:dyDescent="0.35">
      <c r="E333" s="56">
        <f>'Daily Returns'!B309</f>
        <v>44904</v>
      </c>
      <c r="F333" s="57">
        <f>SUMPRODUCT($D$28:$M$28,'Daily Returns'!D309:M309)</f>
        <v>-1.5916765090636196E-2</v>
      </c>
    </row>
    <row r="334" spans="5:6" ht="15" customHeight="1" x14ac:dyDescent="0.35">
      <c r="E334" s="56">
        <f>'Daily Returns'!B310</f>
        <v>44907</v>
      </c>
      <c r="F334" s="57">
        <f>SUMPRODUCT($D$28:$M$28,'Daily Returns'!D310:M310)</f>
        <v>-9.5568050873448048E-3</v>
      </c>
    </row>
    <row r="335" spans="5:6" ht="15" customHeight="1" x14ac:dyDescent="0.35">
      <c r="E335" s="56">
        <f>'Daily Returns'!B311</f>
        <v>44908</v>
      </c>
      <c r="F335" s="57">
        <f>SUMPRODUCT($D$28:$M$28,'Daily Returns'!D311:M311)</f>
        <v>1.8346558355288048E-2</v>
      </c>
    </row>
    <row r="336" spans="5:6" ht="15" customHeight="1" x14ac:dyDescent="0.35">
      <c r="E336" s="56">
        <f>'Daily Returns'!B312</f>
        <v>44909</v>
      </c>
      <c r="F336" s="57">
        <f>SUMPRODUCT($D$28:$M$28,'Daily Returns'!D312:M312)</f>
        <v>-6.8474473293188265E-4</v>
      </c>
    </row>
    <row r="337" spans="5:6" ht="15" customHeight="1" x14ac:dyDescent="0.35">
      <c r="E337" s="56">
        <f>'Daily Returns'!B313</f>
        <v>44910</v>
      </c>
      <c r="F337" s="57">
        <f>SUMPRODUCT($D$28:$M$28,'Daily Returns'!D313:M313)</f>
        <v>-7.0790548727460373E-3</v>
      </c>
    </row>
    <row r="338" spans="5:6" ht="15" customHeight="1" x14ac:dyDescent="0.35">
      <c r="E338" s="56">
        <f>'Daily Returns'!B314</f>
        <v>44911</v>
      </c>
      <c r="F338" s="57">
        <f>SUMPRODUCT($D$28:$M$28,'Daily Returns'!D314:M314)</f>
        <v>-1.7494792329730453E-2</v>
      </c>
    </row>
    <row r="339" spans="5:6" ht="15" customHeight="1" x14ac:dyDescent="0.35">
      <c r="E339" s="56">
        <f>'Daily Returns'!B315</f>
        <v>44914</v>
      </c>
      <c r="F339" s="57">
        <f>SUMPRODUCT($D$28:$M$28,'Daily Returns'!D315:M315)</f>
        <v>1.4794412396262392E-3</v>
      </c>
    </row>
    <row r="340" spans="5:6" ht="15" customHeight="1" x14ac:dyDescent="0.35">
      <c r="E340" s="56">
        <f>'Daily Returns'!B316</f>
        <v>44915</v>
      </c>
      <c r="F340" s="57">
        <f>SUMPRODUCT($D$28:$M$28,'Daily Returns'!D316:M316)</f>
        <v>-4.558299070243417E-3</v>
      </c>
    </row>
    <row r="341" spans="5:6" ht="15" customHeight="1" x14ac:dyDescent="0.35">
      <c r="E341" s="56">
        <f>'Daily Returns'!B317</f>
        <v>44916</v>
      </c>
      <c r="F341" s="57">
        <f>SUMPRODUCT($D$28:$M$28,'Daily Returns'!D317:M317)</f>
        <v>-2.459794230647917E-2</v>
      </c>
    </row>
    <row r="342" spans="5:6" ht="15" customHeight="1" x14ac:dyDescent="0.35">
      <c r="E342" s="56">
        <f>'Daily Returns'!B318</f>
        <v>44917</v>
      </c>
      <c r="F342" s="57">
        <f>SUMPRODUCT($D$28:$M$28,'Daily Returns'!D318:M318)</f>
        <v>-2.6487654493069186E-2</v>
      </c>
    </row>
    <row r="343" spans="5:6" ht="15" customHeight="1" x14ac:dyDescent="0.35">
      <c r="E343" s="56">
        <f>'Daily Returns'!B319</f>
        <v>44918</v>
      </c>
      <c r="F343" s="57">
        <f>SUMPRODUCT($D$28:$M$28,'Daily Returns'!D319:M319)</f>
        <v>-3.2506187144279247E-2</v>
      </c>
    </row>
    <row r="344" spans="5:6" ht="15" customHeight="1" x14ac:dyDescent="0.35">
      <c r="E344" s="56">
        <f>'Daily Returns'!B320</f>
        <v>44921</v>
      </c>
      <c r="F344" s="57">
        <f>SUMPRODUCT($D$28:$M$28,'Daily Returns'!D320:M320)</f>
        <v>2.8049765637303978E-2</v>
      </c>
    </row>
    <row r="345" spans="5:6" ht="15" customHeight="1" x14ac:dyDescent="0.35">
      <c r="E345" s="56">
        <f>'Daily Returns'!B321</f>
        <v>44922</v>
      </c>
      <c r="F345" s="57">
        <f>SUMPRODUCT($D$28:$M$28,'Daily Returns'!D321:M321)</f>
        <v>1.951427915511169E-2</v>
      </c>
    </row>
    <row r="346" spans="5:6" ht="15" customHeight="1" x14ac:dyDescent="0.35">
      <c r="E346" s="56">
        <f>'Daily Returns'!B322</f>
        <v>44923</v>
      </c>
      <c r="F346" s="57">
        <f>SUMPRODUCT($D$28:$M$28,'Daily Returns'!D322:M322)</f>
        <v>2.398378429367878E-2</v>
      </c>
    </row>
    <row r="347" spans="5:6" ht="15" customHeight="1" x14ac:dyDescent="0.35">
      <c r="E347" s="56">
        <f>'Daily Returns'!B323</f>
        <v>44924</v>
      </c>
      <c r="F347" s="57">
        <f>SUMPRODUCT($D$28:$M$28,'Daily Returns'!D323:M323)</f>
        <v>2.3050865262117691E-3</v>
      </c>
    </row>
    <row r="348" spans="5:6" ht="15" customHeight="1" x14ac:dyDescent="0.35">
      <c r="E348" s="56">
        <f>'Daily Returns'!B324</f>
        <v>44925</v>
      </c>
      <c r="F348" s="57">
        <f>SUMPRODUCT($D$28:$M$28,'Daily Returns'!D324:M324)</f>
        <v>-8.2636389659644285E-3</v>
      </c>
    </row>
    <row r="349" spans="5:6" ht="15" customHeight="1" x14ac:dyDescent="0.35">
      <c r="E349" s="56">
        <f>'Daily Returns'!B325</f>
        <v>44928</v>
      </c>
      <c r="F349" s="57">
        <f>SUMPRODUCT($D$28:$M$28,'Daily Returns'!D325:M325)</f>
        <v>4.2303302481515532E-3</v>
      </c>
    </row>
    <row r="350" spans="5:6" ht="15" customHeight="1" x14ac:dyDescent="0.35">
      <c r="E350" s="56">
        <f>'Daily Returns'!B326</f>
        <v>44929</v>
      </c>
      <c r="F350" s="57">
        <f>SUMPRODUCT($D$28:$M$28,'Daily Returns'!D326:M326)</f>
        <v>-5.290670592272893E-3</v>
      </c>
    </row>
    <row r="351" spans="5:6" ht="15" customHeight="1" x14ac:dyDescent="0.35">
      <c r="E351" s="56">
        <f>'Daily Returns'!B327</f>
        <v>44930</v>
      </c>
      <c r="F351" s="57">
        <f>SUMPRODUCT($D$28:$M$28,'Daily Returns'!D327:M327)</f>
        <v>-1.8989417059363838E-2</v>
      </c>
    </row>
    <row r="352" spans="5:6" ht="15" customHeight="1" x14ac:dyDescent="0.35">
      <c r="E352" s="56">
        <f>'Daily Returns'!B328</f>
        <v>44931</v>
      </c>
      <c r="F352" s="57">
        <f>SUMPRODUCT($D$28:$M$28,'Daily Returns'!D328:M328)</f>
        <v>4.3306568958248427E-3</v>
      </c>
    </row>
    <row r="353" spans="5:6" ht="15" customHeight="1" x14ac:dyDescent="0.35">
      <c r="E353" s="56">
        <f>'Daily Returns'!B329</f>
        <v>44932</v>
      </c>
      <c r="F353" s="57">
        <f>SUMPRODUCT($D$28:$M$28,'Daily Returns'!D329:M329)</f>
        <v>-8.5985436485859629E-3</v>
      </c>
    </row>
    <row r="354" spans="5:6" ht="15" customHeight="1" x14ac:dyDescent="0.35">
      <c r="E354" s="56">
        <f>'Daily Returns'!B330</f>
        <v>44935</v>
      </c>
      <c r="F354" s="57">
        <f>SUMPRODUCT($D$28:$M$28,'Daily Returns'!D330:M330)</f>
        <v>9.1983361094046586E-3</v>
      </c>
    </row>
    <row r="355" spans="5:6" ht="15" customHeight="1" x14ac:dyDescent="0.35">
      <c r="E355" s="56">
        <f>'Daily Returns'!B331</f>
        <v>44936</v>
      </c>
      <c r="F355" s="57">
        <f>SUMPRODUCT($D$28:$M$28,'Daily Returns'!D331:M331)</f>
        <v>-1.3198583041977708E-2</v>
      </c>
    </row>
    <row r="356" spans="5:6" ht="15" customHeight="1" x14ac:dyDescent="0.35">
      <c r="E356" s="56">
        <f>'Daily Returns'!B332</f>
        <v>44937</v>
      </c>
      <c r="F356" s="57">
        <f>SUMPRODUCT($D$28:$M$28,'Daily Returns'!D332:M332)</f>
        <v>-5.9747741157569062E-3</v>
      </c>
    </row>
    <row r="357" spans="5:6" ht="15" customHeight="1" x14ac:dyDescent="0.35">
      <c r="E357" s="56">
        <f>'Daily Returns'!B333</f>
        <v>44938</v>
      </c>
      <c r="F357" s="57">
        <f>SUMPRODUCT($D$28:$M$28,'Daily Returns'!D333:M333)</f>
        <v>-4.5222330532367462E-3</v>
      </c>
    </row>
    <row r="358" spans="5:6" ht="15" customHeight="1" x14ac:dyDescent="0.35">
      <c r="E358" s="56">
        <f>'Daily Returns'!B334</f>
        <v>44939</v>
      </c>
      <c r="F358" s="57">
        <f>SUMPRODUCT($D$28:$M$28,'Daily Returns'!D334:M334)</f>
        <v>8.4289377177437855E-3</v>
      </c>
    </row>
    <row r="359" spans="5:6" ht="15" customHeight="1" x14ac:dyDescent="0.35">
      <c r="E359" s="56">
        <f>'Daily Returns'!B335</f>
        <v>44942</v>
      </c>
      <c r="F359" s="57">
        <f>SUMPRODUCT($D$28:$M$28,'Daily Returns'!D335:M335)</f>
        <v>-8.4270343662045839E-3</v>
      </c>
    </row>
    <row r="360" spans="5:6" ht="15" customHeight="1" x14ac:dyDescent="0.35">
      <c r="E360" s="56">
        <f>'Daily Returns'!B336</f>
        <v>44943</v>
      </c>
      <c r="F360" s="57">
        <f>SUMPRODUCT($D$28:$M$28,'Daily Returns'!D336:M336)</f>
        <v>2.2620351864511074E-2</v>
      </c>
    </row>
    <row r="361" spans="5:6" ht="15" customHeight="1" x14ac:dyDescent="0.35">
      <c r="E361" s="56">
        <f>'Daily Returns'!B337</f>
        <v>44944</v>
      </c>
      <c r="F361" s="57">
        <f>SUMPRODUCT($D$28:$M$28,'Daily Returns'!D337:M337)</f>
        <v>1.0001735495443272E-3</v>
      </c>
    </row>
    <row r="362" spans="5:6" ht="15" customHeight="1" x14ac:dyDescent="0.35">
      <c r="E362" s="56">
        <f>'Daily Returns'!B338</f>
        <v>44945</v>
      </c>
      <c r="F362" s="57">
        <f>SUMPRODUCT($D$28:$M$28,'Daily Returns'!D338:M338)</f>
        <v>-1.0105030267049299E-2</v>
      </c>
    </row>
    <row r="363" spans="5:6" ht="15" customHeight="1" x14ac:dyDescent="0.35">
      <c r="E363" s="56">
        <f>'Daily Returns'!B339</f>
        <v>44946</v>
      </c>
      <c r="F363" s="57">
        <f>SUMPRODUCT($D$28:$M$28,'Daily Returns'!D339:M339)</f>
        <v>2.2215822989736819E-3</v>
      </c>
    </row>
    <row r="364" spans="5:6" ht="15" customHeight="1" x14ac:dyDescent="0.35">
      <c r="E364" s="56">
        <f>'Daily Returns'!B340</f>
        <v>44949</v>
      </c>
      <c r="F364" s="57">
        <f>SUMPRODUCT($D$28:$M$28,'Daily Returns'!D340:M340)</f>
        <v>6.3912571707714977E-3</v>
      </c>
    </row>
    <row r="365" spans="5:6" ht="15" customHeight="1" x14ac:dyDescent="0.35">
      <c r="E365" s="56">
        <f>'Daily Returns'!B341</f>
        <v>44950</v>
      </c>
      <c r="F365" s="57">
        <f>SUMPRODUCT($D$28:$M$28,'Daily Returns'!D341:M341)</f>
        <v>-4.5675687738883251E-3</v>
      </c>
    </row>
    <row r="366" spans="5:6" ht="15" customHeight="1" x14ac:dyDescent="0.35">
      <c r="E366" s="56">
        <f>'Daily Returns'!B342</f>
        <v>44951</v>
      </c>
      <c r="F366" s="57">
        <f>SUMPRODUCT($D$28:$M$28,'Daily Returns'!D342:M342)</f>
        <v>-2.1892879149467075E-2</v>
      </c>
    </row>
    <row r="367" spans="5:6" ht="15" customHeight="1" x14ac:dyDescent="0.35">
      <c r="E367" s="56">
        <f>'Daily Returns'!B343</f>
        <v>44953</v>
      </c>
      <c r="F367" s="57">
        <f>SUMPRODUCT($D$28:$M$28,'Daily Returns'!D343:M343)</f>
        <v>-2.7551731749446376E-2</v>
      </c>
    </row>
    <row r="368" spans="5:6" ht="15" customHeight="1" x14ac:dyDescent="0.35">
      <c r="E368" s="56">
        <f>'Daily Returns'!B344</f>
        <v>44956</v>
      </c>
      <c r="F368" s="57">
        <f>SUMPRODUCT($D$28:$M$28,'Daily Returns'!D344:M344)</f>
        <v>-2.0736777403605657E-2</v>
      </c>
    </row>
    <row r="369" spans="5:6" ht="15" customHeight="1" x14ac:dyDescent="0.35">
      <c r="E369" s="56">
        <f>'Daily Returns'!B345</f>
        <v>44957</v>
      </c>
      <c r="F369" s="57">
        <f>SUMPRODUCT($D$28:$M$28,'Daily Returns'!D345:M345)</f>
        <v>-6.2569625463400995E-3</v>
      </c>
    </row>
    <row r="370" spans="5:6" ht="15" customHeight="1" x14ac:dyDescent="0.35">
      <c r="E370" s="56">
        <f>'Daily Returns'!B346</f>
        <v>44958</v>
      </c>
      <c r="F370" s="57">
        <f>SUMPRODUCT($D$28:$M$28,'Daily Returns'!D346:M346)</f>
        <v>-2.7893412747566099E-2</v>
      </c>
    </row>
    <row r="371" spans="5:6" ht="15" customHeight="1" x14ac:dyDescent="0.35">
      <c r="E371" s="56">
        <f>'Daily Returns'!B347</f>
        <v>44959</v>
      </c>
      <c r="F371" s="57">
        <f>SUMPRODUCT($D$28:$M$28,'Daily Returns'!D347:M347)</f>
        <v>-2.5877703687490934E-2</v>
      </c>
    </row>
    <row r="372" spans="5:6" ht="15" customHeight="1" x14ac:dyDescent="0.35">
      <c r="E372" s="56">
        <f>'Daily Returns'!B348</f>
        <v>44960</v>
      </c>
      <c r="F372" s="57">
        <f>SUMPRODUCT($D$28:$M$28,'Daily Returns'!D348:M348)</f>
        <v>-1.5508015514720946E-2</v>
      </c>
    </row>
    <row r="373" spans="5:6" ht="15" customHeight="1" x14ac:dyDescent="0.35">
      <c r="E373" s="56">
        <f>'Daily Returns'!B349</f>
        <v>44963</v>
      </c>
      <c r="F373" s="57">
        <f>SUMPRODUCT($D$28:$M$28,'Daily Returns'!D349:M349)</f>
        <v>-1.5773112567756757E-2</v>
      </c>
    </row>
    <row r="374" spans="5:6" ht="15" customHeight="1" x14ac:dyDescent="0.35">
      <c r="E374" s="56">
        <f>'Daily Returns'!B350</f>
        <v>44964</v>
      </c>
      <c r="F374" s="57">
        <f>SUMPRODUCT($D$28:$M$28,'Daily Returns'!D350:M350)</f>
        <v>-2.2203014055589217E-2</v>
      </c>
    </row>
    <row r="375" spans="5:6" ht="15" customHeight="1" x14ac:dyDescent="0.35">
      <c r="E375" s="56">
        <f>'Daily Returns'!B351</f>
        <v>44965</v>
      </c>
      <c r="F375" s="57">
        <f>SUMPRODUCT($D$28:$M$28,'Daily Returns'!D351:M351)</f>
        <v>2.0888111925850748E-2</v>
      </c>
    </row>
    <row r="376" spans="5:6" ht="15" customHeight="1" x14ac:dyDescent="0.35">
      <c r="E376" s="56">
        <f>'Daily Returns'!B352</f>
        <v>44966</v>
      </c>
      <c r="F376" s="57">
        <f>SUMPRODUCT($D$28:$M$28,'Daily Returns'!D352:M352)</f>
        <v>-1.6716256932184651E-2</v>
      </c>
    </row>
    <row r="377" spans="5:6" ht="15" customHeight="1" x14ac:dyDescent="0.35">
      <c r="E377" s="56">
        <f>'Daily Returns'!B353</f>
        <v>44967</v>
      </c>
      <c r="F377" s="57">
        <f>SUMPRODUCT($D$28:$M$28,'Daily Returns'!D353:M353)</f>
        <v>-2.0339836970854265E-2</v>
      </c>
    </row>
    <row r="378" spans="5:6" ht="15" customHeight="1" x14ac:dyDescent="0.35">
      <c r="E378" s="56">
        <f>'Daily Returns'!B354</f>
        <v>44970</v>
      </c>
      <c r="F378" s="57">
        <f>SUMPRODUCT($D$28:$M$28,'Daily Returns'!D354:M354)</f>
        <v>-1.2191645275672491E-2</v>
      </c>
    </row>
    <row r="379" spans="5:6" ht="15" customHeight="1" x14ac:dyDescent="0.35">
      <c r="E379" s="56">
        <f>'Daily Returns'!B355</f>
        <v>44971</v>
      </c>
      <c r="F379" s="57">
        <f>SUMPRODUCT($D$28:$M$28,'Daily Returns'!D355:M355)</f>
        <v>-2.1797018024620748E-2</v>
      </c>
    </row>
    <row r="380" spans="5:6" ht="15" customHeight="1" x14ac:dyDescent="0.35">
      <c r="E380" s="56">
        <f>'Daily Returns'!B356</f>
        <v>44972</v>
      </c>
      <c r="F380" s="57">
        <f>SUMPRODUCT($D$28:$M$28,'Daily Returns'!D356:M356)</f>
        <v>-2.3620630417662981E-3</v>
      </c>
    </row>
    <row r="381" spans="5:6" ht="15" customHeight="1" x14ac:dyDescent="0.35">
      <c r="E381" s="56">
        <f>'Daily Returns'!B357</f>
        <v>44973</v>
      </c>
      <c r="F381" s="57">
        <f>SUMPRODUCT($D$28:$M$28,'Daily Returns'!D357:M357)</f>
        <v>2.3003765338064003E-2</v>
      </c>
    </row>
    <row r="382" spans="5:6" ht="15" customHeight="1" x14ac:dyDescent="0.35">
      <c r="E382" s="56">
        <f>'Daily Returns'!B358</f>
        <v>44974</v>
      </c>
      <c r="F382" s="57">
        <f>SUMPRODUCT($D$28:$M$28,'Daily Returns'!D358:M358)</f>
        <v>1.9695275193431307E-2</v>
      </c>
    </row>
    <row r="383" spans="5:6" ht="15" customHeight="1" x14ac:dyDescent="0.35">
      <c r="E383" s="56">
        <f>'Daily Returns'!B359</f>
        <v>44977</v>
      </c>
      <c r="F383" s="57">
        <f>SUMPRODUCT($D$28:$M$28,'Daily Returns'!D359:M359)</f>
        <v>1.8045437562934273E-2</v>
      </c>
    </row>
    <row r="384" spans="5:6" ht="15" customHeight="1" x14ac:dyDescent="0.35">
      <c r="E384" s="56">
        <f>'Daily Returns'!B360</f>
        <v>44978</v>
      </c>
      <c r="F384" s="57">
        <f>SUMPRODUCT($D$28:$M$28,'Daily Returns'!D360:M360)</f>
        <v>2.894072713964432E-2</v>
      </c>
    </row>
    <row r="385" spans="5:6" ht="15" customHeight="1" x14ac:dyDescent="0.35">
      <c r="E385" s="56">
        <f>'Daily Returns'!B361</f>
        <v>44979</v>
      </c>
      <c r="F385" s="57">
        <f>SUMPRODUCT($D$28:$M$28,'Daily Returns'!D361:M361)</f>
        <v>-2.5024392981537396E-2</v>
      </c>
    </row>
    <row r="386" spans="5:6" ht="15" customHeight="1" x14ac:dyDescent="0.35">
      <c r="E386" s="56">
        <f>'Daily Returns'!B362</f>
        <v>44980</v>
      </c>
      <c r="F386" s="57">
        <f>SUMPRODUCT($D$28:$M$28,'Daily Returns'!D362:M362)</f>
        <v>-1.8984246718047937E-2</v>
      </c>
    </row>
    <row r="387" spans="5:6" ht="15" customHeight="1" x14ac:dyDescent="0.35">
      <c r="E387" s="56">
        <f>'Daily Returns'!B363</f>
        <v>44981</v>
      </c>
      <c r="F387" s="57">
        <f>SUMPRODUCT($D$28:$M$28,'Daily Returns'!D363:M363)</f>
        <v>-1.7772943728017319E-2</v>
      </c>
    </row>
    <row r="388" spans="5:6" ht="15" customHeight="1" x14ac:dyDescent="0.35">
      <c r="E388" s="56">
        <f>'Daily Returns'!B364</f>
        <v>44984</v>
      </c>
      <c r="F388" s="57">
        <f>SUMPRODUCT($D$28:$M$28,'Daily Returns'!D364:M364)</f>
        <v>-1.3066117228775997E-2</v>
      </c>
    </row>
    <row r="389" spans="5:6" ht="15" customHeight="1" x14ac:dyDescent="0.35">
      <c r="E389" s="56">
        <f>'Daily Returns'!B365</f>
        <v>44985</v>
      </c>
      <c r="F389" s="57">
        <f>SUMPRODUCT($D$28:$M$28,'Daily Returns'!D365:M365)</f>
        <v>2.1295055482233396E-2</v>
      </c>
    </row>
    <row r="390" spans="5:6" ht="15" customHeight="1" x14ac:dyDescent="0.35">
      <c r="E390" s="56">
        <f>'Daily Returns'!B366</f>
        <v>44986</v>
      </c>
      <c r="F390" s="57">
        <f>SUMPRODUCT($D$28:$M$28,'Daily Returns'!D366:M366)</f>
        <v>2.2173607608489517E-2</v>
      </c>
    </row>
    <row r="391" spans="5:6" ht="15" customHeight="1" x14ac:dyDescent="0.35">
      <c r="E391" s="56">
        <f>'Daily Returns'!B367</f>
        <v>44987</v>
      </c>
      <c r="F391" s="57">
        <f>SUMPRODUCT($D$28:$M$28,'Daily Returns'!D367:M367)</f>
        <v>2.0383268108290005E-2</v>
      </c>
    </row>
    <row r="392" spans="5:6" ht="15" customHeight="1" x14ac:dyDescent="0.35">
      <c r="E392" s="56">
        <f>'Daily Returns'!B368</f>
        <v>44988</v>
      </c>
      <c r="F392" s="57">
        <f>SUMPRODUCT($D$28:$M$28,'Daily Returns'!D368:M368)</f>
        <v>1.9745160122331237E-2</v>
      </c>
    </row>
    <row r="393" spans="5:6" ht="15" customHeight="1" x14ac:dyDescent="0.35">
      <c r="E393" s="56">
        <f>'Daily Returns'!B369</f>
        <v>44991</v>
      </c>
      <c r="F393" s="57">
        <f>SUMPRODUCT($D$28:$M$28,'Daily Returns'!D369:M369)</f>
        <v>3.0528642948492894E-2</v>
      </c>
    </row>
    <row r="394" spans="5:6" ht="15" customHeight="1" x14ac:dyDescent="0.35">
      <c r="E394" s="56">
        <f>'Daily Returns'!B370</f>
        <v>44993</v>
      </c>
      <c r="F394" s="57">
        <f>SUMPRODUCT($D$28:$M$28,'Daily Returns'!D370:M370)</f>
        <v>2.9855769243652838E-2</v>
      </c>
    </row>
    <row r="395" spans="5:6" ht="15" customHeight="1" x14ac:dyDescent="0.35">
      <c r="E395" s="56">
        <f>'Daily Returns'!B371</f>
        <v>44994</v>
      </c>
      <c r="F395" s="57">
        <f>SUMPRODUCT($D$28:$M$28,'Daily Returns'!D371:M371)</f>
        <v>1.642622819121746E-2</v>
      </c>
    </row>
    <row r="396" spans="5:6" ht="15" customHeight="1" x14ac:dyDescent="0.35">
      <c r="E396" s="56">
        <f>'Daily Returns'!B372</f>
        <v>44995</v>
      </c>
      <c r="F396" s="57">
        <f>SUMPRODUCT($D$28:$M$28,'Daily Returns'!D372:M372)</f>
        <v>2.0780703478162028E-2</v>
      </c>
    </row>
    <row r="397" spans="5:6" ht="15" customHeight="1" x14ac:dyDescent="0.35">
      <c r="E397" s="56">
        <f>'Daily Returns'!B373</f>
        <v>44998</v>
      </c>
      <c r="F397" s="57">
        <f>SUMPRODUCT($D$28:$M$28,'Daily Returns'!D373:M373)</f>
        <v>1.3496911207240904E-2</v>
      </c>
    </row>
    <row r="398" spans="5:6" ht="15" customHeight="1" x14ac:dyDescent="0.35">
      <c r="E398" s="56">
        <f>'Daily Returns'!B374</f>
        <v>44999</v>
      </c>
      <c r="F398" s="57">
        <f>SUMPRODUCT($D$28:$M$28,'Daily Returns'!D374:M374)</f>
        <v>-2.2663663696033644E-2</v>
      </c>
    </row>
    <row r="399" spans="5:6" ht="15" customHeight="1" x14ac:dyDescent="0.35">
      <c r="E399" s="56">
        <f>'Daily Returns'!B375</f>
        <v>45000</v>
      </c>
      <c r="F399" s="57">
        <f>SUMPRODUCT($D$28:$M$28,'Daily Returns'!D375:M375)</f>
        <v>3.0019429271471634E-3</v>
      </c>
    </row>
    <row r="400" spans="5:6" ht="15" customHeight="1" x14ac:dyDescent="0.35">
      <c r="E400" s="56">
        <f>'Daily Returns'!B376</f>
        <v>45001</v>
      </c>
      <c r="F400" s="57">
        <f>SUMPRODUCT($D$28:$M$28,'Daily Returns'!D376:M376)</f>
        <v>-1.1119039758224801E-3</v>
      </c>
    </row>
    <row r="401" spans="5:6" ht="15" customHeight="1" x14ac:dyDescent="0.35">
      <c r="E401" s="56">
        <f>'Daily Returns'!B377</f>
        <v>45002</v>
      </c>
      <c r="F401" s="57">
        <f>SUMPRODUCT($D$28:$M$28,'Daily Returns'!D377:M377)</f>
        <v>-1.6228248017204593E-3</v>
      </c>
    </row>
    <row r="402" spans="5:6" ht="15" customHeight="1" x14ac:dyDescent="0.35">
      <c r="E402" s="56">
        <f>'Daily Returns'!B378</f>
        <v>45005</v>
      </c>
      <c r="F402" s="57">
        <f>SUMPRODUCT($D$28:$M$28,'Daily Returns'!D378:M378)</f>
        <v>-2.6165723168198297E-2</v>
      </c>
    </row>
    <row r="403" spans="5:6" ht="15" customHeight="1" x14ac:dyDescent="0.35">
      <c r="E403" s="56">
        <f>'Daily Returns'!B379</f>
        <v>45006</v>
      </c>
      <c r="F403" s="57">
        <f>SUMPRODUCT($D$28:$M$28,'Daily Returns'!D379:M379)</f>
        <v>1.3378946596567829E-2</v>
      </c>
    </row>
    <row r="404" spans="5:6" ht="15" customHeight="1" x14ac:dyDescent="0.35">
      <c r="E404" s="56">
        <f>'Daily Returns'!B380</f>
        <v>45007</v>
      </c>
      <c r="F404" s="57">
        <f>SUMPRODUCT($D$28:$M$28,'Daily Returns'!D380:M380)</f>
        <v>5.4899354982229668E-3</v>
      </c>
    </row>
    <row r="405" spans="5:6" ht="15" customHeight="1" x14ac:dyDescent="0.35">
      <c r="E405" s="56">
        <f>'Daily Returns'!B381</f>
        <v>45008</v>
      </c>
      <c r="F405" s="57">
        <f>SUMPRODUCT($D$28:$M$28,'Daily Returns'!D381:M381)</f>
        <v>-6.9895350628054109E-3</v>
      </c>
    </row>
    <row r="406" spans="5:6" ht="15" customHeight="1" x14ac:dyDescent="0.35">
      <c r="E406" s="56">
        <f>'Daily Returns'!B382</f>
        <v>45009</v>
      </c>
      <c r="F406" s="57">
        <f>SUMPRODUCT($D$28:$M$28,'Daily Returns'!D382:M382)</f>
        <v>-2.3521570637934981E-2</v>
      </c>
    </row>
    <row r="407" spans="5:6" ht="15" customHeight="1" x14ac:dyDescent="0.35">
      <c r="E407" s="56">
        <f>'Daily Returns'!B383</f>
        <v>45012</v>
      </c>
      <c r="F407" s="57">
        <f>SUMPRODUCT($D$28:$M$28,'Daily Returns'!D383:M383)</f>
        <v>-2.8354387610359161E-2</v>
      </c>
    </row>
    <row r="408" spans="5:6" ht="15" customHeight="1" x14ac:dyDescent="0.35">
      <c r="E408" s="56">
        <f>'Daily Returns'!B384</f>
        <v>45013</v>
      </c>
      <c r="F408" s="57">
        <f>SUMPRODUCT($D$28:$M$28,'Daily Returns'!D384:M384)</f>
        <v>-9.2615932754212607E-3</v>
      </c>
    </row>
    <row r="409" spans="5:6" ht="15" customHeight="1" x14ac:dyDescent="0.35">
      <c r="E409" s="56">
        <f>'Daily Returns'!B385</f>
        <v>45014</v>
      </c>
      <c r="F409" s="57">
        <f>SUMPRODUCT($D$28:$M$28,'Daily Returns'!D385:M385)</f>
        <v>3.4906919638741485E-2</v>
      </c>
    </row>
    <row r="410" spans="5:6" ht="15" customHeight="1" x14ac:dyDescent="0.35">
      <c r="E410" s="56">
        <f>'Daily Returns'!B386</f>
        <v>45016</v>
      </c>
      <c r="F410" s="57">
        <f>SUMPRODUCT($D$28:$M$28,'Daily Returns'!D386:M386)</f>
        <v>1.2497082080729733E-2</v>
      </c>
    </row>
    <row r="411" spans="5:6" ht="15" customHeight="1" x14ac:dyDescent="0.35">
      <c r="E411" s="56">
        <f>'Daily Returns'!B387</f>
        <v>45019</v>
      </c>
      <c r="F411" s="57">
        <f>SUMPRODUCT($D$28:$M$28,'Daily Returns'!D387:M387)</f>
        <v>4.0518353407655514E-3</v>
      </c>
    </row>
    <row r="412" spans="5:6" ht="15" customHeight="1" x14ac:dyDescent="0.35">
      <c r="E412" s="56">
        <f>'Daily Returns'!B388</f>
        <v>45021</v>
      </c>
      <c r="F412" s="57">
        <f>SUMPRODUCT($D$28:$M$28,'Daily Returns'!D388:M388)</f>
        <v>-2.4578690812504479E-3</v>
      </c>
    </row>
    <row r="413" spans="5:6" ht="15" customHeight="1" x14ac:dyDescent="0.35">
      <c r="E413" s="56">
        <f>'Daily Returns'!B389</f>
        <v>45022</v>
      </c>
      <c r="F413" s="57">
        <f>SUMPRODUCT($D$28:$M$28,'Daily Returns'!D389:M389)</f>
        <v>2.7905741350160496E-3</v>
      </c>
    </row>
    <row r="414" spans="5:6" ht="15" customHeight="1" x14ac:dyDescent="0.35">
      <c r="E414" s="56">
        <f>'Daily Returns'!B390</f>
        <v>45026</v>
      </c>
      <c r="F414" s="57">
        <f>SUMPRODUCT($D$28:$M$28,'Daily Returns'!D390:M390)</f>
        <v>7.8304118127525708E-3</v>
      </c>
    </row>
    <row r="415" spans="5:6" ht="15" customHeight="1" x14ac:dyDescent="0.35">
      <c r="E415" s="56">
        <f>'Daily Returns'!B391</f>
        <v>45027</v>
      </c>
      <c r="F415" s="57">
        <f>SUMPRODUCT($D$28:$M$28,'Daily Returns'!D391:M391)</f>
        <v>1.2622988456589712E-2</v>
      </c>
    </row>
    <row r="416" spans="5:6" ht="15" customHeight="1" x14ac:dyDescent="0.35">
      <c r="E416" s="56">
        <f>'Daily Returns'!B392</f>
        <v>45028</v>
      </c>
      <c r="F416" s="57">
        <f>SUMPRODUCT($D$28:$M$28,'Daily Returns'!D392:M392)</f>
        <v>-1.0607612416800033E-2</v>
      </c>
    </row>
    <row r="417" spans="5:6" ht="15" customHeight="1" x14ac:dyDescent="0.35">
      <c r="E417" s="56">
        <f>'Daily Returns'!B393</f>
        <v>45029</v>
      </c>
      <c r="F417" s="57">
        <f>SUMPRODUCT($D$28:$M$28,'Daily Returns'!D393:M393)</f>
        <v>-2.2697446590881371E-3</v>
      </c>
    </row>
    <row r="418" spans="5:6" ht="15" customHeight="1" x14ac:dyDescent="0.35">
      <c r="E418" s="56">
        <f>'Daily Returns'!B394</f>
        <v>45033</v>
      </c>
      <c r="F418" s="57">
        <f>SUMPRODUCT($D$28:$M$28,'Daily Returns'!D394:M394)</f>
        <v>-4.3330273901213689E-3</v>
      </c>
    </row>
    <row r="419" spans="5:6" ht="15" customHeight="1" x14ac:dyDescent="0.35">
      <c r="E419" s="56">
        <f>'Daily Returns'!B395</f>
        <v>45034</v>
      </c>
      <c r="F419" s="57">
        <f>SUMPRODUCT($D$28:$M$28,'Daily Returns'!D395:M395)</f>
        <v>-2.9218634038838134E-3</v>
      </c>
    </row>
    <row r="420" spans="5:6" ht="15" customHeight="1" x14ac:dyDescent="0.35">
      <c r="E420" s="56">
        <f>'Daily Returns'!B396</f>
        <v>45035</v>
      </c>
      <c r="F420" s="57">
        <f>SUMPRODUCT($D$28:$M$28,'Daily Returns'!D396:M396)</f>
        <v>-6.0251437154643797E-3</v>
      </c>
    </row>
    <row r="421" spans="5:6" ht="15" customHeight="1" x14ac:dyDescent="0.35">
      <c r="E421" s="56">
        <f>'Daily Returns'!B397</f>
        <v>45036</v>
      </c>
      <c r="F421" s="57">
        <f>SUMPRODUCT($D$28:$M$28,'Daily Returns'!D397:M397)</f>
        <v>1.9384334599704268E-2</v>
      </c>
    </row>
    <row r="422" spans="5:6" ht="15" customHeight="1" x14ac:dyDescent="0.35">
      <c r="E422" s="56">
        <f>'Daily Returns'!B398</f>
        <v>45037</v>
      </c>
      <c r="F422" s="57">
        <f>SUMPRODUCT($D$28:$M$28,'Daily Returns'!D398:M398)</f>
        <v>1.0512976193509467E-2</v>
      </c>
    </row>
    <row r="423" spans="5:6" ht="15" customHeight="1" x14ac:dyDescent="0.35">
      <c r="E423" s="56">
        <f>'Daily Returns'!B399</f>
        <v>45040</v>
      </c>
      <c r="F423" s="57">
        <f>SUMPRODUCT($D$28:$M$28,'Daily Returns'!D399:M399)</f>
        <v>5.5416674484836167E-3</v>
      </c>
    </row>
    <row r="424" spans="5:6" ht="15" customHeight="1" x14ac:dyDescent="0.35">
      <c r="E424" s="56">
        <f>'Daily Returns'!B400</f>
        <v>45041</v>
      </c>
      <c r="F424" s="57">
        <f>SUMPRODUCT($D$28:$M$28,'Daily Returns'!D400:M400)</f>
        <v>7.5866348291366067E-3</v>
      </c>
    </row>
    <row r="425" spans="5:6" ht="15" customHeight="1" x14ac:dyDescent="0.35">
      <c r="E425" s="56">
        <f>'Daily Returns'!B401</f>
        <v>45042</v>
      </c>
      <c r="F425" s="57">
        <f>SUMPRODUCT($D$28:$M$28,'Daily Returns'!D401:M401)</f>
        <v>1.724746562613997E-2</v>
      </c>
    </row>
    <row r="426" spans="5:6" ht="15" customHeight="1" x14ac:dyDescent="0.35">
      <c r="E426" s="56">
        <f>'Daily Returns'!B402</f>
        <v>45043</v>
      </c>
      <c r="F426" s="57">
        <f>SUMPRODUCT($D$28:$M$28,'Daily Returns'!D402:M402)</f>
        <v>7.2564259668253164E-3</v>
      </c>
    </row>
    <row r="427" spans="5:6" ht="15" customHeight="1" x14ac:dyDescent="0.35">
      <c r="E427" s="56">
        <f>'Daily Returns'!B403</f>
        <v>45044</v>
      </c>
      <c r="F427" s="57">
        <f>SUMPRODUCT($D$28:$M$28,'Daily Returns'!D403:M403)</f>
        <v>2.1741620470062881E-2</v>
      </c>
    </row>
    <row r="428" spans="5:6" ht="15" customHeight="1" x14ac:dyDescent="0.35">
      <c r="E428" s="56">
        <f>'Daily Returns'!B404</f>
        <v>45048</v>
      </c>
      <c r="F428" s="57">
        <f>SUMPRODUCT($D$28:$M$28,'Daily Returns'!D404:M404)</f>
        <v>2.3043288118299046E-2</v>
      </c>
    </row>
    <row r="429" spans="5:6" ht="15" customHeight="1" x14ac:dyDescent="0.35">
      <c r="E429" s="56">
        <f>'Daily Returns'!B405</f>
        <v>45049</v>
      </c>
      <c r="F429" s="57">
        <f>SUMPRODUCT($D$28:$M$28,'Daily Returns'!D405:M405)</f>
        <v>-3.7357344338645191E-3</v>
      </c>
    </row>
    <row r="430" spans="5:6" ht="15" customHeight="1" x14ac:dyDescent="0.35">
      <c r="E430" s="56">
        <f>'Daily Returns'!B406</f>
        <v>45050</v>
      </c>
      <c r="F430" s="57">
        <f>SUMPRODUCT($D$28:$M$28,'Daily Returns'!D406:M406)</f>
        <v>1.1406155451264634E-2</v>
      </c>
    </row>
    <row r="431" spans="5:6" ht="15" customHeight="1" x14ac:dyDescent="0.35">
      <c r="E431" s="56">
        <f>'Daily Returns'!B407</f>
        <v>45051</v>
      </c>
      <c r="F431" s="57">
        <f>SUMPRODUCT($D$28:$M$28,'Daily Returns'!D407:M407)</f>
        <v>4.4672165729720643E-4</v>
      </c>
    </row>
    <row r="432" spans="5:6" ht="15" customHeight="1" x14ac:dyDescent="0.35">
      <c r="E432" s="56">
        <f>'Daily Returns'!B408</f>
        <v>45054</v>
      </c>
      <c r="F432" s="57">
        <f>SUMPRODUCT($D$28:$M$28,'Daily Returns'!D408:M408)</f>
        <v>5.0903543205388048E-3</v>
      </c>
    </row>
    <row r="433" spans="5:6" ht="15" customHeight="1" x14ac:dyDescent="0.35">
      <c r="E433" s="56">
        <f>'Daily Returns'!B409</f>
        <v>45055</v>
      </c>
      <c r="F433" s="57">
        <f>SUMPRODUCT($D$28:$M$28,'Daily Returns'!D409:M409)</f>
        <v>-5.5532317878187708E-3</v>
      </c>
    </row>
    <row r="434" spans="5:6" ht="15" customHeight="1" x14ac:dyDescent="0.35">
      <c r="E434" s="56">
        <f>'Daily Returns'!B410</f>
        <v>45056</v>
      </c>
      <c r="F434" s="57">
        <f>SUMPRODUCT($D$28:$M$28,'Daily Returns'!D410:M410)</f>
        <v>1.0698804710448572E-3</v>
      </c>
    </row>
    <row r="435" spans="5:6" ht="15" customHeight="1" x14ac:dyDescent="0.35">
      <c r="E435" s="56">
        <f>'Daily Returns'!B411</f>
        <v>45057</v>
      </c>
      <c r="F435" s="57">
        <f>SUMPRODUCT($D$28:$M$28,'Daily Returns'!D411:M411)</f>
        <v>1.0844665297163403E-2</v>
      </c>
    </row>
    <row r="436" spans="5:6" ht="15" customHeight="1" x14ac:dyDescent="0.35">
      <c r="E436" s="56">
        <f>'Daily Returns'!B412</f>
        <v>45058</v>
      </c>
      <c r="F436" s="57">
        <f>SUMPRODUCT($D$28:$M$28,'Daily Returns'!D412:M412)</f>
        <v>-1.2744479796064188E-2</v>
      </c>
    </row>
    <row r="437" spans="5:6" ht="15" customHeight="1" x14ac:dyDescent="0.35">
      <c r="E437" s="56">
        <f>'Daily Returns'!B413</f>
        <v>45061</v>
      </c>
      <c r="F437" s="57">
        <f>SUMPRODUCT($D$28:$M$28,'Daily Returns'!D413:M413)</f>
        <v>-8.2119547375102565E-3</v>
      </c>
    </row>
    <row r="438" spans="5:6" ht="15" customHeight="1" x14ac:dyDescent="0.35">
      <c r="E438" s="56">
        <f>'Daily Returns'!B414</f>
        <v>45062</v>
      </c>
      <c r="F438" s="57">
        <f>SUMPRODUCT($D$28:$M$28,'Daily Returns'!D414:M414)</f>
        <v>1.2959912041045699E-3</v>
      </c>
    </row>
    <row r="439" spans="5:6" ht="15" customHeight="1" x14ac:dyDescent="0.35">
      <c r="E439" s="56">
        <f>'Daily Returns'!B415</f>
        <v>45063</v>
      </c>
      <c r="F439" s="57">
        <f>SUMPRODUCT($D$28:$M$28,'Daily Returns'!D415:M415)</f>
        <v>-4.3021816115268209E-3</v>
      </c>
    </row>
    <row r="440" spans="5:6" ht="15" customHeight="1" x14ac:dyDescent="0.35">
      <c r="E440" s="56">
        <f>'Daily Returns'!B416</f>
        <v>45064</v>
      </c>
      <c r="F440" s="57">
        <f>SUMPRODUCT($D$28:$M$28,'Daily Returns'!D416:M416)</f>
        <v>-1.827125666116013E-2</v>
      </c>
    </row>
    <row r="441" spans="5:6" ht="15" customHeight="1" x14ac:dyDescent="0.35">
      <c r="E441" s="56">
        <f>'Daily Returns'!B417</f>
        <v>45065</v>
      </c>
      <c r="F441" s="57">
        <f>SUMPRODUCT($D$28:$M$28,'Daily Returns'!D417:M417)</f>
        <v>1.3001121297942541E-2</v>
      </c>
    </row>
    <row r="442" spans="5:6" ht="15" customHeight="1" x14ac:dyDescent="0.35">
      <c r="E442" s="56">
        <f>'Daily Returns'!B418</f>
        <v>45068</v>
      </c>
      <c r="F442" s="57">
        <f>SUMPRODUCT($D$28:$M$28,'Daily Returns'!D418:M418)</f>
        <v>1.9481438882828602E-2</v>
      </c>
    </row>
    <row r="443" spans="5:6" ht="15" customHeight="1" x14ac:dyDescent="0.35">
      <c r="E443" s="56">
        <f>'Daily Returns'!B419</f>
        <v>45069</v>
      </c>
      <c r="F443" s="57">
        <f>SUMPRODUCT($D$28:$M$28,'Daily Returns'!D419:M419)</f>
        <v>1.8938137763901301E-2</v>
      </c>
    </row>
    <row r="444" spans="5:6" ht="15" customHeight="1" x14ac:dyDescent="0.35">
      <c r="E444" s="56">
        <f>'Daily Returns'!B420</f>
        <v>45070</v>
      </c>
      <c r="F444" s="57">
        <f>SUMPRODUCT($D$28:$M$28,'Daily Returns'!D420:M420)</f>
        <v>2.5219778087639394E-4</v>
      </c>
    </row>
    <row r="445" spans="5:6" ht="15" customHeight="1" x14ac:dyDescent="0.35">
      <c r="E445" s="56">
        <f>'Daily Returns'!B421</f>
        <v>45071</v>
      </c>
      <c r="F445" s="57">
        <f>SUMPRODUCT($D$28:$M$28,'Daily Returns'!D421:M421)</f>
        <v>4.9746748349772957E-3</v>
      </c>
    </row>
    <row r="446" spans="5:6" ht="15" customHeight="1" x14ac:dyDescent="0.35">
      <c r="E446" s="56">
        <f>'Daily Returns'!B422</f>
        <v>45072</v>
      </c>
      <c r="F446" s="57">
        <f>SUMPRODUCT($D$28:$M$28,'Daily Returns'!D422:M422)</f>
        <v>-2.0252461313448444E-3</v>
      </c>
    </row>
    <row r="447" spans="5:6" ht="15" customHeight="1" x14ac:dyDescent="0.35">
      <c r="E447" s="56">
        <f>'Daily Returns'!B423</f>
        <v>45075</v>
      </c>
      <c r="F447" s="57">
        <f>SUMPRODUCT($D$28:$M$28,'Daily Returns'!D423:M423)</f>
        <v>-9.6040345283347425E-4</v>
      </c>
    </row>
    <row r="448" spans="5:6" ht="15" customHeight="1" x14ac:dyDescent="0.35">
      <c r="E448" s="56">
        <f>'Daily Returns'!B424</f>
        <v>45076</v>
      </c>
      <c r="F448" s="57">
        <f>SUMPRODUCT($D$28:$M$28,'Daily Returns'!D424:M424)</f>
        <v>-1.3042905032720079E-3</v>
      </c>
    </row>
    <row r="449" spans="5:6" ht="15" customHeight="1" x14ac:dyDescent="0.35">
      <c r="E449" s="56">
        <f>'Daily Returns'!B425</f>
        <v>45077</v>
      </c>
      <c r="F449" s="57">
        <f>SUMPRODUCT($D$28:$M$28,'Daily Returns'!D425:M425)</f>
        <v>-1.1507399011372866E-2</v>
      </c>
    </row>
    <row r="450" spans="5:6" ht="15" customHeight="1" x14ac:dyDescent="0.35">
      <c r="E450" s="56">
        <f>'Daily Returns'!B426</f>
        <v>45078</v>
      </c>
      <c r="F450" s="57">
        <f>SUMPRODUCT($D$28:$M$28,'Daily Returns'!D426:M426)</f>
        <v>9.6954000631503355E-3</v>
      </c>
    </row>
    <row r="451" spans="5:6" ht="15" customHeight="1" x14ac:dyDescent="0.35">
      <c r="E451" s="56">
        <f>'Daily Returns'!B427</f>
        <v>45079</v>
      </c>
      <c r="F451" s="57">
        <f>SUMPRODUCT($D$28:$M$28,'Daily Returns'!D427:M427)</f>
        <v>3.1734021682691756E-3</v>
      </c>
    </row>
    <row r="452" spans="5:6" ht="15" customHeight="1" x14ac:dyDescent="0.35">
      <c r="E452" s="56">
        <f>'Daily Returns'!B428</f>
        <v>45082</v>
      </c>
      <c r="F452" s="57">
        <f>SUMPRODUCT($D$28:$M$28,'Daily Returns'!D428:M428)</f>
        <v>1.3897845126669117E-2</v>
      </c>
    </row>
    <row r="453" spans="5:6" ht="15" customHeight="1" x14ac:dyDescent="0.35">
      <c r="E453" s="56">
        <f>'Daily Returns'!B429</f>
        <v>45083</v>
      </c>
      <c r="F453" s="57">
        <f>SUMPRODUCT($D$28:$M$28,'Daily Returns'!D429:M429)</f>
        <v>1.4323654646750145E-2</v>
      </c>
    </row>
    <row r="454" spans="5:6" ht="15" customHeight="1" x14ac:dyDescent="0.35">
      <c r="E454" s="56">
        <f>'Daily Returns'!B430</f>
        <v>45084</v>
      </c>
      <c r="F454" s="57">
        <f>SUMPRODUCT($D$28:$M$28,'Daily Returns'!D430:M430)</f>
        <v>3.7850282695465684E-2</v>
      </c>
    </row>
    <row r="455" spans="5:6" ht="15" customHeight="1" x14ac:dyDescent="0.35">
      <c r="E455" s="56">
        <f>'Daily Returns'!B431</f>
        <v>45085</v>
      </c>
      <c r="F455" s="57">
        <f>SUMPRODUCT($D$28:$M$28,'Daily Returns'!D431:M431)</f>
        <v>1.1520451534807772E-2</v>
      </c>
    </row>
    <row r="456" spans="5:6" ht="15" customHeight="1" x14ac:dyDescent="0.35">
      <c r="E456" s="56">
        <f>'Daily Returns'!B432</f>
        <v>45086</v>
      </c>
      <c r="F456" s="57">
        <f>SUMPRODUCT($D$28:$M$28,'Daily Returns'!D432:M432)</f>
        <v>5.0564214144153095E-4</v>
      </c>
    </row>
    <row r="457" spans="5:6" ht="15" customHeight="1" x14ac:dyDescent="0.35">
      <c r="E457" s="56">
        <f>'Daily Returns'!B433</f>
        <v>45089</v>
      </c>
      <c r="F457" s="57">
        <f>SUMPRODUCT($D$28:$M$28,'Daily Returns'!D433:M433)</f>
        <v>-2.4482448033285088E-3</v>
      </c>
    </row>
    <row r="458" spans="5:6" ht="15" customHeight="1" x14ac:dyDescent="0.35">
      <c r="E458" s="56">
        <f>'Daily Returns'!B434</f>
        <v>45090</v>
      </c>
      <c r="F458" s="57">
        <f>SUMPRODUCT($D$28:$M$28,'Daily Returns'!D434:M434)</f>
        <v>-6.5401992993563331E-3</v>
      </c>
    </row>
    <row r="459" spans="5:6" ht="15" customHeight="1" x14ac:dyDescent="0.35">
      <c r="E459" s="56">
        <f>'Daily Returns'!B435</f>
        <v>45091</v>
      </c>
      <c r="F459" s="57">
        <f>SUMPRODUCT($D$28:$M$28,'Daily Returns'!D435:M435)</f>
        <v>-1.0138406137778758E-3</v>
      </c>
    </row>
    <row r="460" spans="5:6" ht="15" customHeight="1" x14ac:dyDescent="0.35">
      <c r="E460" s="56">
        <f>'Daily Returns'!B436</f>
        <v>45092</v>
      </c>
      <c r="F460" s="57">
        <f>SUMPRODUCT($D$28:$M$28,'Daily Returns'!D436:M436)</f>
        <v>2.0015135673639231E-3</v>
      </c>
    </row>
    <row r="461" spans="5:6" ht="15" customHeight="1" x14ac:dyDescent="0.35">
      <c r="E461" s="56">
        <f>'Daily Returns'!B437</f>
        <v>45093</v>
      </c>
      <c r="F461" s="57">
        <f>SUMPRODUCT($D$28:$M$28,'Daily Returns'!D437:M437)</f>
        <v>2.0887550198542934E-3</v>
      </c>
    </row>
    <row r="462" spans="5:6" ht="15" customHeight="1" x14ac:dyDescent="0.35">
      <c r="E462" s="56">
        <f>'Daily Returns'!B438</f>
        <v>45096</v>
      </c>
      <c r="F462" s="57">
        <f>SUMPRODUCT($D$28:$M$28,'Daily Returns'!D438:M438)</f>
        <v>-5.9371531793957879E-3</v>
      </c>
    </row>
    <row r="463" spans="5:6" ht="15" customHeight="1" x14ac:dyDescent="0.35">
      <c r="E463" s="56">
        <f>'Daily Returns'!B439</f>
        <v>45097</v>
      </c>
      <c r="F463" s="57">
        <f>SUMPRODUCT($D$28:$M$28,'Daily Returns'!D439:M439)</f>
        <v>-6.842305065061843E-5</v>
      </c>
    </row>
    <row r="464" spans="5:6" ht="15" customHeight="1" x14ac:dyDescent="0.35">
      <c r="E464" s="56">
        <f>'Daily Returns'!B440</f>
        <v>45098</v>
      </c>
      <c r="F464" s="57">
        <f>SUMPRODUCT($D$28:$M$28,'Daily Returns'!D440:M440)</f>
        <v>3.5471872371105233E-3</v>
      </c>
    </row>
    <row r="465" spans="5:6" ht="15" customHeight="1" x14ac:dyDescent="0.35">
      <c r="E465" s="56">
        <f>'Daily Returns'!B441</f>
        <v>45099</v>
      </c>
      <c r="F465" s="57">
        <f>SUMPRODUCT($D$28:$M$28,'Daily Returns'!D441:M441)</f>
        <v>-1.4375165806191604E-2</v>
      </c>
    </row>
    <row r="466" spans="5:6" ht="15" customHeight="1" x14ac:dyDescent="0.35">
      <c r="E466" s="56">
        <f>'Daily Returns'!B442</f>
        <v>45100</v>
      </c>
      <c r="F466" s="57">
        <f>SUMPRODUCT($D$28:$M$28,'Daily Returns'!D442:M442)</f>
        <v>-2.2348329691980966E-2</v>
      </c>
    </row>
    <row r="467" spans="5:6" ht="15" customHeight="1" x14ac:dyDescent="0.35">
      <c r="E467" s="56">
        <f>'Daily Returns'!B443</f>
        <v>45103</v>
      </c>
      <c r="F467" s="57">
        <f>SUMPRODUCT($D$28:$M$28,'Daily Returns'!D443:M443)</f>
        <v>7.5764528419133394E-3</v>
      </c>
    </row>
    <row r="468" spans="5:6" ht="15" customHeight="1" x14ac:dyDescent="0.35">
      <c r="E468" s="56">
        <f>'Daily Returns'!B444</f>
        <v>45104</v>
      </c>
      <c r="F468" s="57">
        <f>SUMPRODUCT($D$28:$M$28,'Daily Returns'!D444:M444)</f>
        <v>5.7667200814448746E-3</v>
      </c>
    </row>
    <row r="469" spans="5:6" ht="15" customHeight="1" x14ac:dyDescent="0.35">
      <c r="E469" s="56">
        <f>'Daily Returns'!B445</f>
        <v>45105</v>
      </c>
      <c r="F469" s="57">
        <f>SUMPRODUCT($D$28:$M$28,'Daily Returns'!D445:M445)</f>
        <v>3.2422316238388659E-3</v>
      </c>
    </row>
    <row r="470" spans="5:6" ht="15" customHeight="1" x14ac:dyDescent="0.35">
      <c r="E470" s="56">
        <f>'Daily Returns'!B446</f>
        <v>45107</v>
      </c>
      <c r="F470" s="57">
        <f>SUMPRODUCT($D$28:$M$28,'Daily Returns'!D446:M446)</f>
        <v>-4.0599107554471171E-3</v>
      </c>
    </row>
    <row r="471" spans="5:6" ht="15" customHeight="1" x14ac:dyDescent="0.35">
      <c r="E471" s="56">
        <f>'Daily Returns'!B447</f>
        <v>45110</v>
      </c>
      <c r="F471" s="57">
        <f>SUMPRODUCT($D$28:$M$28,'Daily Returns'!D447:M447)</f>
        <v>-5.3956552427652099E-3</v>
      </c>
    </row>
    <row r="472" spans="5:6" ht="15" customHeight="1" x14ac:dyDescent="0.35">
      <c r="E472" s="56">
        <f>'Daily Returns'!B448</f>
        <v>45111</v>
      </c>
      <c r="F472" s="57">
        <f>SUMPRODUCT($D$28:$M$28,'Daily Returns'!D448:M448)</f>
        <v>-2.408663465529687E-3</v>
      </c>
    </row>
    <row r="473" spans="5:6" ht="15" customHeight="1" x14ac:dyDescent="0.35">
      <c r="E473" s="56">
        <f>'Daily Returns'!B449</f>
        <v>45112</v>
      </c>
      <c r="F473" s="57">
        <f>SUMPRODUCT($D$28:$M$28,'Daily Returns'!D449:M449)</f>
        <v>2.99282351589802E-3</v>
      </c>
    </row>
    <row r="474" spans="5:6" ht="15" customHeight="1" x14ac:dyDescent="0.35">
      <c r="E474" s="56">
        <f>'Daily Returns'!B450</f>
        <v>45113</v>
      </c>
      <c r="F474" s="57">
        <f>SUMPRODUCT($D$28:$M$28,'Daily Returns'!D450:M450)</f>
        <v>2.1455013067057965E-2</v>
      </c>
    </row>
    <row r="475" spans="5:6" ht="15" customHeight="1" x14ac:dyDescent="0.35">
      <c r="E475" s="56">
        <f>'Daily Returns'!B451</f>
        <v>45114</v>
      </c>
      <c r="F475" s="57">
        <f>SUMPRODUCT($D$28:$M$28,'Daily Returns'!D451:M451)</f>
        <v>-1.6238817475438438E-2</v>
      </c>
    </row>
    <row r="476" spans="5:6" ht="15" customHeight="1" x14ac:dyDescent="0.35">
      <c r="E476" s="56">
        <f>'Daily Returns'!B452</f>
        <v>45117</v>
      </c>
      <c r="F476" s="57">
        <f>SUMPRODUCT($D$28:$M$28,'Daily Returns'!D452:M452)</f>
        <v>-1.0196064274387143E-2</v>
      </c>
    </row>
    <row r="477" spans="5:6" ht="15" customHeight="1" x14ac:dyDescent="0.35">
      <c r="E477" s="56">
        <f>'Daily Returns'!B453</f>
        <v>45118</v>
      </c>
      <c r="F477" s="57">
        <f>SUMPRODUCT($D$28:$M$28,'Daily Returns'!D453:M453)</f>
        <v>9.6097403685084688E-3</v>
      </c>
    </row>
    <row r="478" spans="5:6" ht="15" customHeight="1" x14ac:dyDescent="0.35">
      <c r="E478" s="56">
        <f>'Daily Returns'!B454</f>
        <v>45119</v>
      </c>
      <c r="F478" s="57">
        <f>SUMPRODUCT($D$28:$M$28,'Daily Returns'!D454:M454)</f>
        <v>-6.4761771091765823E-3</v>
      </c>
    </row>
    <row r="479" spans="5:6" ht="15" customHeight="1" x14ac:dyDescent="0.35">
      <c r="E479" s="56">
        <f>'Daily Returns'!B455</f>
        <v>45120</v>
      </c>
      <c r="F479" s="57">
        <f>SUMPRODUCT($D$28:$M$28,'Daily Returns'!D455:M455)</f>
        <v>-2.0032790723568838E-2</v>
      </c>
    </row>
    <row r="480" spans="5:6" ht="15" customHeight="1" x14ac:dyDescent="0.35">
      <c r="E480" s="56">
        <f>'Daily Returns'!B456</f>
        <v>45121</v>
      </c>
      <c r="F480" s="57">
        <f>SUMPRODUCT($D$28:$M$28,'Daily Returns'!D456:M456)</f>
        <v>4.6237211562005741E-3</v>
      </c>
    </row>
    <row r="481" spans="5:6" ht="15" customHeight="1" x14ac:dyDescent="0.35">
      <c r="E481" s="56">
        <f>'Daily Returns'!B457</f>
        <v>45124</v>
      </c>
      <c r="F481" s="57">
        <f>SUMPRODUCT($D$28:$M$28,'Daily Returns'!D457:M457)</f>
        <v>5.5227021587518103E-3</v>
      </c>
    </row>
    <row r="482" spans="5:6" ht="15" customHeight="1" x14ac:dyDescent="0.35">
      <c r="E482" s="56">
        <f>'Daily Returns'!B458</f>
        <v>45125</v>
      </c>
      <c r="F482" s="57">
        <f>SUMPRODUCT($D$28:$M$28,'Daily Returns'!D458:M458)</f>
        <v>3.2111694423456339E-3</v>
      </c>
    </row>
    <row r="483" spans="5:6" ht="15" customHeight="1" x14ac:dyDescent="0.35">
      <c r="E483" s="56">
        <f>'Daily Returns'!B459</f>
        <v>45126</v>
      </c>
      <c r="F483" s="57">
        <f>SUMPRODUCT($D$28:$M$28,'Daily Returns'!D459:M459)</f>
        <v>1.0967180701062517E-2</v>
      </c>
    </row>
    <row r="484" spans="5:6" ht="15" customHeight="1" x14ac:dyDescent="0.35">
      <c r="E484" s="56">
        <f>'Daily Returns'!B460</f>
        <v>45127</v>
      </c>
      <c r="F484" s="57">
        <f>SUMPRODUCT($D$28:$M$28,'Daily Returns'!D460:M460)</f>
        <v>2.0400958462155191E-4</v>
      </c>
    </row>
    <row r="485" spans="5:6" ht="15" customHeight="1" x14ac:dyDescent="0.35">
      <c r="E485" s="56">
        <f>'Daily Returns'!B461</f>
        <v>45128</v>
      </c>
      <c r="F485" s="57">
        <f>SUMPRODUCT($D$28:$M$28,'Daily Returns'!D461:M461)</f>
        <v>-4.9077199258419418E-3</v>
      </c>
    </row>
    <row r="486" spans="5:6" ht="15" customHeight="1" x14ac:dyDescent="0.35">
      <c r="E486" s="56">
        <f>'Daily Returns'!B462</f>
        <v>45131</v>
      </c>
      <c r="F486" s="57">
        <f>SUMPRODUCT($D$28:$M$28,'Daily Returns'!D462:M462)</f>
        <v>2.2217242165604957E-3</v>
      </c>
    </row>
    <row r="487" spans="5:6" ht="15" customHeight="1" x14ac:dyDescent="0.35">
      <c r="E487" s="56">
        <f>'Daily Returns'!B463</f>
        <v>45132</v>
      </c>
      <c r="F487" s="57">
        <f>SUMPRODUCT($D$28:$M$28,'Daily Returns'!D463:M463)</f>
        <v>4.4509407004416301E-2</v>
      </c>
    </row>
    <row r="488" spans="5:6" ht="15" customHeight="1" x14ac:dyDescent="0.35">
      <c r="E488" s="56">
        <f>'Daily Returns'!B464</f>
        <v>45133</v>
      </c>
      <c r="F488" s="57">
        <f>SUMPRODUCT($D$28:$M$28,'Daily Returns'!D464:M464)</f>
        <v>-9.2391784000344073E-4</v>
      </c>
    </row>
    <row r="489" spans="5:6" ht="15" customHeight="1" x14ac:dyDescent="0.35">
      <c r="E489" s="56">
        <f>'Daily Returns'!B465</f>
        <v>45134</v>
      </c>
      <c r="F489" s="57">
        <f>SUMPRODUCT($D$28:$M$28,'Daily Returns'!D465:M465)</f>
        <v>-5.2482665771473105E-3</v>
      </c>
    </row>
    <row r="490" spans="5:6" ht="15" customHeight="1" x14ac:dyDescent="0.35">
      <c r="E490" s="56">
        <f>'Daily Returns'!B466</f>
        <v>45135</v>
      </c>
      <c r="F490" s="57">
        <f>SUMPRODUCT($D$28:$M$28,'Daily Returns'!D466:M466)</f>
        <v>3.2925831076588419E-2</v>
      </c>
    </row>
    <row r="491" spans="5:6" ht="15" customHeight="1" x14ac:dyDescent="0.35">
      <c r="E491" s="56">
        <f>'Daily Returns'!B467</f>
        <v>45138</v>
      </c>
      <c r="F491" s="57">
        <f>SUMPRODUCT($D$28:$M$28,'Daily Returns'!D467:M467)</f>
        <v>3.8530492048239509E-2</v>
      </c>
    </row>
    <row r="492" spans="5:6" ht="15" customHeight="1" x14ac:dyDescent="0.35">
      <c r="E492" s="56">
        <f>'Daily Returns'!B468</f>
        <v>45139</v>
      </c>
      <c r="F492" s="57">
        <f>SUMPRODUCT($D$28:$M$28,'Daily Returns'!D468:M468)</f>
        <v>1.3714785020729984E-3</v>
      </c>
    </row>
    <row r="493" spans="5:6" ht="15" customHeight="1" x14ac:dyDescent="0.35">
      <c r="E493" s="56">
        <f>'Daily Returns'!B469</f>
        <v>45140</v>
      </c>
      <c r="F493" s="57">
        <f>SUMPRODUCT($D$28:$M$28,'Daily Returns'!D469:M469)</f>
        <v>-2.4761336703983505E-2</v>
      </c>
    </row>
    <row r="494" spans="5:6" ht="15" customHeight="1" x14ac:dyDescent="0.35">
      <c r="E494" s="56">
        <f>'Daily Returns'!B470</f>
        <v>45141</v>
      </c>
      <c r="F494" s="57">
        <f>SUMPRODUCT($D$28:$M$28,'Daily Returns'!D470:M470)</f>
        <v>1.3265680117327009E-2</v>
      </c>
    </row>
    <row r="495" spans="5:6" ht="15" customHeight="1" x14ac:dyDescent="0.35">
      <c r="E495" s="56">
        <f>'Daily Returns'!B471</f>
        <v>45142</v>
      </c>
      <c r="F495" s="57">
        <f>SUMPRODUCT($D$28:$M$28,'Daily Returns'!D471:M471)</f>
        <v>9.808585430833008E-4</v>
      </c>
    </row>
    <row r="496" spans="5:6" ht="15" customHeight="1" x14ac:dyDescent="0.35">
      <c r="E496" s="56">
        <f>'Daily Returns'!B472</f>
        <v>45145</v>
      </c>
      <c r="F496" s="57">
        <f>SUMPRODUCT($D$28:$M$28,'Daily Returns'!D472:M472)</f>
        <v>-7.8623729784861839E-3</v>
      </c>
    </row>
    <row r="497" spans="5:6" ht="15" customHeight="1" x14ac:dyDescent="0.35">
      <c r="E497" s="56">
        <f>'Daily Returns'!B473</f>
        <v>45146</v>
      </c>
      <c r="F497" s="57">
        <f>SUMPRODUCT($D$28:$M$28,'Daily Returns'!D473:M473)</f>
        <v>7.1775280184896637E-3</v>
      </c>
    </row>
    <row r="498" spans="5:6" ht="15" customHeight="1" x14ac:dyDescent="0.35">
      <c r="E498" s="56">
        <f>'Daily Returns'!B474</f>
        <v>45147</v>
      </c>
      <c r="F498" s="57">
        <f>SUMPRODUCT($D$28:$M$28,'Daily Returns'!D474:M474)</f>
        <v>-2.0712969246255383E-3</v>
      </c>
    </row>
    <row r="499" spans="5:6" ht="15" customHeight="1" x14ac:dyDescent="0.35">
      <c r="E499" s="56">
        <f>'Daily Returns'!B475</f>
        <v>45148</v>
      </c>
      <c r="F499" s="57">
        <f>SUMPRODUCT($D$28:$M$28,'Daily Returns'!D475:M475)</f>
        <v>8.4233541943797442E-3</v>
      </c>
    </row>
    <row r="500" spans="5:6" ht="15" customHeight="1" x14ac:dyDescent="0.35">
      <c r="E500" s="56">
        <f>'Daily Returns'!B476</f>
        <v>45149</v>
      </c>
      <c r="F500" s="57">
        <f>SUMPRODUCT($D$28:$M$28,'Daily Returns'!D476:M476)</f>
        <v>2.3822827699859477E-3</v>
      </c>
    </row>
    <row r="501" spans="5:6" ht="15" customHeight="1" x14ac:dyDescent="0.35">
      <c r="E501" s="56">
        <f>'Daily Returns'!B477</f>
        <v>45152</v>
      </c>
      <c r="F501" s="57">
        <f>SUMPRODUCT($D$28:$M$28,'Daily Returns'!D477:M477)</f>
        <v>-1.4013038795882124E-3</v>
      </c>
    </row>
    <row r="502" spans="5:6" ht="15" customHeight="1" x14ac:dyDescent="0.35">
      <c r="E502" s="56">
        <f>'Daily Returns'!B478</f>
        <v>45154</v>
      </c>
      <c r="F502" s="57">
        <f>SUMPRODUCT($D$28:$M$28,'Daily Returns'!D478:M478)</f>
        <v>-5.1759872746973065E-3</v>
      </c>
    </row>
    <row r="503" spans="5:6" ht="15" customHeight="1" x14ac:dyDescent="0.35">
      <c r="E503" s="56">
        <f>'Daily Returns'!B479</f>
        <v>45155</v>
      </c>
      <c r="F503" s="57">
        <f>SUMPRODUCT($D$28:$M$28,'Daily Returns'!D479:M479)</f>
        <v>3.6963235322208026E-3</v>
      </c>
    </row>
    <row r="504" spans="5:6" ht="15" customHeight="1" x14ac:dyDescent="0.35">
      <c r="E504" s="56">
        <f>'Daily Returns'!B480</f>
        <v>45156</v>
      </c>
      <c r="F504" s="57">
        <f>SUMPRODUCT($D$28:$M$28,'Daily Returns'!D480:M480)</f>
        <v>2.2380707034591309E-2</v>
      </c>
    </row>
    <row r="505" spans="5:6" ht="15" customHeight="1" x14ac:dyDescent="0.35">
      <c r="E505" s="56">
        <f>'Daily Returns'!B481</f>
        <v>45159</v>
      </c>
      <c r="F505" s="57">
        <f>SUMPRODUCT($D$28:$M$28,'Daily Returns'!D481:M481)</f>
        <v>3.4160352940158796E-2</v>
      </c>
    </row>
    <row r="506" spans="5:6" ht="15" customHeight="1" x14ac:dyDescent="0.35">
      <c r="E506" s="56">
        <f>'Daily Returns'!B482</f>
        <v>45160</v>
      </c>
      <c r="F506" s="57">
        <f>SUMPRODUCT($D$28:$M$28,'Daily Returns'!D482:M482)</f>
        <v>3.5700370815050023E-2</v>
      </c>
    </row>
    <row r="507" spans="5:6" ht="15" customHeight="1" x14ac:dyDescent="0.35">
      <c r="E507" s="56">
        <f>'Daily Returns'!B483</f>
        <v>45161</v>
      </c>
      <c r="F507" s="57">
        <f>SUMPRODUCT($D$28:$M$28,'Daily Returns'!D483:M483)</f>
        <v>-2.4245380914704951E-2</v>
      </c>
    </row>
    <row r="508" spans="5:6" ht="15" customHeight="1" x14ac:dyDescent="0.35">
      <c r="E508" s="56">
        <f>'Daily Returns'!B484</f>
        <v>45162</v>
      </c>
      <c r="F508" s="57">
        <f>SUMPRODUCT($D$28:$M$28,'Daily Returns'!D484:M484)</f>
        <v>5.2032602231794735E-3</v>
      </c>
    </row>
    <row r="509" spans="5:6" ht="15" customHeight="1" x14ac:dyDescent="0.35">
      <c r="E509" s="56">
        <f>'Daily Returns'!B485</f>
        <v>45163</v>
      </c>
      <c r="F509" s="57">
        <f>SUMPRODUCT($D$28:$M$28,'Daily Returns'!D485:M485)</f>
        <v>-1.0322046048790353E-2</v>
      </c>
    </row>
    <row r="510" spans="5:6" ht="15" customHeight="1" x14ac:dyDescent="0.35">
      <c r="E510" s="56">
        <f>'Daily Returns'!B486</f>
        <v>45166</v>
      </c>
      <c r="F510" s="57">
        <f>SUMPRODUCT($D$28:$M$28,'Daily Returns'!D486:M486)</f>
        <v>2.2079559787719989E-3</v>
      </c>
    </row>
    <row r="511" spans="5:6" ht="15" customHeight="1" x14ac:dyDescent="0.35">
      <c r="E511" s="56">
        <f>'Daily Returns'!B487</f>
        <v>45167</v>
      </c>
      <c r="F511" s="57">
        <f>SUMPRODUCT($D$28:$M$28,'Daily Returns'!D487:M487)</f>
        <v>1.7359669560199742E-2</v>
      </c>
    </row>
    <row r="512" spans="5:6" ht="15" customHeight="1" x14ac:dyDescent="0.35">
      <c r="E512" s="56">
        <f>'Daily Returns'!B488</f>
        <v>45168</v>
      </c>
      <c r="F512" s="57">
        <f>SUMPRODUCT($D$28:$M$28,'Daily Returns'!D488:M488)</f>
        <v>-9.0038545104234608E-3</v>
      </c>
    </row>
    <row r="513" spans="5:6" ht="15" customHeight="1" x14ac:dyDescent="0.35">
      <c r="E513" s="56">
        <f>'Daily Returns'!B489</f>
        <v>45169</v>
      </c>
      <c r="F513" s="57">
        <f>SUMPRODUCT($D$28:$M$28,'Daily Returns'!D489:M489)</f>
        <v>-1.2178971213428591E-2</v>
      </c>
    </row>
    <row r="514" spans="5:6" ht="15" customHeight="1" x14ac:dyDescent="0.35">
      <c r="E514" s="56">
        <f>'Daily Returns'!B490</f>
        <v>45170</v>
      </c>
      <c r="F514" s="57">
        <f>SUMPRODUCT($D$28:$M$28,'Daily Returns'!D490:M490)</f>
        <v>2.7216879219794928E-2</v>
      </c>
    </row>
    <row r="515" spans="5:6" ht="15" customHeight="1" x14ac:dyDescent="0.35">
      <c r="E515" s="56">
        <f>'Daily Returns'!B491</f>
        <v>45173</v>
      </c>
      <c r="F515" s="57">
        <f>SUMPRODUCT($D$28:$M$28,'Daily Returns'!D491:M491)</f>
        <v>3.1107169058145978E-2</v>
      </c>
    </row>
    <row r="516" spans="5:6" ht="15" customHeight="1" x14ac:dyDescent="0.35">
      <c r="E516" s="56">
        <f>'Daily Returns'!B492</f>
        <v>45174</v>
      </c>
      <c r="F516" s="57">
        <f>SUMPRODUCT($D$28:$M$28,'Daily Returns'!D492:M492)</f>
        <v>1.5947066381470859E-3</v>
      </c>
    </row>
    <row r="517" spans="5:6" ht="15" customHeight="1" x14ac:dyDescent="0.35">
      <c r="E517" s="56">
        <f>'Daily Returns'!B493</f>
        <v>45175</v>
      </c>
      <c r="F517" s="57">
        <f>SUMPRODUCT($D$28:$M$28,'Daily Returns'!D493:M493)</f>
        <v>4.1633415389115015E-3</v>
      </c>
    </row>
    <row r="518" spans="5:6" ht="15" customHeight="1" x14ac:dyDescent="0.35">
      <c r="E518" s="56">
        <f>'Daily Returns'!B494</f>
        <v>45176</v>
      </c>
      <c r="F518" s="57">
        <f>SUMPRODUCT($D$28:$M$28,'Daily Returns'!D494:M494)</f>
        <v>2.1184426855926485E-2</v>
      </c>
    </row>
    <row r="519" spans="5:6" ht="15" customHeight="1" x14ac:dyDescent="0.35">
      <c r="E519" s="56">
        <f>'Daily Returns'!B495</f>
        <v>45177</v>
      </c>
      <c r="F519" s="57">
        <f>SUMPRODUCT($D$28:$M$28,'Daily Returns'!D495:M495)</f>
        <v>1.615312613479861E-2</v>
      </c>
    </row>
    <row r="520" spans="5:6" ht="15" customHeight="1" x14ac:dyDescent="0.35">
      <c r="E520" s="56">
        <f>'Daily Returns'!B496</f>
        <v>45180</v>
      </c>
      <c r="F520" s="57">
        <f>SUMPRODUCT($D$28:$M$28,'Daily Returns'!D496:M496)</f>
        <v>3.8197061790026778E-2</v>
      </c>
    </row>
    <row r="521" spans="5:6" ht="15" customHeight="1" x14ac:dyDescent="0.35">
      <c r="E521" s="56">
        <f>'Daily Returns'!B497</f>
        <v>45181</v>
      </c>
      <c r="F521" s="57">
        <f>SUMPRODUCT($D$28:$M$28,'Daily Returns'!D497:M497)</f>
        <v>-3.1929285247468131E-2</v>
      </c>
    </row>
    <row r="522" spans="5:6" ht="15" customHeight="1" x14ac:dyDescent="0.35">
      <c r="E522" s="56">
        <f>'Daily Returns'!B498</f>
        <v>45182</v>
      </c>
      <c r="F522" s="57">
        <f>SUMPRODUCT($D$28:$M$28,'Daily Returns'!D498:M498)</f>
        <v>-1.6493911058917518E-3</v>
      </c>
    </row>
    <row r="523" spans="5:6" ht="15" customHeight="1" x14ac:dyDescent="0.35">
      <c r="E523" s="56">
        <f>'Daily Returns'!B499</f>
        <v>45183</v>
      </c>
      <c r="F523" s="57">
        <f>SUMPRODUCT($D$28:$M$28,'Daily Returns'!D499:M499)</f>
        <v>1.1689835350487574E-2</v>
      </c>
    </row>
    <row r="524" spans="5:6" ht="15" customHeight="1" x14ac:dyDescent="0.35">
      <c r="E524" s="56">
        <f>'Daily Returns'!B500</f>
        <v>45184</v>
      </c>
      <c r="F524" s="57">
        <f>SUMPRODUCT($D$28:$M$28,'Daily Returns'!D500:M500)</f>
        <v>-2.9900744624070295E-3</v>
      </c>
    </row>
    <row r="525" spans="5:6" ht="15" customHeight="1" x14ac:dyDescent="0.35">
      <c r="E525" s="56">
        <f>'Daily Returns'!B501</f>
        <v>45187</v>
      </c>
      <c r="F525" s="57">
        <f>SUMPRODUCT($D$28:$M$28,'Daily Returns'!D501:M501)</f>
        <v>2.8513556888893829E-3</v>
      </c>
    </row>
    <row r="526" spans="5:6" ht="15" customHeight="1" x14ac:dyDescent="0.35">
      <c r="E526" s="56">
        <f>'Daily Returns'!B502</f>
        <v>45189</v>
      </c>
      <c r="F526" s="57">
        <f>SUMPRODUCT($D$28:$M$28,'Daily Returns'!D502:M502)</f>
        <v>-8.5779637339563404E-4</v>
      </c>
    </row>
    <row r="527" spans="5:6" ht="15" customHeight="1" x14ac:dyDescent="0.35">
      <c r="E527" s="56">
        <f>'Daily Returns'!B503</f>
        <v>45190</v>
      </c>
      <c r="F527" s="57">
        <f>SUMPRODUCT($D$28:$M$28,'Daily Returns'!D503:M503)</f>
        <v>2.4679691957930428E-3</v>
      </c>
    </row>
    <row r="528" spans="5:6" ht="15" customHeight="1" x14ac:dyDescent="0.35">
      <c r="E528" s="56">
        <f>'Daily Returns'!B504</f>
        <v>45191</v>
      </c>
      <c r="F528" s="57">
        <f>SUMPRODUCT($D$28:$M$28,'Daily Returns'!D504:M504)</f>
        <v>-3.2015662242110025E-3</v>
      </c>
    </row>
    <row r="529" spans="5:6" ht="15" customHeight="1" x14ac:dyDescent="0.35">
      <c r="E529" s="56">
        <f>'Daily Returns'!B505</f>
        <v>45194</v>
      </c>
      <c r="F529" s="57">
        <f>SUMPRODUCT($D$28:$M$28,'Daily Returns'!D505:M505)</f>
        <v>6.7743288550947385E-4</v>
      </c>
    </row>
    <row r="530" spans="5:6" ht="15" customHeight="1" x14ac:dyDescent="0.35">
      <c r="E530" s="56">
        <f>'Daily Returns'!B506</f>
        <v>45195</v>
      </c>
      <c r="F530" s="57">
        <f>SUMPRODUCT($D$28:$M$28,'Daily Returns'!D506:M506)</f>
        <v>-4.0941682401691376E-3</v>
      </c>
    </row>
    <row r="531" spans="5:6" ht="15" customHeight="1" x14ac:dyDescent="0.35">
      <c r="E531" s="56">
        <f>'Daily Returns'!B507</f>
        <v>45196</v>
      </c>
      <c r="F531" s="57">
        <f>SUMPRODUCT($D$28:$M$28,'Daily Returns'!D507:M507)</f>
        <v>1.1554736725676541E-3</v>
      </c>
    </row>
    <row r="532" spans="5:6" ht="15" customHeight="1" x14ac:dyDescent="0.35">
      <c r="E532" s="56">
        <f>'Daily Returns'!B508</f>
        <v>45197</v>
      </c>
      <c r="F532" s="57">
        <f>SUMPRODUCT($D$28:$M$28,'Daily Returns'!D508:M508)</f>
        <v>-1.466760252269468E-3</v>
      </c>
    </row>
    <row r="533" spans="5:6" ht="15" customHeight="1" x14ac:dyDescent="0.35">
      <c r="E533" s="56">
        <f>'Daily Returns'!B509</f>
        <v>45198</v>
      </c>
      <c r="F533" s="57">
        <f>SUMPRODUCT($D$28:$M$28,'Daily Returns'!D509:M509)</f>
        <v>1.2447543646990055E-2</v>
      </c>
    </row>
    <row r="534" spans="5:6" ht="15" customHeight="1" x14ac:dyDescent="0.35">
      <c r="E534" s="56">
        <f>'Daily Returns'!B510</f>
        <v>45202</v>
      </c>
      <c r="F534" s="57">
        <f>SUMPRODUCT($D$28:$M$28,'Daily Returns'!D510:M510)</f>
        <v>-1.220989472257978E-2</v>
      </c>
    </row>
    <row r="535" spans="5:6" ht="15" customHeight="1" x14ac:dyDescent="0.35">
      <c r="E535" s="56">
        <f>'Daily Returns'!B511</f>
        <v>45203</v>
      </c>
      <c r="F535" s="57">
        <f>SUMPRODUCT($D$28:$M$28,'Daily Returns'!D511:M511)</f>
        <v>-3.2881452075400061E-3</v>
      </c>
    </row>
    <row r="536" spans="5:6" ht="15" customHeight="1" x14ac:dyDescent="0.35">
      <c r="E536" s="56">
        <f>'Daily Returns'!B512</f>
        <v>45204</v>
      </c>
      <c r="F536" s="57">
        <f>SUMPRODUCT($D$28:$M$28,'Daily Returns'!D512:M512)</f>
        <v>-9.5725800376331317E-3</v>
      </c>
    </row>
    <row r="537" spans="5:6" ht="15" customHeight="1" x14ac:dyDescent="0.35">
      <c r="E537" s="56">
        <f>'Daily Returns'!B513</f>
        <v>45205</v>
      </c>
      <c r="F537" s="57">
        <f>SUMPRODUCT($D$28:$M$28,'Daily Returns'!D513:M513)</f>
        <v>7.8188930107884027E-5</v>
      </c>
    </row>
    <row r="538" spans="5:6" ht="15" customHeight="1" x14ac:dyDescent="0.35">
      <c r="E538" s="56">
        <f>'Daily Returns'!B514</f>
        <v>45208</v>
      </c>
      <c r="F538" s="57">
        <f>SUMPRODUCT($D$28:$M$28,'Daily Returns'!D514:M514)</f>
        <v>-2.827018274719981E-2</v>
      </c>
    </row>
    <row r="539" spans="5:6" ht="15" customHeight="1" x14ac:dyDescent="0.35">
      <c r="E539" s="56">
        <f>'Daily Returns'!B515</f>
        <v>45209</v>
      </c>
      <c r="F539" s="57">
        <f>SUMPRODUCT($D$28:$M$28,'Daily Returns'!D515:M515)</f>
        <v>1.1700758548558792E-2</v>
      </c>
    </row>
    <row r="540" spans="5:6" ht="15" customHeight="1" x14ac:dyDescent="0.35">
      <c r="E540" s="56">
        <f>'Daily Returns'!B516</f>
        <v>45210</v>
      </c>
      <c r="F540" s="57">
        <f>SUMPRODUCT($D$28:$M$28,'Daily Returns'!D516:M516)</f>
        <v>8.4251088913868018E-3</v>
      </c>
    </row>
    <row r="541" spans="5:6" ht="15" customHeight="1" x14ac:dyDescent="0.35">
      <c r="E541" s="56">
        <f>'Daily Returns'!B517</f>
        <v>45211</v>
      </c>
      <c r="F541" s="57">
        <f>SUMPRODUCT($D$28:$M$28,'Daily Returns'!D517:M517)</f>
        <v>4.4651648236966818E-4</v>
      </c>
    </row>
    <row r="542" spans="5:6" ht="15" customHeight="1" x14ac:dyDescent="0.35">
      <c r="E542" s="56">
        <f>'Daily Returns'!B518</f>
        <v>45212</v>
      </c>
      <c r="F542" s="57">
        <f>SUMPRODUCT($D$28:$M$28,'Daily Returns'!D518:M518)</f>
        <v>-7.4334973067532416E-3</v>
      </c>
    </row>
    <row r="543" spans="5:6" ht="15" customHeight="1" x14ac:dyDescent="0.35">
      <c r="E543" s="56">
        <f>'Daily Returns'!B519</f>
        <v>45215</v>
      </c>
      <c r="F543" s="57">
        <f>SUMPRODUCT($D$28:$M$28,'Daily Returns'!D519:M519)</f>
        <v>-1.1156386487340733E-2</v>
      </c>
    </row>
    <row r="544" spans="5:6" ht="15" customHeight="1" x14ac:dyDescent="0.35">
      <c r="E544" s="56">
        <f>'Daily Returns'!B520</f>
        <v>45216</v>
      </c>
      <c r="F544" s="57">
        <f>SUMPRODUCT($D$28:$M$28,'Daily Returns'!D520:M520)</f>
        <v>1.3809432920337691E-2</v>
      </c>
    </row>
    <row r="545" spans="5:6" ht="15" customHeight="1" x14ac:dyDescent="0.35">
      <c r="E545" s="56">
        <f>'Daily Returns'!B521</f>
        <v>45217</v>
      </c>
      <c r="F545" s="57">
        <f>SUMPRODUCT($D$28:$M$28,'Daily Returns'!D521:M521)</f>
        <v>-9.0069434619692249E-3</v>
      </c>
    </row>
    <row r="546" spans="5:6" ht="15" customHeight="1" x14ac:dyDescent="0.35">
      <c r="E546" s="56">
        <f>'Daily Returns'!B522</f>
        <v>45218</v>
      </c>
      <c r="F546" s="57">
        <f>SUMPRODUCT($D$28:$M$28,'Daily Returns'!D522:M522)</f>
        <v>8.2012337928044597E-3</v>
      </c>
    </row>
    <row r="547" spans="5:6" ht="15" customHeight="1" x14ac:dyDescent="0.35">
      <c r="E547" s="56">
        <f>'Daily Returns'!B523</f>
        <v>45219</v>
      </c>
      <c r="F547" s="57">
        <f>SUMPRODUCT($D$28:$M$28,'Daily Returns'!D523:M523)</f>
        <v>-6.5779360407313952E-3</v>
      </c>
    </row>
    <row r="548" spans="5:6" ht="15" customHeight="1" x14ac:dyDescent="0.35">
      <c r="E548" s="56">
        <f>'Daily Returns'!B524</f>
        <v>45222</v>
      </c>
      <c r="F548" s="57">
        <f>SUMPRODUCT($D$28:$M$28,'Daily Returns'!D524:M524)</f>
        <v>-3.5284585328608224E-2</v>
      </c>
    </row>
    <row r="549" spans="5:6" ht="15" customHeight="1" x14ac:dyDescent="0.35">
      <c r="E549" s="56">
        <f>'Daily Returns'!B525</f>
        <v>45224</v>
      </c>
      <c r="F549" s="57">
        <f>SUMPRODUCT($D$28:$M$28,'Daily Returns'!D525:M525)</f>
        <v>-1.3427773001767658E-2</v>
      </c>
    </row>
    <row r="550" spans="5:6" ht="15" customHeight="1" x14ac:dyDescent="0.35">
      <c r="E550" s="56">
        <f>'Daily Returns'!B526</f>
        <v>45225</v>
      </c>
      <c r="F550" s="57">
        <f>SUMPRODUCT($D$28:$M$28,'Daily Returns'!D526:M526)</f>
        <v>1.9697506141589397E-2</v>
      </c>
    </row>
    <row r="551" spans="5:6" ht="15" customHeight="1" x14ac:dyDescent="0.35">
      <c r="E551" s="56">
        <f>'Daily Returns'!B527</f>
        <v>45226</v>
      </c>
      <c r="F551" s="57">
        <f>SUMPRODUCT($D$28:$M$28,'Daily Returns'!D527:M527)</f>
        <v>3.8436493986585919E-2</v>
      </c>
    </row>
    <row r="552" spans="5:6" ht="15" customHeight="1" x14ac:dyDescent="0.35">
      <c r="E552" s="56">
        <f>'Daily Returns'!B528</f>
        <v>45229</v>
      </c>
      <c r="F552" s="57">
        <f>SUMPRODUCT($D$28:$M$28,'Daily Returns'!D528:M528)</f>
        <v>3.4579981489530507E-3</v>
      </c>
    </row>
    <row r="553" spans="5:6" ht="15" customHeight="1" x14ac:dyDescent="0.35">
      <c r="E553" s="56">
        <f>'Daily Returns'!B529</f>
        <v>45230</v>
      </c>
      <c r="F553" s="57">
        <f>SUMPRODUCT($D$28:$M$28,'Daily Returns'!D529:M529)</f>
        <v>6.2532523254409285E-3</v>
      </c>
    </row>
    <row r="554" spans="5:6" ht="15" customHeight="1" x14ac:dyDescent="0.35">
      <c r="E554" s="56">
        <f>'Daily Returns'!B530</f>
        <v>45231</v>
      </c>
      <c r="F554" s="57">
        <f>SUMPRODUCT($D$28:$M$28,'Daily Returns'!D530:M530)</f>
        <v>-4.9516037171191555E-3</v>
      </c>
    </row>
    <row r="555" spans="5:6" ht="15" customHeight="1" x14ac:dyDescent="0.35">
      <c r="E555" s="56">
        <f>'Daily Returns'!B531</f>
        <v>45232</v>
      </c>
      <c r="F555" s="57">
        <f>SUMPRODUCT($D$28:$M$28,'Daily Returns'!D531:M531)</f>
        <v>1.655182133456291E-2</v>
      </c>
    </row>
    <row r="556" spans="5:6" ht="15" customHeight="1" x14ac:dyDescent="0.35">
      <c r="E556" s="56">
        <f>'Daily Returns'!B532</f>
        <v>45233</v>
      </c>
      <c r="F556" s="57">
        <f>SUMPRODUCT($D$28:$M$28,'Daily Returns'!D532:M532)</f>
        <v>1.6282886035358705E-2</v>
      </c>
    </row>
    <row r="557" spans="5:6" ht="15" customHeight="1" x14ac:dyDescent="0.35">
      <c r="E557" s="56">
        <f>'Daily Returns'!B533</f>
        <v>45236</v>
      </c>
      <c r="F557" s="57">
        <f>SUMPRODUCT($D$28:$M$28,'Daily Returns'!D533:M533)</f>
        <v>1.4207085987903654E-2</v>
      </c>
    </row>
    <row r="558" spans="5:6" ht="15" customHeight="1" x14ac:dyDescent="0.35">
      <c r="E558" s="56">
        <f>'Daily Returns'!B534</f>
        <v>45237</v>
      </c>
      <c r="F558" s="57">
        <f>SUMPRODUCT($D$28:$M$28,'Daily Returns'!D534:M534)</f>
        <v>-5.9282806222598272E-3</v>
      </c>
    </row>
    <row r="559" spans="5:6" ht="15" customHeight="1" x14ac:dyDescent="0.35">
      <c r="E559" s="56">
        <f>'Daily Returns'!B535</f>
        <v>45238</v>
      </c>
      <c r="F559" s="57">
        <f>SUMPRODUCT($D$28:$M$28,'Daily Returns'!D535:M535)</f>
        <v>8.6811560506100255E-3</v>
      </c>
    </row>
    <row r="560" spans="5:6" ht="15" customHeight="1" x14ac:dyDescent="0.35">
      <c r="E560" s="56">
        <f>'Daily Returns'!B536</f>
        <v>45239</v>
      </c>
      <c r="F560" s="57">
        <f>SUMPRODUCT($D$28:$M$28,'Daily Returns'!D536:M536)</f>
        <v>1.1614478568731532E-2</v>
      </c>
    </row>
    <row r="561" spans="5:6" ht="15" customHeight="1" x14ac:dyDescent="0.35">
      <c r="E561" s="56">
        <f>'Daily Returns'!B537</f>
        <v>45240</v>
      </c>
      <c r="F561" s="57">
        <f>SUMPRODUCT($D$28:$M$28,'Daily Returns'!D537:M537)</f>
        <v>8.0263032555111177E-3</v>
      </c>
    </row>
    <row r="562" spans="5:6" ht="15" customHeight="1" x14ac:dyDescent="0.35">
      <c r="E562" s="56">
        <f>'Daily Returns'!B538</f>
        <v>45243</v>
      </c>
      <c r="F562" s="57">
        <f>SUMPRODUCT($D$28:$M$28,'Daily Returns'!D538:M538)</f>
        <v>4.4808630794377713E-3</v>
      </c>
    </row>
    <row r="563" spans="5:6" ht="15" customHeight="1" x14ac:dyDescent="0.35">
      <c r="E563" s="56">
        <f>'Daily Returns'!B539</f>
        <v>45245</v>
      </c>
      <c r="F563" s="57">
        <f>SUMPRODUCT($D$28:$M$28,'Daily Returns'!D539:M539)</f>
        <v>5.6256526766791486E-4</v>
      </c>
    </row>
    <row r="564" spans="5:6" ht="15" customHeight="1" x14ac:dyDescent="0.35">
      <c r="E564" s="56">
        <f>'Daily Returns'!B540</f>
        <v>45246</v>
      </c>
      <c r="F564" s="57">
        <f>SUMPRODUCT($D$28:$M$28,'Daily Returns'!D540:M540)</f>
        <v>4.4405122409132561E-3</v>
      </c>
    </row>
    <row r="565" spans="5:6" ht="15" customHeight="1" x14ac:dyDescent="0.35">
      <c r="E565" s="56">
        <f>'Daily Returns'!B541</f>
        <v>45247</v>
      </c>
      <c r="F565" s="57">
        <f>SUMPRODUCT($D$28:$M$28,'Daily Returns'!D541:M541)</f>
        <v>1.7696778385487195E-3</v>
      </c>
    </row>
    <row r="566" spans="5:6" ht="15" customHeight="1" x14ac:dyDescent="0.35">
      <c r="E566" s="56">
        <f>'Daily Returns'!B542</f>
        <v>45250</v>
      </c>
      <c r="F566" s="57">
        <f>SUMPRODUCT($D$28:$M$28,'Daily Returns'!D542:M542)</f>
        <v>7.3665276737457119E-4</v>
      </c>
    </row>
    <row r="567" spans="5:6" ht="15" customHeight="1" x14ac:dyDescent="0.35">
      <c r="E567" s="56">
        <f>'Daily Returns'!B543</f>
        <v>45251</v>
      </c>
      <c r="F567" s="57">
        <f>SUMPRODUCT($D$28:$M$28,'Daily Returns'!D543:M543)</f>
        <v>4.1814408602017968E-3</v>
      </c>
    </row>
    <row r="568" spans="5:6" ht="15" customHeight="1" x14ac:dyDescent="0.35">
      <c r="E568" s="56">
        <f>'Daily Returns'!B544</f>
        <v>45252</v>
      </c>
      <c r="F568" s="57">
        <f>SUMPRODUCT($D$28:$M$28,'Daily Returns'!D544:M544)</f>
        <v>-4.2896368321709037E-3</v>
      </c>
    </row>
    <row r="569" spans="5:6" ht="15" customHeight="1" x14ac:dyDescent="0.35">
      <c r="E569" s="56">
        <f>'Daily Returns'!B545</f>
        <v>45253</v>
      </c>
      <c r="F569" s="57">
        <f>SUMPRODUCT($D$28:$M$28,'Daily Returns'!D545:M545)</f>
        <v>-6.7441863322050101E-3</v>
      </c>
    </row>
    <row r="570" spans="5:6" ht="15" customHeight="1" x14ac:dyDescent="0.35">
      <c r="E570" s="56">
        <f>'Daily Returns'!B546</f>
        <v>45254</v>
      </c>
      <c r="F570" s="57">
        <f>SUMPRODUCT($D$28:$M$28,'Daily Returns'!D546:M546)</f>
        <v>2.0334551426946929E-2</v>
      </c>
    </row>
    <row r="571" spans="5:6" ht="15" customHeight="1" x14ac:dyDescent="0.35">
      <c r="E571" s="56">
        <f>'Daily Returns'!B547</f>
        <v>45258</v>
      </c>
      <c r="F571" s="57">
        <f>SUMPRODUCT($D$28:$M$28,'Daily Returns'!D547:M547)</f>
        <v>5.2547210396235319E-2</v>
      </c>
    </row>
    <row r="572" spans="5:6" ht="15" customHeight="1" x14ac:dyDescent="0.35">
      <c r="E572" s="56">
        <f>'Daily Returns'!B548</f>
        <v>45259</v>
      </c>
      <c r="F572" s="57">
        <f>SUMPRODUCT($D$28:$M$28,'Daily Returns'!D548:M548)</f>
        <v>9.2565663649030079E-3</v>
      </c>
    </row>
    <row r="573" spans="5:6" ht="15" customHeight="1" x14ac:dyDescent="0.35">
      <c r="E573" s="56">
        <f>'Daily Returns'!B549</f>
        <v>45260</v>
      </c>
      <c r="F573" s="57">
        <f>SUMPRODUCT($D$28:$M$28,'Daily Returns'!D549:M549)</f>
        <v>2.3712671114047455E-3</v>
      </c>
    </row>
    <row r="574" spans="5:6" ht="15" customHeight="1" x14ac:dyDescent="0.35">
      <c r="E574" s="56">
        <f>'Daily Returns'!B550</f>
        <v>45261</v>
      </c>
      <c r="F574" s="57">
        <f>SUMPRODUCT($D$28:$M$28,'Daily Returns'!D550:M550)</f>
        <v>1.7963042115127028E-2</v>
      </c>
    </row>
    <row r="575" spans="5:6" ht="15" customHeight="1" x14ac:dyDescent="0.35">
      <c r="E575" s="56">
        <f>'Daily Returns'!B551</f>
        <v>45264</v>
      </c>
      <c r="F575" s="57">
        <f>SUMPRODUCT($D$28:$M$28,'Daily Returns'!D551:M551)</f>
        <v>3.1884217086649937E-2</v>
      </c>
    </row>
    <row r="576" spans="5:6" ht="15" customHeight="1" x14ac:dyDescent="0.35">
      <c r="E576" s="56">
        <f>'Daily Returns'!B552</f>
        <v>45265</v>
      </c>
      <c r="F576" s="57">
        <f>SUMPRODUCT($D$28:$M$28,'Daily Returns'!D552:M552)</f>
        <v>7.6820148733188404E-2</v>
      </c>
    </row>
    <row r="577" spans="5:6" ht="15" customHeight="1" x14ac:dyDescent="0.35">
      <c r="E577" s="56">
        <f>'Daily Returns'!B553</f>
        <v>45266</v>
      </c>
      <c r="F577" s="57">
        <f>SUMPRODUCT($D$28:$M$28,'Daily Returns'!D553:M553)</f>
        <v>1.2424497758476656E-2</v>
      </c>
    </row>
    <row r="578" spans="5:6" ht="15" customHeight="1" x14ac:dyDescent="0.35">
      <c r="E578" s="56">
        <f>'Daily Returns'!B554</f>
        <v>45267</v>
      </c>
      <c r="F578" s="57">
        <f>SUMPRODUCT($D$28:$M$28,'Daily Returns'!D554:M554)</f>
        <v>2.4421300325625998E-2</v>
      </c>
    </row>
    <row r="579" spans="5:6" ht="15" customHeight="1" x14ac:dyDescent="0.35">
      <c r="E579" s="56">
        <f>'Daily Returns'!B555</f>
        <v>45268</v>
      </c>
      <c r="F579" s="57">
        <f>SUMPRODUCT($D$28:$M$28,'Daily Returns'!D555:M555)</f>
        <v>-2.625776617344848E-2</v>
      </c>
    </row>
    <row r="580" spans="5:6" ht="15" customHeight="1" x14ac:dyDescent="0.35">
      <c r="E580" s="56">
        <f>'Daily Returns'!B556</f>
        <v>45271</v>
      </c>
      <c r="F580" s="57">
        <f>SUMPRODUCT($D$28:$M$28,'Daily Returns'!D556:M556)</f>
        <v>-5.5076763494839561E-3</v>
      </c>
    </row>
    <row r="581" spans="5:6" ht="15" customHeight="1" x14ac:dyDescent="0.35">
      <c r="E581" s="56">
        <f>'Daily Returns'!B557</f>
        <v>45272</v>
      </c>
      <c r="F581" s="57">
        <f>SUMPRODUCT($D$28:$M$28,'Daily Returns'!D557:M557)</f>
        <v>-1.4649943508736194E-2</v>
      </c>
    </row>
    <row r="582" spans="5:6" ht="15" customHeight="1" x14ac:dyDescent="0.35">
      <c r="E582" s="56">
        <f>'Daily Returns'!B558</f>
        <v>45273</v>
      </c>
      <c r="F582" s="57">
        <f>SUMPRODUCT($D$28:$M$28,'Daily Returns'!D558:M558)</f>
        <v>5.7380781902284256E-3</v>
      </c>
    </row>
    <row r="583" spans="5:6" ht="15" customHeight="1" x14ac:dyDescent="0.35">
      <c r="E583" s="56">
        <f>'Daily Returns'!B559</f>
        <v>45274</v>
      </c>
      <c r="F583" s="57">
        <f>SUMPRODUCT($D$28:$M$28,'Daily Returns'!D559:M559)</f>
        <v>1.7024680436267526E-2</v>
      </c>
    </row>
    <row r="584" spans="5:6" ht="15" customHeight="1" x14ac:dyDescent="0.35">
      <c r="E584" s="56">
        <f>'Daily Returns'!B560</f>
        <v>45275</v>
      </c>
      <c r="F584" s="57">
        <f>SUMPRODUCT($D$28:$M$28,'Daily Returns'!D560:M560)</f>
        <v>1.5301009805686727E-2</v>
      </c>
    </row>
    <row r="585" spans="5:6" ht="15" customHeight="1" x14ac:dyDescent="0.35">
      <c r="E585" s="56">
        <f>'Daily Returns'!B561</f>
        <v>45278</v>
      </c>
      <c r="F585" s="57">
        <f>SUMPRODUCT($D$28:$M$28,'Daily Returns'!D561:M561)</f>
        <v>2.5608360158410259E-3</v>
      </c>
    </row>
    <row r="586" spans="5:6" ht="15" customHeight="1" x14ac:dyDescent="0.35">
      <c r="E586" s="56">
        <f>'Daily Returns'!B562</f>
        <v>45279</v>
      </c>
      <c r="F586" s="57">
        <f>SUMPRODUCT($D$28:$M$28,'Daily Returns'!D562:M562)</f>
        <v>3.5171224094356296E-4</v>
      </c>
    </row>
    <row r="587" spans="5:6" ht="15" customHeight="1" x14ac:dyDescent="0.35">
      <c r="E587" s="56">
        <f>'Daily Returns'!B563</f>
        <v>45280</v>
      </c>
      <c r="F587" s="57">
        <f>SUMPRODUCT($D$28:$M$28,'Daily Returns'!D563:M563)</f>
        <v>-4.5503835775018951E-2</v>
      </c>
    </row>
    <row r="588" spans="5:6" ht="15" customHeight="1" x14ac:dyDescent="0.35">
      <c r="E588" s="56">
        <f>'Daily Returns'!B564</f>
        <v>45281</v>
      </c>
      <c r="F588" s="57">
        <f>SUMPRODUCT($D$28:$M$28,'Daily Returns'!D564:M564)</f>
        <v>1.8341716204012343E-2</v>
      </c>
    </row>
    <row r="589" spans="5:6" ht="15" customHeight="1" x14ac:dyDescent="0.35">
      <c r="E589" s="56">
        <f>'Daily Returns'!B565</f>
        <v>45282</v>
      </c>
      <c r="F589" s="57">
        <f>SUMPRODUCT($D$28:$M$28,'Daily Returns'!D565:M565)</f>
        <v>4.2146955967531973E-3</v>
      </c>
    </row>
    <row r="590" spans="5:6" ht="15" customHeight="1" x14ac:dyDescent="0.35">
      <c r="E590" s="56">
        <f>'Daily Returns'!B566</f>
        <v>45286</v>
      </c>
      <c r="F590" s="57">
        <f>SUMPRODUCT($D$28:$M$28,'Daily Returns'!D566:M566)</f>
        <v>5.05010278620905E-3</v>
      </c>
    </row>
    <row r="591" spans="5:6" ht="15" customHeight="1" x14ac:dyDescent="0.35">
      <c r="E591" s="56">
        <f>'Daily Returns'!B567</f>
        <v>45287</v>
      </c>
      <c r="F591" s="57">
        <f>SUMPRODUCT($D$28:$M$28,'Daily Returns'!D567:M567)</f>
        <v>2.6995353199757446E-3</v>
      </c>
    </row>
    <row r="592" spans="5:6" ht="15" customHeight="1" x14ac:dyDescent="0.35">
      <c r="E592" s="56">
        <f>'Daily Returns'!B568</f>
        <v>45288</v>
      </c>
      <c r="F592" s="57">
        <f>SUMPRODUCT($D$28:$M$28,'Daily Returns'!D568:M568)</f>
        <v>1.4053971748951691E-2</v>
      </c>
    </row>
    <row r="593" spans="5:6" ht="15" customHeight="1" x14ac:dyDescent="0.35">
      <c r="E593" s="56">
        <f>'Daily Returns'!B569</f>
        <v>45289</v>
      </c>
      <c r="F593" s="57">
        <f>SUMPRODUCT($D$28:$M$28,'Daily Returns'!D569:M569)</f>
        <v>-1.1369055081138701E-4</v>
      </c>
    </row>
    <row r="594" spans="5:6" ht="15" customHeight="1" x14ac:dyDescent="0.35">
      <c r="E594" s="56">
        <f>'Daily Returns'!B570</f>
        <v>45292</v>
      </c>
      <c r="F594" s="57">
        <f>SUMPRODUCT($D$28:$M$28,'Daily Returns'!D570:M570)</f>
        <v>2.4595577768441678E-3</v>
      </c>
    </row>
    <row r="595" spans="5:6" ht="15" customHeight="1" x14ac:dyDescent="0.35">
      <c r="E595" s="56">
        <f>'Daily Returns'!B571</f>
        <v>45293</v>
      </c>
      <c r="F595" s="57">
        <f>SUMPRODUCT($D$28:$M$28,'Daily Returns'!D571:M571)</f>
        <v>-3.6220292726463561E-3</v>
      </c>
    </row>
    <row r="596" spans="5:6" ht="15" customHeight="1" x14ac:dyDescent="0.35">
      <c r="E596" s="56">
        <f>'Daily Returns'!B572</f>
        <v>45294</v>
      </c>
      <c r="F596" s="57">
        <f>SUMPRODUCT($D$28:$M$28,'Daily Returns'!D572:M572)</f>
        <v>1.8324832240344948E-2</v>
      </c>
    </row>
    <row r="597" spans="5:6" ht="15" customHeight="1" x14ac:dyDescent="0.35">
      <c r="E597" s="56">
        <f>'Daily Returns'!B573</f>
        <v>45295</v>
      </c>
      <c r="F597" s="57">
        <f>SUMPRODUCT($D$28:$M$28,'Daily Returns'!D573:M573)</f>
        <v>3.4098349002069726E-2</v>
      </c>
    </row>
    <row r="598" spans="5:6" ht="15" customHeight="1" x14ac:dyDescent="0.35">
      <c r="E598" s="56">
        <f>'Daily Returns'!B574</f>
        <v>45296</v>
      </c>
      <c r="F598" s="57">
        <f>SUMPRODUCT($D$28:$M$28,'Daily Returns'!D574:M574)</f>
        <v>1.856222393318176E-3</v>
      </c>
    </row>
    <row r="599" spans="5:6" ht="15" customHeight="1" x14ac:dyDescent="0.35">
      <c r="E599" s="56">
        <f>'Daily Returns'!B575</f>
        <v>45299</v>
      </c>
      <c r="F599" s="57">
        <f>SUMPRODUCT($D$28:$M$28,'Daily Returns'!D575:M575)</f>
        <v>-1.0393863943814812E-2</v>
      </c>
    </row>
    <row r="600" spans="5:6" ht="15" customHeight="1" x14ac:dyDescent="0.35">
      <c r="E600" s="56">
        <f>'Daily Returns'!B576</f>
        <v>45300</v>
      </c>
      <c r="F600" s="57">
        <f>SUMPRODUCT($D$28:$M$28,'Daily Returns'!D576:M576)</f>
        <v>1.8151125362809318E-3</v>
      </c>
    </row>
    <row r="601" spans="5:6" ht="15" customHeight="1" x14ac:dyDescent="0.35">
      <c r="E601" s="56">
        <f>'Daily Returns'!B577</f>
        <v>45301</v>
      </c>
      <c r="F601" s="57">
        <f>SUMPRODUCT($D$28:$M$28,'Daily Returns'!D577:M577)</f>
        <v>-6.6983397326584454E-3</v>
      </c>
    </row>
    <row r="602" spans="5:6" ht="15" customHeight="1" x14ac:dyDescent="0.35">
      <c r="E602" s="56">
        <f>'Daily Returns'!B578</f>
        <v>45302</v>
      </c>
      <c r="F602" s="57">
        <f>SUMPRODUCT($D$28:$M$28,'Daily Returns'!D578:M578)</f>
        <v>-6.1862993945437203E-4</v>
      </c>
    </row>
    <row r="603" spans="5:6" ht="15" customHeight="1" x14ac:dyDescent="0.35">
      <c r="E603" s="56">
        <f>'Daily Returns'!B579</f>
        <v>45303</v>
      </c>
      <c r="F603" s="57">
        <f>SUMPRODUCT($D$28:$M$28,'Daily Returns'!D579:M579)</f>
        <v>-1.6614912228390703E-3</v>
      </c>
    </row>
    <row r="604" spans="5:6" ht="15" customHeight="1" x14ac:dyDescent="0.35">
      <c r="E604" s="56">
        <f>'Daily Returns'!B580</f>
        <v>45306</v>
      </c>
      <c r="F604" s="57">
        <f>SUMPRODUCT($D$28:$M$28,'Daily Returns'!D580:M580)</f>
        <v>9.8116819489316581E-3</v>
      </c>
    </row>
    <row r="605" spans="5:6" ht="15" customHeight="1" x14ac:dyDescent="0.35">
      <c r="E605" s="56">
        <f>'Daily Returns'!B581</f>
        <v>45307</v>
      </c>
      <c r="F605" s="57">
        <f>SUMPRODUCT($D$28:$M$28,'Daily Returns'!D581:M581)</f>
        <v>-1.1983908442702248E-2</v>
      </c>
    </row>
    <row r="606" spans="5:6" ht="15" customHeight="1" x14ac:dyDescent="0.35">
      <c r="E606" s="56">
        <f>'Daily Returns'!B582</f>
        <v>45308</v>
      </c>
      <c r="F606" s="57">
        <f>SUMPRODUCT($D$28:$M$28,'Daily Returns'!D582:M582)</f>
        <v>-9.0645236577534902E-3</v>
      </c>
    </row>
    <row r="607" spans="5:6" ht="15" customHeight="1" x14ac:dyDescent="0.35">
      <c r="E607" s="56">
        <f>'Daily Returns'!B583</f>
        <v>45309</v>
      </c>
      <c r="F607" s="57">
        <f>SUMPRODUCT($D$28:$M$28,'Daily Returns'!D583:M583)</f>
        <v>-1.2842626841400761E-2</v>
      </c>
    </row>
    <row r="608" spans="5:6" ht="15" customHeight="1" x14ac:dyDescent="0.35">
      <c r="E608" s="56">
        <f>'Daily Returns'!B584</f>
        <v>45310</v>
      </c>
      <c r="F608" s="57">
        <f>SUMPRODUCT($D$28:$M$28,'Daily Returns'!D584:M584)</f>
        <v>6.2082212337113305E-3</v>
      </c>
    </row>
    <row r="609" spans="5:6" ht="15" customHeight="1" x14ac:dyDescent="0.35">
      <c r="E609" s="56">
        <f>'Daily Returns'!B585</f>
        <v>45314</v>
      </c>
      <c r="F609" s="57">
        <f>SUMPRODUCT($D$28:$M$28,'Daily Returns'!D585:M585)</f>
        <v>9.3334371180063677E-4</v>
      </c>
    </row>
    <row r="610" spans="5:6" ht="15" customHeight="1" x14ac:dyDescent="0.35">
      <c r="E610" s="56">
        <f>'Daily Returns'!B586</f>
        <v>45315</v>
      </c>
      <c r="F610" s="57">
        <f>SUMPRODUCT($D$28:$M$28,'Daily Returns'!D586:M586)</f>
        <v>2.0446428593315899E-2</v>
      </c>
    </row>
    <row r="611" spans="5:6" ht="15" customHeight="1" x14ac:dyDescent="0.35">
      <c r="E611" s="56">
        <f>'Daily Returns'!B587</f>
        <v>45316</v>
      </c>
      <c r="F611" s="57">
        <f>SUMPRODUCT($D$28:$M$28,'Daily Returns'!D587:M587)</f>
        <v>2.5388266929989342E-2</v>
      </c>
    </row>
    <row r="612" spans="5:6" ht="15" customHeight="1" x14ac:dyDescent="0.35">
      <c r="E612" s="56">
        <f>'Daily Returns'!B588</f>
        <v>45320</v>
      </c>
      <c r="F612" s="57">
        <f>SUMPRODUCT($D$28:$M$28,'Daily Returns'!D588:M588)</f>
        <v>3.6114431648432421E-2</v>
      </c>
    </row>
    <row r="613" spans="5:6" ht="15" customHeight="1" x14ac:dyDescent="0.35">
      <c r="E613" s="56">
        <f>'Daily Returns'!B589</f>
        <v>45321</v>
      </c>
      <c r="F613" s="57">
        <f>SUMPRODUCT($D$28:$M$28,'Daily Returns'!D589:M589)</f>
        <v>-1.2813913566542002E-2</v>
      </c>
    </row>
    <row r="614" spans="5:6" ht="15" customHeight="1" x14ac:dyDescent="0.35">
      <c r="E614" s="56">
        <f>'Daily Returns'!B590</f>
        <v>45322</v>
      </c>
      <c r="F614" s="57">
        <f>SUMPRODUCT($D$28:$M$28,'Daily Returns'!D590:M590)</f>
        <v>1.6375306796479281E-2</v>
      </c>
    </row>
    <row r="615" spans="5:6" ht="15" customHeight="1" x14ac:dyDescent="0.35">
      <c r="E615" s="56">
        <f>'Daily Returns'!B591</f>
        <v>45323</v>
      </c>
      <c r="F615" s="57">
        <f>SUMPRODUCT($D$28:$M$28,'Daily Returns'!D591:M591)</f>
        <v>9.8003409388995044E-3</v>
      </c>
    </row>
    <row r="616" spans="5:6" ht="15" customHeight="1" x14ac:dyDescent="0.35">
      <c r="E616" s="56">
        <f>'Daily Returns'!B592</f>
        <v>45324</v>
      </c>
      <c r="F616" s="57">
        <f>SUMPRODUCT($D$28:$M$28,'Daily Returns'!D592:M592)</f>
        <v>2.3754161082156045E-2</v>
      </c>
    </row>
    <row r="617" spans="5:6" ht="15" customHeight="1" x14ac:dyDescent="0.35">
      <c r="E617" s="56">
        <f>'Daily Returns'!B593</f>
        <v>45327</v>
      </c>
      <c r="F617" s="57">
        <f>SUMPRODUCT($D$28:$M$28,'Daily Returns'!D593:M593)</f>
        <v>7.756932936068316E-3</v>
      </c>
    </row>
    <row r="618" spans="5:6" ht="15" customHeight="1" x14ac:dyDescent="0.35">
      <c r="E618" s="56">
        <f>'Daily Returns'!B594</f>
        <v>45328</v>
      </c>
      <c r="F618" s="57">
        <f>SUMPRODUCT($D$28:$M$28,'Daily Returns'!D594:M594)</f>
        <v>2.1607403447898928E-3</v>
      </c>
    </row>
    <row r="619" spans="5:6" ht="15" customHeight="1" x14ac:dyDescent="0.35">
      <c r="E619" s="56">
        <f>'Daily Returns'!B595</f>
        <v>45329</v>
      </c>
      <c r="F619" s="57">
        <f>SUMPRODUCT($D$28:$M$28,'Daily Returns'!D595:M595)</f>
        <v>8.2611826150717198E-3</v>
      </c>
    </row>
    <row r="620" spans="5:6" ht="15" customHeight="1" x14ac:dyDescent="0.35">
      <c r="E620" s="56">
        <f>'Daily Returns'!B596</f>
        <v>45330</v>
      </c>
      <c r="F620" s="57">
        <f>SUMPRODUCT($D$28:$M$28,'Daily Returns'!D596:M596)</f>
        <v>5.5250300848576879E-3</v>
      </c>
    </row>
    <row r="621" spans="5:6" ht="15" customHeight="1" x14ac:dyDescent="0.35">
      <c r="E621" s="56">
        <f>'Daily Returns'!B597</f>
        <v>45331</v>
      </c>
      <c r="F621" s="57">
        <f>SUMPRODUCT($D$28:$M$28,'Daily Returns'!D597:M597)</f>
        <v>-1.18174532000961E-2</v>
      </c>
    </row>
    <row r="622" spans="5:6" ht="15" customHeight="1" x14ac:dyDescent="0.35">
      <c r="E622" s="56">
        <f>'Daily Returns'!B598</f>
        <v>45334</v>
      </c>
      <c r="F622" s="57">
        <f>SUMPRODUCT($D$28:$M$28,'Daily Returns'!D598:M598)</f>
        <v>-3.7183960096883829E-2</v>
      </c>
    </row>
    <row r="623" spans="5:6" ht="15" customHeight="1" x14ac:dyDescent="0.35">
      <c r="E623" s="56">
        <f>'Daily Returns'!B599</f>
        <v>45335</v>
      </c>
      <c r="F623" s="57">
        <f>SUMPRODUCT($D$28:$M$28,'Daily Returns'!D599:M599)</f>
        <v>9.8692727879476985E-3</v>
      </c>
    </row>
    <row r="624" spans="5:6" ht="15" customHeight="1" x14ac:dyDescent="0.35">
      <c r="E624" s="56">
        <f>'Daily Returns'!B600</f>
        <v>45336</v>
      </c>
      <c r="F624" s="57">
        <f>SUMPRODUCT($D$28:$M$28,'Daily Returns'!D600:M600)</f>
        <v>1.2810044574436899E-2</v>
      </c>
    </row>
    <row r="625" spans="5:6" ht="15" customHeight="1" x14ac:dyDescent="0.35">
      <c r="E625" s="56">
        <f>'Daily Returns'!B601</f>
        <v>45337</v>
      </c>
      <c r="F625" s="57">
        <f>SUMPRODUCT($D$28:$M$28,'Daily Returns'!D601:M601)</f>
        <v>2.8005121405027731E-2</v>
      </c>
    </row>
    <row r="626" spans="5:6" ht="15" customHeight="1" x14ac:dyDescent="0.35">
      <c r="E626" s="56">
        <f>'Daily Returns'!B602</f>
        <v>45338</v>
      </c>
      <c r="F626" s="57">
        <f>SUMPRODUCT($D$28:$M$28,'Daily Returns'!D602:M602)</f>
        <v>-5.4357267809142388E-3</v>
      </c>
    </row>
    <row r="627" spans="5:6" ht="15" customHeight="1" x14ac:dyDescent="0.35">
      <c r="E627" s="56">
        <f>'Daily Returns'!B603</f>
        <v>45341</v>
      </c>
      <c r="F627" s="57">
        <f>SUMPRODUCT($D$28:$M$28,'Daily Returns'!D603:M603)</f>
        <v>1.0188528049048202E-2</v>
      </c>
    </row>
    <row r="628" spans="5:6" ht="15" customHeight="1" x14ac:dyDescent="0.35">
      <c r="E628" s="56">
        <f>'Daily Returns'!B604</f>
        <v>45342</v>
      </c>
      <c r="F628" s="57">
        <f>SUMPRODUCT($D$28:$M$28,'Daily Returns'!D604:M604)</f>
        <v>-5.4272467621765304E-3</v>
      </c>
    </row>
    <row r="629" spans="5:6" ht="15" customHeight="1" x14ac:dyDescent="0.35">
      <c r="E629" s="56">
        <f>'Daily Returns'!B605</f>
        <v>45343</v>
      </c>
      <c r="F629" s="57">
        <f>SUMPRODUCT($D$28:$M$28,'Daily Returns'!D605:M605)</f>
        <v>-2.4595130237023536E-2</v>
      </c>
    </row>
    <row r="630" spans="5:6" ht="15" customHeight="1" x14ac:dyDescent="0.35">
      <c r="E630" s="56">
        <f>'Daily Returns'!B606</f>
        <v>45344</v>
      </c>
      <c r="F630" s="57">
        <f>SUMPRODUCT($D$28:$M$28,'Daily Returns'!D606:M606)</f>
        <v>2.1547732935463297E-2</v>
      </c>
    </row>
    <row r="631" spans="5:6" ht="15" customHeight="1" x14ac:dyDescent="0.35">
      <c r="E631" s="56">
        <f>'Daily Returns'!B607</f>
        <v>45345</v>
      </c>
      <c r="F631" s="57">
        <f>SUMPRODUCT($D$28:$M$28,'Daily Returns'!D607:M607)</f>
        <v>-5.9707100529983693E-3</v>
      </c>
    </row>
    <row r="632" spans="5:6" ht="15" customHeight="1" x14ac:dyDescent="0.35">
      <c r="E632" s="56">
        <f>'Daily Returns'!B608</f>
        <v>45348</v>
      </c>
      <c r="F632" s="57">
        <f>SUMPRODUCT($D$28:$M$28,'Daily Returns'!D608:M608)</f>
        <v>9.7001932425976548E-3</v>
      </c>
    </row>
    <row r="633" spans="5:6" ht="15" customHeight="1" x14ac:dyDescent="0.35">
      <c r="E633" s="56">
        <f>'Daily Returns'!B609</f>
        <v>45349</v>
      </c>
      <c r="F633" s="57">
        <f>SUMPRODUCT($D$28:$M$28,'Daily Returns'!D609:M609)</f>
        <v>5.1822520036906225E-4</v>
      </c>
    </row>
    <row r="634" spans="5:6" ht="15" customHeight="1" x14ac:dyDescent="0.35">
      <c r="E634" s="56">
        <f>'Daily Returns'!B610</f>
        <v>45350</v>
      </c>
      <c r="F634" s="57">
        <f>SUMPRODUCT($D$28:$M$28,'Daily Returns'!D610:M610)</f>
        <v>-2.6068928993750646E-2</v>
      </c>
    </row>
    <row r="635" spans="5:6" ht="15" customHeight="1" x14ac:dyDescent="0.35">
      <c r="E635" s="56">
        <f>'Daily Returns'!B611</f>
        <v>45351</v>
      </c>
      <c r="F635" s="57">
        <f>SUMPRODUCT($D$28:$M$28,'Daily Returns'!D611:M611)</f>
        <v>-1.7010224683305882E-3</v>
      </c>
    </row>
    <row r="636" spans="5:6" ht="15" customHeight="1" x14ac:dyDescent="0.35">
      <c r="E636" s="56">
        <f>'Daily Returns'!B612</f>
        <v>45352</v>
      </c>
      <c r="F636" s="57">
        <f>SUMPRODUCT($D$28:$M$28,'Daily Returns'!D612:M612)</f>
        <v>1.7978992878850984E-2</v>
      </c>
    </row>
    <row r="637" spans="5:6" ht="15" customHeight="1" x14ac:dyDescent="0.35">
      <c r="E637" s="56">
        <f>'Daily Returns'!B613</f>
        <v>45355</v>
      </c>
      <c r="F637" s="57">
        <f>SUMPRODUCT($D$28:$M$28,'Daily Returns'!D613:M613)</f>
        <v>1.6687868432173743E-2</v>
      </c>
    </row>
    <row r="638" spans="5:6" ht="15" customHeight="1" x14ac:dyDescent="0.35">
      <c r="E638" s="56">
        <f>'Daily Returns'!B614</f>
        <v>45356</v>
      </c>
      <c r="F638" s="57">
        <f>SUMPRODUCT($D$28:$M$28,'Daily Returns'!D614:M614)</f>
        <v>1.6827697248836152E-2</v>
      </c>
    </row>
    <row r="639" spans="5:6" ht="15" customHeight="1" x14ac:dyDescent="0.35">
      <c r="E639" s="56">
        <f>'Daily Returns'!B615</f>
        <v>45357</v>
      </c>
      <c r="F639" s="57">
        <f>SUMPRODUCT($D$28:$M$28,'Daily Returns'!D615:M615)</f>
        <v>-1.8122805259564397E-3</v>
      </c>
    </row>
    <row r="640" spans="5:6" ht="15" customHeight="1" x14ac:dyDescent="0.35">
      <c r="E640" s="56">
        <f>'Daily Returns'!B616</f>
        <v>45358</v>
      </c>
      <c r="F640" s="57">
        <f>SUMPRODUCT($D$28:$M$28,'Daily Returns'!D616:M616)</f>
        <v>-1.0796521150045748E-2</v>
      </c>
    </row>
    <row r="641" spans="5:6" ht="15" customHeight="1" x14ac:dyDescent="0.35">
      <c r="E641" s="56">
        <f>'Daily Returns'!B617</f>
        <v>45362</v>
      </c>
      <c r="F641" s="57">
        <f>SUMPRODUCT($D$28:$M$28,'Daily Returns'!D617:M617)</f>
        <v>-3.8293491062629135E-3</v>
      </c>
    </row>
    <row r="642" spans="5:6" ht="15" customHeight="1" x14ac:dyDescent="0.35">
      <c r="E642" s="56">
        <f>'Daily Returns'!B618</f>
        <v>45363</v>
      </c>
      <c r="F642" s="57">
        <f>SUMPRODUCT($D$28:$M$28,'Daily Returns'!D618:M618)</f>
        <v>-9.272127550858128E-3</v>
      </c>
    </row>
    <row r="643" spans="5:6" ht="15" customHeight="1" x14ac:dyDescent="0.35">
      <c r="E643" s="56">
        <f>'Daily Returns'!B619</f>
        <v>45364</v>
      </c>
      <c r="F643" s="57">
        <f>SUMPRODUCT($D$28:$M$28,'Daily Returns'!D619:M619)</f>
        <v>-6.2527516733668326E-2</v>
      </c>
    </row>
    <row r="644" spans="5:6" ht="15" customHeight="1" x14ac:dyDescent="0.35">
      <c r="E644" s="56">
        <f>'Daily Returns'!B620</f>
        <v>45365</v>
      </c>
      <c r="F644" s="57">
        <f>SUMPRODUCT($D$28:$M$28,'Daily Returns'!D620:M620)</f>
        <v>1.9165657366291691E-2</v>
      </c>
    </row>
    <row r="645" spans="5:6" ht="15" customHeight="1" x14ac:dyDescent="0.35">
      <c r="E645" s="56">
        <f>'Daily Returns'!B621</f>
        <v>45366</v>
      </c>
      <c r="F645" s="57">
        <f>SUMPRODUCT($D$28:$M$28,'Daily Returns'!D621:M621)</f>
        <v>-1.0833633700696718E-2</v>
      </c>
    </row>
    <row r="646" spans="5:6" ht="15" customHeight="1" x14ac:dyDescent="0.35">
      <c r="E646" s="56">
        <f>'Daily Returns'!B622</f>
        <v>45369</v>
      </c>
      <c r="F646" s="57">
        <f>SUMPRODUCT($D$28:$M$28,'Daily Returns'!D622:M622)</f>
        <v>3.0504479953715807E-3</v>
      </c>
    </row>
    <row r="647" spans="5:6" ht="15" customHeight="1" x14ac:dyDescent="0.35">
      <c r="E647" s="56">
        <f>'Daily Returns'!B623</f>
        <v>45370</v>
      </c>
      <c r="F647" s="57">
        <f>SUMPRODUCT($D$28:$M$28,'Daily Returns'!D623:M623)</f>
        <v>-4.5714995920825806E-3</v>
      </c>
    </row>
    <row r="648" spans="5:6" ht="15" customHeight="1" x14ac:dyDescent="0.35">
      <c r="E648" s="56">
        <f>'Daily Returns'!B624</f>
        <v>45371</v>
      </c>
      <c r="F648" s="57">
        <f>SUMPRODUCT($D$28:$M$28,'Daily Returns'!D624:M624)</f>
        <v>-3.9316334441941159E-3</v>
      </c>
    </row>
    <row r="649" spans="5:6" ht="15" customHeight="1" x14ac:dyDescent="0.35">
      <c r="E649" s="56">
        <f>'Daily Returns'!B625</f>
        <v>45372</v>
      </c>
      <c r="F649" s="57">
        <f>SUMPRODUCT($D$28:$M$28,'Daily Returns'!D625:M625)</f>
        <v>2.4296967306841725E-2</v>
      </c>
    </row>
    <row r="650" spans="5:6" ht="15" customHeight="1" x14ac:dyDescent="0.35">
      <c r="E650" s="56">
        <f>'Daily Returns'!B626</f>
        <v>45373</v>
      </c>
      <c r="F650" s="57">
        <f>SUMPRODUCT($D$28:$M$28,'Daily Returns'!D626:M626)</f>
        <v>1.1591059363331093E-2</v>
      </c>
    </row>
    <row r="651" spans="5:6" ht="15" customHeight="1" x14ac:dyDescent="0.35">
      <c r="E651" s="56">
        <f>'Daily Returns'!B627</f>
        <v>45377</v>
      </c>
      <c r="F651" s="57">
        <f>SUMPRODUCT($D$28:$M$28,'Daily Returns'!D627:M627)</f>
        <v>8.6487503377037332E-3</v>
      </c>
    </row>
    <row r="652" spans="5:6" ht="15" customHeight="1" x14ac:dyDescent="0.35">
      <c r="E652" s="56">
        <f>'Daily Returns'!B628</f>
        <v>45378</v>
      </c>
      <c r="F652" s="57">
        <f>SUMPRODUCT($D$28:$M$28,'Daily Returns'!D628:M628)</f>
        <v>3.9642208812979488E-3</v>
      </c>
    </row>
    <row r="653" spans="5:6" ht="15" customHeight="1" x14ac:dyDescent="0.35">
      <c r="E653" s="56">
        <f>'Daily Returns'!B629</f>
        <v>45379</v>
      </c>
      <c r="F653" s="57">
        <f>SUMPRODUCT($D$28:$M$28,'Daily Returns'!D629:M629)</f>
        <v>1.3426801693003393E-2</v>
      </c>
    </row>
    <row r="654" spans="5:6" ht="15" customHeight="1" x14ac:dyDescent="0.35">
      <c r="E654" s="56">
        <f>'Daily Returns'!B630</f>
        <v>45383</v>
      </c>
      <c r="F654" s="57">
        <f>SUMPRODUCT($D$28:$M$28,'Daily Returns'!D630:M630)</f>
        <v>3.2703477679771345E-2</v>
      </c>
    </row>
    <row r="655" spans="5:6" ht="15" customHeight="1" x14ac:dyDescent="0.35">
      <c r="E655" s="56">
        <f>'Daily Returns'!B631</f>
        <v>45384</v>
      </c>
      <c r="F655" s="57">
        <f>SUMPRODUCT($D$28:$M$28,'Daily Returns'!D631:M631)</f>
        <v>2.6804552924883825E-2</v>
      </c>
    </row>
    <row r="656" spans="5:6" ht="15" customHeight="1" x14ac:dyDescent="0.35">
      <c r="E656" s="56">
        <f>'Daily Returns'!B632</f>
        <v>45385</v>
      </c>
      <c r="F656" s="57">
        <f>SUMPRODUCT($D$28:$M$28,'Daily Returns'!D632:M632)</f>
        <v>2.6136190150067962E-2</v>
      </c>
    </row>
    <row r="657" spans="5:6" ht="15" customHeight="1" x14ac:dyDescent="0.35">
      <c r="E657" s="56">
        <f>'Daily Returns'!B633</f>
        <v>45386</v>
      </c>
      <c r="F657" s="57">
        <f>SUMPRODUCT($D$28:$M$28,'Daily Returns'!D633:M633)</f>
        <v>1.7221403259384149E-2</v>
      </c>
    </row>
    <row r="658" spans="5:6" ht="15" customHeight="1" x14ac:dyDescent="0.35">
      <c r="E658" s="56">
        <f>'Daily Returns'!B634</f>
        <v>45387</v>
      </c>
      <c r="F658" s="57">
        <f>SUMPRODUCT($D$28:$M$28,'Daily Returns'!D634:M634)</f>
        <v>-8.1728555958091326E-3</v>
      </c>
    </row>
    <row r="659" spans="5:6" ht="15" customHeight="1" x14ac:dyDescent="0.35">
      <c r="E659" s="56">
        <f>'Daily Returns'!B635</f>
        <v>45390</v>
      </c>
      <c r="F659" s="57">
        <f>SUMPRODUCT($D$28:$M$28,'Daily Returns'!D635:M635)</f>
        <v>3.4321083231465431E-3</v>
      </c>
    </row>
    <row r="660" spans="5:6" ht="15" customHeight="1" x14ac:dyDescent="0.35">
      <c r="E660" s="56">
        <f>'Daily Returns'!B636</f>
        <v>45391</v>
      </c>
      <c r="F660" s="57">
        <f>SUMPRODUCT($D$28:$M$28,'Daily Returns'!D636:M636)</f>
        <v>3.6424332951526398E-3</v>
      </c>
    </row>
    <row r="661" spans="5:6" ht="15" customHeight="1" x14ac:dyDescent="0.35">
      <c r="E661" s="56">
        <f>'Daily Returns'!B637</f>
        <v>45392</v>
      </c>
      <c r="F661" s="57">
        <f>SUMPRODUCT($D$28:$M$28,'Daily Returns'!D637:M637)</f>
        <v>1.2112169420100067E-3</v>
      </c>
    </row>
    <row r="662" spans="5:6" ht="15" customHeight="1" x14ac:dyDescent="0.35">
      <c r="E662" s="56">
        <f>'Daily Returns'!B638</f>
        <v>45394</v>
      </c>
      <c r="F662" s="57">
        <f>SUMPRODUCT($D$28:$M$28,'Daily Returns'!D638:M638)</f>
        <v>-1.7401937709807951E-2</v>
      </c>
    </row>
    <row r="663" spans="5:6" ht="15" customHeight="1" x14ac:dyDescent="0.35">
      <c r="E663" s="56">
        <f>'Daily Returns'!B639</f>
        <v>45397</v>
      </c>
      <c r="F663" s="57">
        <f>SUMPRODUCT($D$28:$M$28,'Daily Returns'!D639:M639)</f>
        <v>-1.2993989220530354E-2</v>
      </c>
    </row>
    <row r="664" spans="5:6" ht="15" customHeight="1" x14ac:dyDescent="0.35">
      <c r="E664" s="56">
        <f>'Daily Returns'!B640</f>
        <v>45398</v>
      </c>
      <c r="F664" s="57">
        <f>SUMPRODUCT($D$28:$M$28,'Daily Returns'!D640:M640)</f>
        <v>6.8954611754265928E-3</v>
      </c>
    </row>
    <row r="665" spans="5:6" ht="15" customHeight="1" x14ac:dyDescent="0.35">
      <c r="E665" s="56">
        <f>'Daily Returns'!B641</f>
        <v>45400</v>
      </c>
      <c r="F665" s="57">
        <f>SUMPRODUCT($D$28:$M$28,'Daily Returns'!D641:M641)</f>
        <v>-6.4496859170111095E-3</v>
      </c>
    </row>
    <row r="666" spans="5:6" ht="15" customHeight="1" x14ac:dyDescent="0.35">
      <c r="E666" s="56">
        <f>'Daily Returns'!B642</f>
        <v>45401</v>
      </c>
      <c r="F666" s="57">
        <f>SUMPRODUCT($D$28:$M$28,'Daily Returns'!D642:M642)</f>
        <v>-6.1028556567680123E-3</v>
      </c>
    </row>
    <row r="667" spans="5:6" ht="15" customHeight="1" x14ac:dyDescent="0.35">
      <c r="E667" s="56">
        <f>'Daily Returns'!B643</f>
        <v>45404</v>
      </c>
      <c r="F667" s="57">
        <f>SUMPRODUCT($D$28:$M$28,'Daily Returns'!D643:M643)</f>
        <v>-2.9866061318655122E-3</v>
      </c>
    </row>
    <row r="668" spans="5:6" ht="15" customHeight="1" x14ac:dyDescent="0.35">
      <c r="E668" s="56">
        <f>'Daily Returns'!B644</f>
        <v>45405</v>
      </c>
      <c r="F668" s="57">
        <f>SUMPRODUCT($D$28:$M$28,'Daily Returns'!D644:M644)</f>
        <v>1.1498667588604433E-2</v>
      </c>
    </row>
    <row r="669" spans="5:6" ht="15" customHeight="1" x14ac:dyDescent="0.35">
      <c r="E669" s="56">
        <f>'Daily Returns'!B645</f>
        <v>45406</v>
      </c>
      <c r="F669" s="57">
        <f>SUMPRODUCT($D$28:$M$28,'Daily Returns'!D645:M645)</f>
        <v>3.2261375298953598E-3</v>
      </c>
    </row>
    <row r="670" spans="5:6" ht="15" customHeight="1" x14ac:dyDescent="0.35">
      <c r="E670" s="56">
        <f>'Daily Returns'!B646</f>
        <v>45407</v>
      </c>
      <c r="F670" s="57">
        <f>SUMPRODUCT($D$28:$M$28,'Daily Returns'!D646:M646)</f>
        <v>4.1498918532637498E-3</v>
      </c>
    </row>
    <row r="671" spans="5:6" ht="15" customHeight="1" x14ac:dyDescent="0.35">
      <c r="E671" s="56">
        <f>'Daily Returns'!B647</f>
        <v>45408</v>
      </c>
      <c r="F671" s="57">
        <f>SUMPRODUCT($D$28:$M$28,'Daily Returns'!D647:M647)</f>
        <v>-2.8732727551991875E-3</v>
      </c>
    </row>
    <row r="672" spans="5:6" ht="15" customHeight="1" x14ac:dyDescent="0.35">
      <c r="E672" s="56">
        <f>'Daily Returns'!B648</f>
        <v>45411</v>
      </c>
      <c r="F672" s="57">
        <f>SUMPRODUCT($D$28:$M$28,'Daily Returns'!D648:M648)</f>
        <v>1.3500272115212543E-2</v>
      </c>
    </row>
    <row r="673" spans="5:6" ht="15" customHeight="1" x14ac:dyDescent="0.35">
      <c r="E673" s="56">
        <f>'Daily Returns'!B649</f>
        <v>45412</v>
      </c>
      <c r="F673" s="57">
        <f>SUMPRODUCT($D$28:$M$28,'Daily Returns'!D649:M649)</f>
        <v>1.4476261044468985E-2</v>
      </c>
    </row>
    <row r="674" spans="5:6" ht="15" customHeight="1" x14ac:dyDescent="0.35">
      <c r="E674" s="56">
        <f>'Daily Returns'!B650</f>
        <v>45414</v>
      </c>
      <c r="F674" s="57">
        <f>SUMPRODUCT($D$28:$M$28,'Daily Returns'!D650:M650)</f>
        <v>8.7882372181319716E-3</v>
      </c>
    </row>
    <row r="675" spans="5:6" ht="15" customHeight="1" x14ac:dyDescent="0.35">
      <c r="E675" s="56">
        <f>'Daily Returns'!B651</f>
        <v>45415</v>
      </c>
      <c r="F675" s="57">
        <f>SUMPRODUCT($D$28:$M$28,'Daily Returns'!D651:M651)</f>
        <v>-6.3016491504370546E-3</v>
      </c>
    </row>
    <row r="676" spans="5:6" ht="15" customHeight="1" x14ac:dyDescent="0.35">
      <c r="E676" s="56">
        <f>'Daily Returns'!B652</f>
        <v>45418</v>
      </c>
      <c r="F676" s="57">
        <f>SUMPRODUCT($D$28:$M$28,'Daily Returns'!D652:M652)</f>
        <v>-1.7654596312214398E-2</v>
      </c>
    </row>
    <row r="677" spans="5:6" ht="15" customHeight="1" x14ac:dyDescent="0.35">
      <c r="E677" s="56">
        <f>'Daily Returns'!B653</f>
        <v>45419</v>
      </c>
      <c r="F677" s="57">
        <f>SUMPRODUCT($D$28:$M$28,'Daily Returns'!D653:M653)</f>
        <v>-2.7585011961239414E-2</v>
      </c>
    </row>
    <row r="678" spans="5:6" ht="15" customHeight="1" x14ac:dyDescent="0.35">
      <c r="E678" s="56">
        <f>'Daily Returns'!B654</f>
        <v>45420</v>
      </c>
      <c r="F678" s="57">
        <f>SUMPRODUCT($D$28:$M$28,'Daily Returns'!D654:M654)</f>
        <v>4.8832395919933182E-3</v>
      </c>
    </row>
    <row r="679" spans="5:6" ht="15" customHeight="1" x14ac:dyDescent="0.35">
      <c r="E679" s="56">
        <f>'Daily Returns'!B655</f>
        <v>45421</v>
      </c>
      <c r="F679" s="57">
        <f>SUMPRODUCT($D$28:$M$28,'Daily Returns'!D655:M655)</f>
        <v>4.7725836524938588E-3</v>
      </c>
    </row>
    <row r="680" spans="5:6" ht="15" customHeight="1" x14ac:dyDescent="0.35">
      <c r="E680" s="56">
        <f>'Daily Returns'!B656</f>
        <v>45422</v>
      </c>
      <c r="F680" s="57">
        <f>SUMPRODUCT($D$28:$M$28,'Daily Returns'!D656:M656)</f>
        <v>5.3269441360784108E-3</v>
      </c>
    </row>
    <row r="681" spans="5:6" ht="15" customHeight="1" x14ac:dyDescent="0.35">
      <c r="E681" s="56">
        <f>'Daily Returns'!B657</f>
        <v>45425</v>
      </c>
      <c r="F681" s="57">
        <f>SUMPRODUCT($D$28:$M$28,'Daily Returns'!D657:M657)</f>
        <v>-9.1357822639780827E-3</v>
      </c>
    </row>
    <row r="682" spans="5:6" ht="15" customHeight="1" x14ac:dyDescent="0.35">
      <c r="E682" s="56">
        <f>'Daily Returns'!B658</f>
        <v>45426</v>
      </c>
      <c r="F682" s="57">
        <f>SUMPRODUCT($D$28:$M$28,'Daily Returns'!D658:M658)</f>
        <v>3.6970831129725927E-2</v>
      </c>
    </row>
    <row r="683" spans="5:6" ht="15" customHeight="1" x14ac:dyDescent="0.35">
      <c r="E683" s="56">
        <f>'Daily Returns'!B659</f>
        <v>45427</v>
      </c>
      <c r="F683" s="57">
        <f>SUMPRODUCT($D$28:$M$28,'Daily Returns'!D659:M659)</f>
        <v>1.1608591969732414E-2</v>
      </c>
    </row>
    <row r="684" spans="5:6" ht="15" customHeight="1" x14ac:dyDescent="0.35">
      <c r="E684" s="56">
        <f>'Daily Returns'!B660</f>
        <v>45428</v>
      </c>
      <c r="F684" s="57">
        <f>SUMPRODUCT($D$28:$M$28,'Daily Returns'!D660:M660)</f>
        <v>-2.4180474751357684E-3</v>
      </c>
    </row>
    <row r="685" spans="5:6" ht="15" customHeight="1" x14ac:dyDescent="0.35">
      <c r="E685" s="56">
        <f>'Daily Returns'!B661</f>
        <v>45429</v>
      </c>
      <c r="F685" s="57">
        <f>SUMPRODUCT($D$28:$M$28,'Daily Returns'!D661:M661)</f>
        <v>5.8521800173830085E-3</v>
      </c>
    </row>
    <row r="686" spans="5:6" ht="15" customHeight="1" x14ac:dyDescent="0.35">
      <c r="E686" s="56">
        <f>'Daily Returns'!B662</f>
        <v>45433</v>
      </c>
      <c r="F686" s="57">
        <f>SUMPRODUCT($D$28:$M$28,'Daily Returns'!D662:M662)</f>
        <v>4.4072044744998859E-2</v>
      </c>
    </row>
    <row r="687" spans="5:6" ht="15" customHeight="1" x14ac:dyDescent="0.35">
      <c r="E687" s="56">
        <f>'Daily Returns'!B663</f>
        <v>45434</v>
      </c>
      <c r="F687" s="57">
        <f>SUMPRODUCT($D$28:$M$28,'Daily Returns'!D663:M663)</f>
        <v>7.0049352077474368E-3</v>
      </c>
    </row>
    <row r="688" spans="5:6" ht="15" customHeight="1" x14ac:dyDescent="0.35">
      <c r="E688" s="56">
        <f>'Daily Returns'!B664</f>
        <v>45435</v>
      </c>
      <c r="F688" s="57">
        <f>SUMPRODUCT($D$28:$M$28,'Daily Returns'!D664:M664)</f>
        <v>1.171970894323799E-2</v>
      </c>
    </row>
    <row r="689" spans="5:6" ht="15" customHeight="1" x14ac:dyDescent="0.35">
      <c r="E689" s="56">
        <f>'Daily Returns'!B665</f>
        <v>45436</v>
      </c>
      <c r="F689" s="57">
        <f>SUMPRODUCT($D$28:$M$28,'Daily Returns'!D665:M665)</f>
        <v>-7.0600594729705504E-3</v>
      </c>
    </row>
    <row r="690" spans="5:6" ht="15" customHeight="1" x14ac:dyDescent="0.35">
      <c r="E690" s="56">
        <f>'Daily Returns'!B666</f>
        <v>45439</v>
      </c>
      <c r="F690" s="57">
        <f>SUMPRODUCT($D$28:$M$28,'Daily Returns'!D666:M666)</f>
        <v>-5.1338313975553239E-3</v>
      </c>
    </row>
    <row r="691" spans="5:6" ht="15" customHeight="1" x14ac:dyDescent="0.35">
      <c r="E691" s="56">
        <f>'Daily Returns'!B667</f>
        <v>45440</v>
      </c>
      <c r="F691" s="57">
        <f>SUMPRODUCT($D$28:$M$28,'Daily Returns'!D667:M667)</f>
        <v>-1.7320624496021699E-2</v>
      </c>
    </row>
    <row r="692" spans="5:6" ht="15" customHeight="1" x14ac:dyDescent="0.35">
      <c r="E692" s="56">
        <f>'Daily Returns'!B668</f>
        <v>45441</v>
      </c>
      <c r="F692" s="57">
        <f>SUMPRODUCT($D$28:$M$28,'Daily Returns'!D668:M668)</f>
        <v>5.6475475890569588E-3</v>
      </c>
    </row>
    <row r="693" spans="5:6" ht="15" customHeight="1" x14ac:dyDescent="0.35">
      <c r="E693" s="56">
        <f>'Daily Returns'!B669</f>
        <v>45442</v>
      </c>
      <c r="F693" s="57">
        <f>SUMPRODUCT($D$28:$M$28,'Daily Returns'!D669:M669)</f>
        <v>8.3366242852830831E-4</v>
      </c>
    </row>
    <row r="694" spans="5:6" ht="15" customHeight="1" x14ac:dyDescent="0.35">
      <c r="E694" s="56">
        <f>'Daily Returns'!B670</f>
        <v>45443</v>
      </c>
      <c r="F694" s="57">
        <f>SUMPRODUCT($D$28:$M$28,'Daily Returns'!D670:M670)</f>
        <v>4.5506489437330828E-2</v>
      </c>
    </row>
    <row r="695" spans="5:6" ht="15" customHeight="1" x14ac:dyDescent="0.35">
      <c r="E695" s="56">
        <f>'Daily Returns'!B671</f>
        <v>45446</v>
      </c>
      <c r="F695" s="57">
        <f>SUMPRODUCT($D$28:$M$28,'Daily Returns'!D671:M671)</f>
        <v>9.935588680115294E-2</v>
      </c>
    </row>
    <row r="696" spans="5:6" ht="15" customHeight="1" x14ac:dyDescent="0.35">
      <c r="E696" s="56">
        <f>'Daily Returns'!B672</f>
        <v>45447</v>
      </c>
      <c r="F696" s="57">
        <f>SUMPRODUCT($D$28:$M$28,'Daily Returns'!D672:M672)</f>
        <v>-0.14445026404502165</v>
      </c>
    </row>
    <row r="697" spans="5:6" ht="15" customHeight="1" x14ac:dyDescent="0.35">
      <c r="E697" s="56">
        <f>'Daily Returns'!B673</f>
        <v>45448</v>
      </c>
      <c r="F697" s="57">
        <f>SUMPRODUCT($D$28:$M$28,'Daily Returns'!D673:M673)</f>
        <v>1.4021746611316412E-2</v>
      </c>
    </row>
    <row r="698" spans="5:6" ht="15" customHeight="1" x14ac:dyDescent="0.35">
      <c r="E698" s="56">
        <f>'Daily Returns'!B674</f>
        <v>45449</v>
      </c>
      <c r="F698" s="57">
        <f>SUMPRODUCT($D$28:$M$28,'Daily Returns'!D674:M674)</f>
        <v>2.7179212381158169E-2</v>
      </c>
    </row>
    <row r="699" spans="5:6" ht="15" customHeight="1" x14ac:dyDescent="0.35">
      <c r="E699" s="56">
        <f>'Daily Returns'!B675</f>
        <v>45450</v>
      </c>
      <c r="F699" s="57">
        <f>SUMPRODUCT($D$28:$M$28,'Daily Returns'!D675:M675)</f>
        <v>2.4057923462700366E-2</v>
      </c>
    </row>
    <row r="700" spans="5:6" ht="15" customHeight="1" x14ac:dyDescent="0.35">
      <c r="E700" s="56">
        <f>'Daily Returns'!B676</f>
        <v>45453</v>
      </c>
      <c r="F700" s="57">
        <f>SUMPRODUCT($D$28:$M$28,'Daily Returns'!D676:M676)</f>
        <v>8.498908776449255E-3</v>
      </c>
    </row>
    <row r="701" spans="5:6" ht="15" customHeight="1" x14ac:dyDescent="0.35">
      <c r="E701" s="56">
        <f>'Daily Returns'!B677</f>
        <v>45454</v>
      </c>
      <c r="F701" s="57">
        <f>SUMPRODUCT($D$28:$M$28,'Daily Returns'!D677:M677)</f>
        <v>3.7182193904491049E-3</v>
      </c>
    </row>
    <row r="702" spans="5:6" ht="15" customHeight="1" x14ac:dyDescent="0.35">
      <c r="E702" s="56">
        <f>'Daily Returns'!B678</f>
        <v>45455</v>
      </c>
      <c r="F702" s="57">
        <f>SUMPRODUCT($D$28:$M$28,'Daily Returns'!D678:M678)</f>
        <v>8.8891564769438443E-3</v>
      </c>
    </row>
    <row r="703" spans="5:6" ht="15" customHeight="1" x14ac:dyDescent="0.35">
      <c r="E703" s="56">
        <f>'Daily Returns'!B679</f>
        <v>45456</v>
      </c>
      <c r="F703" s="57">
        <f>SUMPRODUCT($D$28:$M$28,'Daily Returns'!D679:M679)</f>
        <v>-8.2806472456325823E-3</v>
      </c>
    </row>
    <row r="704" spans="5:6" ht="15" customHeight="1" x14ac:dyDescent="0.35">
      <c r="E704" s="56">
        <f>'Daily Returns'!B680</f>
        <v>45457</v>
      </c>
      <c r="F704" s="57">
        <f>SUMPRODUCT($D$28:$M$28,'Daily Returns'!D680:M680)</f>
        <v>-3.5883033957897531E-3</v>
      </c>
    </row>
    <row r="705" spans="5:6" ht="15" customHeight="1" x14ac:dyDescent="0.35">
      <c r="E705" s="56">
        <f>'Daily Returns'!B681</f>
        <v>45461</v>
      </c>
      <c r="F705" s="57">
        <f>SUMPRODUCT($D$28:$M$28,'Daily Returns'!D681:M681)</f>
        <v>4.9932878507376799E-3</v>
      </c>
    </row>
    <row r="706" spans="5:6" ht="15" customHeight="1" x14ac:dyDescent="0.35">
      <c r="E706" s="56">
        <f>'Daily Returns'!B682</f>
        <v>45462</v>
      </c>
      <c r="F706" s="57">
        <f>SUMPRODUCT($D$28:$M$28,'Daily Returns'!D682:M682)</f>
        <v>-1.4171928209305696E-2</v>
      </c>
    </row>
    <row r="707" spans="5:6" ht="15" customHeight="1" x14ac:dyDescent="0.35">
      <c r="E707" s="56">
        <f>'Daily Returns'!B683</f>
        <v>45463</v>
      </c>
      <c r="F707" s="57">
        <f>SUMPRODUCT($D$28:$M$28,'Daily Returns'!D683:M683)</f>
        <v>-9.4621482306532533E-4</v>
      </c>
    </row>
    <row r="708" spans="5:6" ht="15" customHeight="1" x14ac:dyDescent="0.35">
      <c r="E708" s="56">
        <f>'Daily Returns'!B684</f>
        <v>45464</v>
      </c>
      <c r="F708" s="57">
        <f>SUMPRODUCT($D$28:$M$28,'Daily Returns'!D684:M684)</f>
        <v>-1.082289369532086E-2</v>
      </c>
    </row>
    <row r="709" spans="5:6" ht="15" customHeight="1" x14ac:dyDescent="0.35">
      <c r="E709" s="56">
        <f>'Daily Returns'!B685</f>
        <v>45467</v>
      </c>
      <c r="F709" s="57">
        <f>SUMPRODUCT($D$28:$M$28,'Daily Returns'!D685:M685)</f>
        <v>4.7358286165060078E-3</v>
      </c>
    </row>
    <row r="710" spans="5:6" ht="15" customHeight="1" x14ac:dyDescent="0.35">
      <c r="E710" s="56">
        <f>'Daily Returns'!B686</f>
        <v>45468</v>
      </c>
      <c r="F710" s="57">
        <f>SUMPRODUCT($D$28:$M$28,'Daily Returns'!D686:M686)</f>
        <v>-7.8167973054182882E-3</v>
      </c>
    </row>
    <row r="711" spans="5:6" ht="15" customHeight="1" x14ac:dyDescent="0.35">
      <c r="E711" s="56">
        <f>'Daily Returns'!B687</f>
        <v>45469</v>
      </c>
      <c r="F711" s="57">
        <f>SUMPRODUCT($D$28:$M$28,'Daily Returns'!D687:M687)</f>
        <v>-7.9453591106049026E-4</v>
      </c>
    </row>
    <row r="712" spans="5:6" ht="15" customHeight="1" x14ac:dyDescent="0.35">
      <c r="E712" s="56">
        <f>'Daily Returns'!B688</f>
        <v>45470</v>
      </c>
      <c r="F712" s="57">
        <f>SUMPRODUCT($D$28:$M$28,'Daily Returns'!D688:M688)</f>
        <v>6.6752484517058359E-3</v>
      </c>
    </row>
    <row r="713" spans="5:6" ht="15" customHeight="1" x14ac:dyDescent="0.35">
      <c r="E713" s="56">
        <f>'Daily Returns'!B689</f>
        <v>45471</v>
      </c>
      <c r="F713" s="57">
        <f>SUMPRODUCT($D$28:$M$28,'Daily Returns'!D689:M689)</f>
        <v>2.662918853042174E-3</v>
      </c>
    </row>
    <row r="714" spans="5:6" ht="15" customHeight="1" x14ac:dyDescent="0.35">
      <c r="E714" s="56">
        <f>'Daily Returns'!B690</f>
        <v>45474</v>
      </c>
      <c r="F714" s="57">
        <f>SUMPRODUCT($D$28:$M$28,'Daily Returns'!D690:M690)</f>
        <v>-1.1105321712731136E-2</v>
      </c>
    </row>
    <row r="715" spans="5:6" ht="15" customHeight="1" x14ac:dyDescent="0.35">
      <c r="E715" s="56">
        <f>'Daily Returns'!B691</f>
        <v>45475</v>
      </c>
      <c r="F715" s="57">
        <f>SUMPRODUCT($D$28:$M$28,'Daily Returns'!D691:M691)</f>
        <v>-2.3191218318592451E-3</v>
      </c>
    </row>
    <row r="716" spans="5:6" ht="15" customHeight="1" x14ac:dyDescent="0.35">
      <c r="E716" s="56">
        <f>'Daily Returns'!B692</f>
        <v>45476</v>
      </c>
      <c r="F716" s="57">
        <f>SUMPRODUCT($D$28:$M$28,'Daily Returns'!D692:M692)</f>
        <v>1.0839652994583691E-2</v>
      </c>
    </row>
    <row r="717" spans="5:6" ht="15" customHeight="1" x14ac:dyDescent="0.35">
      <c r="E717" s="56">
        <f>'Daily Returns'!B693</f>
        <v>45477</v>
      </c>
      <c r="F717" s="57">
        <f>SUMPRODUCT($D$28:$M$28,'Daily Returns'!D693:M693)</f>
        <v>2.7823696986389096E-3</v>
      </c>
    </row>
    <row r="718" spans="5:6" ht="15" customHeight="1" x14ac:dyDescent="0.35">
      <c r="E718" s="56">
        <f>'Daily Returns'!B694</f>
        <v>45478</v>
      </c>
      <c r="F718" s="57">
        <f>SUMPRODUCT($D$28:$M$28,'Daily Returns'!D694:M694)</f>
        <v>3.9535693301433264E-3</v>
      </c>
    </row>
    <row r="719" spans="5:6" ht="15" customHeight="1" x14ac:dyDescent="0.35">
      <c r="E719" s="56">
        <f>'Daily Returns'!B695</f>
        <v>45481</v>
      </c>
      <c r="F719" s="57">
        <f>SUMPRODUCT($D$28:$M$28,'Daily Returns'!D695:M695)</f>
        <v>-1.0876377495996396E-2</v>
      </c>
    </row>
    <row r="720" spans="5:6" ht="15" customHeight="1" x14ac:dyDescent="0.35">
      <c r="E720" s="56">
        <f>'Daily Returns'!B696</f>
        <v>45482</v>
      </c>
      <c r="F720" s="57">
        <f>SUMPRODUCT($D$28:$M$28,'Daily Returns'!D696:M696)</f>
        <v>2.2234961982728188E-2</v>
      </c>
    </row>
    <row r="721" spans="5:6" ht="15" customHeight="1" x14ac:dyDescent="0.35">
      <c r="E721" s="56">
        <f>'Daily Returns'!B697</f>
        <v>45483</v>
      </c>
      <c r="F721" s="57">
        <f>SUMPRODUCT($D$28:$M$28,'Daily Returns'!D697:M697)</f>
        <v>1.1569515468807023E-2</v>
      </c>
    </row>
    <row r="722" spans="5:6" ht="15" customHeight="1" x14ac:dyDescent="0.35">
      <c r="E722" s="56">
        <f>'Daily Returns'!B698</f>
        <v>45484</v>
      </c>
      <c r="F722" s="57">
        <f>SUMPRODUCT($D$28:$M$28,'Daily Returns'!D698:M698)</f>
        <v>-2.8304180634985687E-3</v>
      </c>
    </row>
    <row r="723" spans="5:6" ht="15" customHeight="1" x14ac:dyDescent="0.35">
      <c r="E723" s="56">
        <f>'Daily Returns'!B699</f>
        <v>45485</v>
      </c>
      <c r="F723" s="57">
        <f>SUMPRODUCT($D$28:$M$28,'Daily Returns'!D699:M699)</f>
        <v>-8.4885311165078491E-3</v>
      </c>
    </row>
    <row r="724" spans="5:6" ht="15" customHeight="1" x14ac:dyDescent="0.35">
      <c r="E724" s="56">
        <f>'Daily Returns'!B700</f>
        <v>45488</v>
      </c>
      <c r="F724" s="57">
        <f>SUMPRODUCT($D$28:$M$28,'Daily Returns'!D700:M700)</f>
        <v>8.6109624886419583E-3</v>
      </c>
    </row>
    <row r="725" spans="5:6" ht="15" customHeight="1" x14ac:dyDescent="0.35">
      <c r="E725" s="56">
        <f>'Daily Returns'!B701</f>
        <v>45489</v>
      </c>
      <c r="F725" s="57">
        <f>SUMPRODUCT($D$28:$M$28,'Daily Returns'!D701:M701)</f>
        <v>-1.7913459280038914E-3</v>
      </c>
    </row>
    <row r="726" spans="5:6" ht="15" customHeight="1" x14ac:dyDescent="0.35">
      <c r="E726" s="56">
        <f>'Daily Returns'!B702</f>
        <v>45491</v>
      </c>
      <c r="F726" s="57">
        <f>SUMPRODUCT($D$28:$M$28,'Daily Returns'!D702:M702)</f>
        <v>-1.4478197354487507E-2</v>
      </c>
    </row>
    <row r="727" spans="5:6" ht="15" customHeight="1" x14ac:dyDescent="0.35">
      <c r="E727" s="56">
        <f>'Daily Returns'!B703</f>
        <v>45492</v>
      </c>
      <c r="F727" s="57">
        <f>SUMPRODUCT($D$28:$M$28,'Daily Returns'!D703:M703)</f>
        <v>-1.7831532719451655E-2</v>
      </c>
    </row>
    <row r="728" spans="5:6" ht="15" customHeight="1" x14ac:dyDescent="0.35">
      <c r="E728" s="56">
        <f>'Daily Returns'!B704</f>
        <v>45495</v>
      </c>
      <c r="F728" s="57">
        <f>SUMPRODUCT($D$28:$M$28,'Daily Returns'!D704:M704)</f>
        <v>8.4530730700230865E-3</v>
      </c>
    </row>
    <row r="729" spans="5:6" ht="15" customHeight="1" x14ac:dyDescent="0.35">
      <c r="E729" s="56">
        <f>'Daily Returns'!B705</f>
        <v>45496</v>
      </c>
      <c r="F729" s="57">
        <f>SUMPRODUCT($D$28:$M$28,'Daily Returns'!D705:M705)</f>
        <v>-1.1211582215387074E-3</v>
      </c>
    </row>
    <row r="730" spans="5:6" ht="15" customHeight="1" x14ac:dyDescent="0.35">
      <c r="E730" s="56">
        <f>'Daily Returns'!B706</f>
        <v>45497</v>
      </c>
      <c r="F730" s="57">
        <f>SUMPRODUCT($D$28:$M$28,'Daily Returns'!D706:M706)</f>
        <v>6.6717580555394097E-3</v>
      </c>
    </row>
    <row r="731" spans="5:6" ht="15" customHeight="1" x14ac:dyDescent="0.35">
      <c r="E731" s="56">
        <f>'Daily Returns'!B707</f>
        <v>45498</v>
      </c>
      <c r="F731" s="57">
        <f>SUMPRODUCT($D$28:$M$28,'Daily Returns'!D707:M707)</f>
        <v>1.86439807790796E-3</v>
      </c>
    </row>
    <row r="732" spans="5:6" ht="15" customHeight="1" x14ac:dyDescent="0.35">
      <c r="E732" s="56">
        <f>'Daily Returns'!B708</f>
        <v>45499</v>
      </c>
      <c r="F732" s="57">
        <f>SUMPRODUCT($D$28:$M$28,'Daily Returns'!D708:M708)</f>
        <v>1.8909812584871642E-2</v>
      </c>
    </row>
    <row r="733" spans="5:6" ht="15" customHeight="1" x14ac:dyDescent="0.35">
      <c r="E733" s="56">
        <f>'Daily Returns'!B709</f>
        <v>45502</v>
      </c>
      <c r="F733" s="57">
        <f>SUMPRODUCT($D$28:$M$28,'Daily Returns'!D709:M709)</f>
        <v>4.0638282544875814E-3</v>
      </c>
    </row>
    <row r="734" spans="5:6" ht="15" customHeight="1" x14ac:dyDescent="0.35">
      <c r="E734" s="56">
        <f>'Daily Returns'!B710</f>
        <v>45503</v>
      </c>
      <c r="F734" s="57">
        <f>SUMPRODUCT($D$28:$M$28,'Daily Returns'!D710:M710)</f>
        <v>1.8078572984724473E-2</v>
      </c>
    </row>
    <row r="735" spans="5:6" ht="15" customHeight="1" x14ac:dyDescent="0.35">
      <c r="E735" s="56">
        <f>'Daily Returns'!B711</f>
        <v>45504</v>
      </c>
      <c r="F735" s="57">
        <f>SUMPRODUCT($D$28:$M$28,'Daily Returns'!D711:M711)</f>
        <v>3.0668111208579901E-2</v>
      </c>
    </row>
    <row r="736" spans="5:6" ht="15" customHeight="1" x14ac:dyDescent="0.35">
      <c r="E736" s="56">
        <f>'Daily Returns'!B712</f>
        <v>45505</v>
      </c>
      <c r="F736" s="57">
        <f>SUMPRODUCT($D$28:$M$28,'Daily Returns'!D712:M712)</f>
        <v>7.6384106671309876E-3</v>
      </c>
    </row>
    <row r="737" spans="5:6" ht="15" customHeight="1" x14ac:dyDescent="0.35">
      <c r="E737" s="56">
        <f>'Daily Returns'!B713</f>
        <v>45506</v>
      </c>
      <c r="F737" s="57">
        <f>SUMPRODUCT($D$28:$M$28,'Daily Returns'!D713:M713)</f>
        <v>-9.085218999939932E-3</v>
      </c>
    </row>
    <row r="738" spans="5:6" ht="15" customHeight="1" x14ac:dyDescent="0.35">
      <c r="E738" s="56">
        <f>'Daily Returns'!B714</f>
        <v>45509</v>
      </c>
      <c r="F738" s="57">
        <f>SUMPRODUCT($D$28:$M$28,'Daily Returns'!D714:M714)</f>
        <v>-4.026784468538E-2</v>
      </c>
    </row>
    <row r="739" spans="5:6" ht="15" customHeight="1" x14ac:dyDescent="0.35">
      <c r="E739" s="56">
        <f>'Daily Returns'!B715</f>
        <v>45510</v>
      </c>
      <c r="F739" s="57">
        <f>SUMPRODUCT($D$28:$M$28,'Daily Returns'!D715:M715)</f>
        <v>-7.9895526890965069E-4</v>
      </c>
    </row>
    <row r="740" spans="5:6" ht="15" customHeight="1" x14ac:dyDescent="0.35">
      <c r="E740" s="56">
        <f>'Daily Returns'!B716</f>
        <v>45511</v>
      </c>
      <c r="F740" s="57">
        <f>SUMPRODUCT($D$28:$M$28,'Daily Returns'!D716:M716)</f>
        <v>1.1829526208439245E-2</v>
      </c>
    </row>
    <row r="741" spans="5:6" ht="15" customHeight="1" x14ac:dyDescent="0.35">
      <c r="E741" s="56">
        <f>'Daily Returns'!B717</f>
        <v>45512</v>
      </c>
      <c r="F741" s="57">
        <f>SUMPRODUCT($D$28:$M$28,'Daily Returns'!D717:M717)</f>
        <v>-1.2434549549694932E-2</v>
      </c>
    </row>
    <row r="742" spans="5:6" ht="15" customHeight="1" x14ac:dyDescent="0.35">
      <c r="E742" s="56">
        <f>'Daily Returns'!B718</f>
        <v>45513</v>
      </c>
      <c r="F742" s="57">
        <f>SUMPRODUCT($D$28:$M$28,'Daily Returns'!D718:M718)</f>
        <v>7.4098854592816827E-3</v>
      </c>
    </row>
    <row r="743" spans="5:6" ht="15" customHeight="1" x14ac:dyDescent="0.35">
      <c r="E743" s="56">
        <f>'Daily Returns'!B719</f>
        <v>45516</v>
      </c>
      <c r="F743" s="57">
        <f>SUMPRODUCT($D$28:$M$28,'Daily Returns'!D719:M719)</f>
        <v>-1.3107970607742225E-2</v>
      </c>
    </row>
    <row r="744" spans="5:6" ht="15" customHeight="1" x14ac:dyDescent="0.35">
      <c r="E744" s="56">
        <f>'Daily Returns'!B720</f>
        <v>45517</v>
      </c>
      <c r="F744" s="57">
        <f>SUMPRODUCT($D$28:$M$28,'Daily Returns'!D720:M720)</f>
        <v>-1.0778680878977716E-2</v>
      </c>
    </row>
    <row r="745" spans="5:6" ht="15" customHeight="1" x14ac:dyDescent="0.35">
      <c r="E745" s="56">
        <f>'Daily Returns'!B721</f>
        <v>45518</v>
      </c>
      <c r="F745" s="57">
        <f>SUMPRODUCT($D$28:$M$28,'Daily Returns'!D721:M721)</f>
        <v>-1.4349541128049082E-2</v>
      </c>
    </row>
    <row r="746" spans="5:6" ht="15" customHeight="1" x14ac:dyDescent="0.35">
      <c r="E746" s="56">
        <f>'Daily Returns'!B722</f>
        <v>45520</v>
      </c>
      <c r="F746" s="57">
        <f>SUMPRODUCT($D$28:$M$28,'Daily Returns'!D722:M722)</f>
        <v>1.8454267064819323E-2</v>
      </c>
    </row>
    <row r="747" spans="5:6" ht="15" customHeight="1" x14ac:dyDescent="0.35">
      <c r="E747" s="56">
        <f>'Daily Returns'!B723</f>
        <v>45523</v>
      </c>
      <c r="F747" s="57">
        <f>SUMPRODUCT($D$28:$M$28,'Daily Returns'!D723:M723)</f>
        <v>4.6916288446567939E-3</v>
      </c>
    </row>
    <row r="748" spans="5:6" ht="15" customHeight="1" x14ac:dyDescent="0.35">
      <c r="E748" s="56">
        <f>'Daily Returns'!B724</f>
        <v>45524</v>
      </c>
      <c r="F748" s="57">
        <f>SUMPRODUCT($D$28:$M$28,'Daily Returns'!D724:M724)</f>
        <v>1.2604030711101208E-2</v>
      </c>
    </row>
    <row r="749" spans="5:6" ht="15" customHeight="1" x14ac:dyDescent="0.35">
      <c r="E749" s="56">
        <f>'Daily Returns'!B725</f>
        <v>45525</v>
      </c>
      <c r="F749" s="57">
        <f>SUMPRODUCT($D$28:$M$28,'Daily Returns'!D725:M725)</f>
        <v>-7.1830764248976406E-3</v>
      </c>
    </row>
    <row r="750" spans="5:6" ht="15" customHeight="1" x14ac:dyDescent="0.35">
      <c r="E750" s="56">
        <f>'Daily Returns'!B726</f>
        <v>45526</v>
      </c>
      <c r="F750" s="57">
        <f>SUMPRODUCT($D$28:$M$28,'Daily Returns'!D726:M726)</f>
        <v>-1.5254105472391751E-2</v>
      </c>
    </row>
    <row r="751" spans="5:6" ht="15" customHeight="1" x14ac:dyDescent="0.35">
      <c r="E751" s="56">
        <f>'Daily Returns'!B727</f>
        <v>45527</v>
      </c>
      <c r="F751" s="57">
        <f>SUMPRODUCT($D$28:$M$28,'Daily Returns'!D727:M727)</f>
        <v>-2.0731083033303961E-3</v>
      </c>
    </row>
    <row r="752" spans="5:6" ht="15" customHeight="1" x14ac:dyDescent="0.35">
      <c r="E752" s="56">
        <f>'Daily Returns'!B728</f>
        <v>45530</v>
      </c>
      <c r="F752" s="57">
        <f>SUMPRODUCT($D$28:$M$28,'Daily Returns'!D728:M728)</f>
        <v>-4.3736283177396992E-3</v>
      </c>
    </row>
    <row r="753" spans="5:6" ht="15" customHeight="1" x14ac:dyDescent="0.35">
      <c r="E753" s="56">
        <f>'Daily Returns'!B729</f>
        <v>45531</v>
      </c>
      <c r="F753" s="57">
        <f>SUMPRODUCT($D$28:$M$28,'Daily Returns'!D729:M729)</f>
        <v>-4.6506745438547542E-3</v>
      </c>
    </row>
    <row r="754" spans="5:6" ht="15" customHeight="1" x14ac:dyDescent="0.35">
      <c r="E754" s="56">
        <f>'Daily Returns'!B730</f>
        <v>45532</v>
      </c>
      <c r="F754" s="57">
        <f>SUMPRODUCT($D$28:$M$28,'Daily Returns'!D730:M730)</f>
        <v>-9.1620361532790719E-3</v>
      </c>
    </row>
    <row r="755" spans="5:6" ht="15" customHeight="1" x14ac:dyDescent="0.35">
      <c r="E755" s="56">
        <f>'Daily Returns'!B731</f>
        <v>45533</v>
      </c>
      <c r="F755" s="57">
        <f>SUMPRODUCT($D$28:$M$28,'Daily Returns'!D731:M731)</f>
        <v>3.5894496072296574E-4</v>
      </c>
    </row>
    <row r="756" spans="5:6" ht="15" customHeight="1" x14ac:dyDescent="0.35">
      <c r="E756" s="56">
        <f>'Daily Returns'!B732</f>
        <v>45534</v>
      </c>
      <c r="F756" s="57">
        <f>SUMPRODUCT($D$28:$M$28,'Daily Returns'!D732:M732)</f>
        <v>6.7258194842959515E-3</v>
      </c>
    </row>
    <row r="757" spans="5:6" ht="15" customHeight="1" x14ac:dyDescent="0.35">
      <c r="E757" s="56">
        <f>'Daily Returns'!B733</f>
        <v>45537</v>
      </c>
      <c r="F757" s="57">
        <f>SUMPRODUCT($D$28:$M$28,'Daily Returns'!D733:M733)</f>
        <v>2.2642855814766202E-2</v>
      </c>
    </row>
    <row r="758" spans="5:6" ht="15" customHeight="1" x14ac:dyDescent="0.35">
      <c r="E758" s="56">
        <f>'Daily Returns'!B734</f>
        <v>45538</v>
      </c>
      <c r="F758" s="57">
        <f>SUMPRODUCT($D$28:$M$28,'Daily Returns'!D734:M734)</f>
        <v>-1.1408528593503432E-2</v>
      </c>
    </row>
    <row r="759" spans="5:6" ht="15" customHeight="1" x14ac:dyDescent="0.35">
      <c r="E759" s="56">
        <f>'Daily Returns'!B735</f>
        <v>45539</v>
      </c>
      <c r="F759" s="57">
        <f>SUMPRODUCT($D$28:$M$28,'Daily Returns'!D735:M735)</f>
        <v>-4.7381175952635746E-3</v>
      </c>
    </row>
    <row r="760" spans="5:6" ht="15" customHeight="1" x14ac:dyDescent="0.35">
      <c r="E760" s="56">
        <f>'Daily Returns'!B736</f>
        <v>45540</v>
      </c>
      <c r="F760" s="57">
        <f>SUMPRODUCT($D$28:$M$28,'Daily Returns'!D736:M736)</f>
        <v>-1.1432216804088863E-2</v>
      </c>
    </row>
    <row r="761" spans="5:6" ht="15" customHeight="1" x14ac:dyDescent="0.35">
      <c r="E761" s="56">
        <f>'Daily Returns'!B737</f>
        <v>45541</v>
      </c>
      <c r="F761" s="57">
        <f>SUMPRODUCT($D$28:$M$28,'Daily Returns'!D737:M737)</f>
        <v>-1.1467438386438475E-2</v>
      </c>
    </row>
    <row r="762" spans="5:6" ht="15" customHeight="1" x14ac:dyDescent="0.35">
      <c r="E762" s="56">
        <f>'Daily Returns'!B738</f>
        <v>45544</v>
      </c>
      <c r="F762" s="57">
        <f>SUMPRODUCT($D$28:$M$28,'Daily Returns'!D738:M738)</f>
        <v>-6.6973608367416181E-3</v>
      </c>
    </row>
    <row r="763" spans="5:6" ht="15" customHeight="1" x14ac:dyDescent="0.35">
      <c r="E763" s="56">
        <f>'Daily Returns'!B739</f>
        <v>45545</v>
      </c>
      <c r="F763" s="57">
        <f>SUMPRODUCT($D$28:$M$28,'Daily Returns'!D739:M739)</f>
        <v>8.8503859077479589E-3</v>
      </c>
    </row>
    <row r="764" spans="5:6" ht="15" customHeight="1" x14ac:dyDescent="0.35">
      <c r="E764" s="56">
        <f>'Daily Returns'!B740</f>
        <v>45546</v>
      </c>
      <c r="F764" s="57">
        <f>SUMPRODUCT($D$28:$M$28,'Daily Returns'!D740:M740)</f>
        <v>-9.8391529465149466E-3</v>
      </c>
    </row>
    <row r="765" spans="5:6" ht="15" customHeight="1" x14ac:dyDescent="0.35">
      <c r="E765" s="56">
        <f>'Daily Returns'!B741</f>
        <v>45547</v>
      </c>
      <c r="F765" s="57">
        <f>SUMPRODUCT($D$28:$M$28,'Daily Returns'!D741:M741)</f>
        <v>2.8520299654150788E-2</v>
      </c>
    </row>
    <row r="766" spans="5:6" ht="15" customHeight="1" x14ac:dyDescent="0.35">
      <c r="E766" s="56">
        <f>'Daily Returns'!B742</f>
        <v>45548</v>
      </c>
      <c r="F766" s="57">
        <f>SUMPRODUCT($D$28:$M$28,'Daily Returns'!D742:M742)</f>
        <v>-1.0675684937129309E-2</v>
      </c>
    </row>
    <row r="767" spans="5:6" ht="15" customHeight="1" x14ac:dyDescent="0.35">
      <c r="E767" s="56">
        <f>'Daily Returns'!B743</f>
        <v>45551</v>
      </c>
      <c r="F767" s="57">
        <f>SUMPRODUCT($D$28:$M$28,'Daily Returns'!D743:M743)</f>
        <v>2.9113538285893088E-2</v>
      </c>
    </row>
    <row r="768" spans="5:6" ht="15" customHeight="1" x14ac:dyDescent="0.35">
      <c r="E768" s="56">
        <f>'Daily Returns'!B744</f>
        <v>45552</v>
      </c>
      <c r="F768" s="57">
        <f>SUMPRODUCT($D$28:$M$28,'Daily Returns'!D744:M744)</f>
        <v>1.6585668309362642E-3</v>
      </c>
    </row>
    <row r="769" spans="5:6" ht="15" customHeight="1" x14ac:dyDescent="0.35">
      <c r="E769" s="56">
        <f>'Daily Returns'!B745</f>
        <v>45553</v>
      </c>
      <c r="F769" s="57">
        <f>SUMPRODUCT($D$28:$M$28,'Daily Returns'!D745:M745)</f>
        <v>6.0615728137625689E-4</v>
      </c>
    </row>
    <row r="770" spans="5:6" ht="15" customHeight="1" x14ac:dyDescent="0.35">
      <c r="E770" s="56">
        <f>'Daily Returns'!B746</f>
        <v>45554</v>
      </c>
      <c r="F770" s="57">
        <f>SUMPRODUCT($D$28:$M$28,'Daily Returns'!D746:M746)</f>
        <v>-4.9205885128209594E-3</v>
      </c>
    </row>
    <row r="771" spans="5:6" ht="15" customHeight="1" x14ac:dyDescent="0.35">
      <c r="E771" s="56">
        <f>'Daily Returns'!B747</f>
        <v>45555</v>
      </c>
      <c r="F771" s="57">
        <f>SUMPRODUCT($D$28:$M$28,'Daily Returns'!D747:M747)</f>
        <v>1.8921699924839462E-2</v>
      </c>
    </row>
    <row r="772" spans="5:6" ht="15" customHeight="1" x14ac:dyDescent="0.35">
      <c r="E772" s="56">
        <f>'Daily Returns'!B748</f>
        <v>45558</v>
      </c>
      <c r="F772" s="57">
        <f>SUMPRODUCT($D$28:$M$28,'Daily Returns'!D748:M748)</f>
        <v>2.7638415729206974E-3</v>
      </c>
    </row>
    <row r="773" spans="5:6" ht="15" customHeight="1" x14ac:dyDescent="0.35">
      <c r="E773" s="56">
        <f>'Daily Returns'!B749</f>
        <v>45559</v>
      </c>
      <c r="F773" s="57">
        <f>SUMPRODUCT($D$28:$M$28,'Daily Returns'!D749:M749)</f>
        <v>8.1805722904342831E-3</v>
      </c>
    </row>
    <row r="774" spans="5:6" ht="15" customHeight="1" x14ac:dyDescent="0.35">
      <c r="E774" s="56">
        <f>'Daily Returns'!B750</f>
        <v>45560</v>
      </c>
      <c r="F774" s="57">
        <f>SUMPRODUCT($D$28:$M$28,'Daily Returns'!D750:M750)</f>
        <v>2.047732241930415E-3</v>
      </c>
    </row>
    <row r="775" spans="5:6" ht="15" customHeight="1" x14ac:dyDescent="0.35">
      <c r="E775" s="56">
        <f>'Daily Returns'!B751</f>
        <v>45561</v>
      </c>
      <c r="F775" s="57">
        <f>SUMPRODUCT($D$28:$M$28,'Daily Returns'!D751:M751)</f>
        <v>-4.4445066792764661E-4</v>
      </c>
    </row>
    <row r="776" spans="5:6" ht="15" customHeight="1" x14ac:dyDescent="0.35">
      <c r="E776" s="56">
        <f>'Daily Returns'!B752</f>
        <v>45562</v>
      </c>
      <c r="F776" s="57">
        <f>SUMPRODUCT($D$28:$M$28,'Daily Returns'!D752:M752)</f>
        <v>-5.0571861260105171E-3</v>
      </c>
    </row>
    <row r="777" spans="5:6" ht="15" customHeight="1" x14ac:dyDescent="0.35">
      <c r="E777" s="56">
        <f>'Daily Returns'!B753</f>
        <v>45565</v>
      </c>
      <c r="F777" s="57">
        <f>SUMPRODUCT($D$28:$M$28,'Daily Returns'!D753:M753)</f>
        <v>1.0763755492033547E-3</v>
      </c>
    </row>
    <row r="778" spans="5:6" ht="15" customHeight="1" x14ac:dyDescent="0.35">
      <c r="E778" s="56">
        <f>'Daily Returns'!B754</f>
        <v>45566</v>
      </c>
      <c r="F778" s="57">
        <f>SUMPRODUCT($D$28:$M$28,'Daily Returns'!D754:M754)</f>
        <v>-5.1629257658291419E-3</v>
      </c>
    </row>
    <row r="779" spans="5:6" ht="15" customHeight="1" x14ac:dyDescent="0.35">
      <c r="E779" s="56">
        <f>'Daily Returns'!B755</f>
        <v>45568</v>
      </c>
      <c r="F779" s="57">
        <f>SUMPRODUCT($D$28:$M$28,'Daily Returns'!D755:M755)</f>
        <v>-1.2755250995172236E-2</v>
      </c>
    </row>
    <row r="780" spans="5:6" ht="15" customHeight="1" x14ac:dyDescent="0.35">
      <c r="E780" s="56">
        <f>'Daily Returns'!B756</f>
        <v>45569</v>
      </c>
      <c r="F780" s="57">
        <f>SUMPRODUCT($D$28:$M$28,'Daily Returns'!D756:M756)</f>
        <v>-3.2518778541725207E-3</v>
      </c>
    </row>
    <row r="781" spans="5:6" ht="15" customHeight="1" x14ac:dyDescent="0.35">
      <c r="E781" s="56">
        <f>'Daily Returns'!B757</f>
        <v>45572</v>
      </c>
      <c r="F781" s="57">
        <f>SUMPRODUCT($D$28:$M$28,'Daily Returns'!D757:M757)</f>
        <v>-3.2004650692720099E-2</v>
      </c>
    </row>
    <row r="782" spans="5:6" ht="15" customHeight="1" x14ac:dyDescent="0.35">
      <c r="E782" s="56">
        <f>'Daily Returns'!B758</f>
        <v>45573</v>
      </c>
      <c r="F782" s="57">
        <f>SUMPRODUCT($D$28:$M$28,'Daily Returns'!D758:M758)</f>
        <v>1.3031919962346058E-2</v>
      </c>
    </row>
    <row r="783" spans="5:6" ht="15" customHeight="1" x14ac:dyDescent="0.35">
      <c r="E783" s="56">
        <f>'Daily Returns'!B759</f>
        <v>45574</v>
      </c>
      <c r="F783" s="57">
        <f>SUMPRODUCT($D$28:$M$28,'Daily Returns'!D759:M759)</f>
        <v>7.4658567733184161E-3</v>
      </c>
    </row>
    <row r="784" spans="5:6" ht="15" customHeight="1" x14ac:dyDescent="0.35">
      <c r="E784" s="56">
        <f>'Daily Returns'!B760</f>
        <v>45575</v>
      </c>
      <c r="F784" s="57">
        <f>SUMPRODUCT($D$28:$M$28,'Daily Returns'!D760:M760)</f>
        <v>5.0974186896862745E-3</v>
      </c>
    </row>
    <row r="785" spans="5:6" ht="15" customHeight="1" x14ac:dyDescent="0.35">
      <c r="E785" s="56">
        <f>'Daily Returns'!B761</f>
        <v>45576</v>
      </c>
      <c r="F785" s="57">
        <f>SUMPRODUCT($D$28:$M$28,'Daily Returns'!D761:M761)</f>
        <v>-3.2494112476743101E-3</v>
      </c>
    </row>
    <row r="786" spans="5:6" ht="15" customHeight="1" x14ac:dyDescent="0.35">
      <c r="E786" s="56">
        <f>'Daily Returns'!B762</f>
        <v>45579</v>
      </c>
      <c r="F786" s="57">
        <f>SUMPRODUCT($D$28:$M$28,'Daily Returns'!D762:M762)</f>
        <v>1.0739086399834371E-3</v>
      </c>
    </row>
    <row r="787" spans="5:6" ht="15" customHeight="1" x14ac:dyDescent="0.35">
      <c r="E787" s="56">
        <f>'Daily Returns'!B763</f>
        <v>45580</v>
      </c>
      <c r="F787" s="57">
        <f>SUMPRODUCT($D$28:$M$28,'Daily Returns'!D763:M763)</f>
        <v>2.8402924756667147E-5</v>
      </c>
    </row>
    <row r="788" spans="5:6" ht="15" customHeight="1" x14ac:dyDescent="0.35">
      <c r="E788" s="56">
        <f>'Daily Returns'!B764</f>
        <v>45581</v>
      </c>
      <c r="F788" s="57">
        <f>SUMPRODUCT($D$28:$M$28,'Daily Returns'!D764:M764)</f>
        <v>-1.0199934895255926E-2</v>
      </c>
    </row>
    <row r="789" spans="5:6" ht="15" customHeight="1" x14ac:dyDescent="0.35">
      <c r="E789" s="56">
        <f>'Daily Returns'!B765</f>
        <v>45582</v>
      </c>
      <c r="F789" s="57">
        <f>SUMPRODUCT($D$28:$M$28,'Daily Returns'!D765:M765)</f>
        <v>-1.6834857584203312E-2</v>
      </c>
    </row>
    <row r="790" spans="5:6" ht="15" customHeight="1" x14ac:dyDescent="0.35">
      <c r="E790" s="56">
        <f>'Daily Returns'!B766</f>
        <v>45583</v>
      </c>
      <c r="F790" s="57">
        <f>SUMPRODUCT($D$28:$M$28,'Daily Returns'!D766:M766)</f>
        <v>7.0507032959423472E-3</v>
      </c>
    </row>
    <row r="791" spans="5:6" ht="15" customHeight="1" x14ac:dyDescent="0.35">
      <c r="E791" s="56">
        <f>'Daily Returns'!B767</f>
        <v>45586</v>
      </c>
      <c r="F791" s="57">
        <f>SUMPRODUCT($D$28:$M$28,'Daily Returns'!D767:M767)</f>
        <v>-8.627556172334518E-3</v>
      </c>
    </row>
    <row r="792" spans="5:6" ht="15" customHeight="1" x14ac:dyDescent="0.35">
      <c r="E792" s="56">
        <f>'Daily Returns'!B768</f>
        <v>45587</v>
      </c>
      <c r="F792" s="57">
        <f>SUMPRODUCT($D$28:$M$28,'Daily Returns'!D768:M768)</f>
        <v>-2.4065783096655999E-2</v>
      </c>
    </row>
    <row r="793" spans="5:6" ht="15" customHeight="1" x14ac:dyDescent="0.35">
      <c r="E793" s="56">
        <f>'Daily Returns'!B769</f>
        <v>45588</v>
      </c>
      <c r="F793" s="57">
        <f>SUMPRODUCT($D$28:$M$28,'Daily Returns'!D769:M769)</f>
        <v>-6.9374467827131234E-3</v>
      </c>
    </row>
    <row r="794" spans="5:6" ht="15" customHeight="1" x14ac:dyDescent="0.35">
      <c r="E794" s="56">
        <f>'Daily Returns'!B770</f>
        <v>45589</v>
      </c>
      <c r="F794" s="57">
        <f>SUMPRODUCT($D$28:$M$28,'Daily Returns'!D770:M770)</f>
        <v>1.6547338393852796E-2</v>
      </c>
    </row>
    <row r="795" spans="5:6" ht="15" customHeight="1" x14ac:dyDescent="0.35">
      <c r="E795" s="56">
        <f>'Daily Returns'!B771</f>
        <v>45590</v>
      </c>
      <c r="F795" s="57">
        <f>SUMPRODUCT($D$28:$M$28,'Daily Returns'!D771:M771)</f>
        <v>-2.1012136303624473E-2</v>
      </c>
    </row>
    <row r="796" spans="5:6" ht="15" customHeight="1" x14ac:dyDescent="0.35">
      <c r="E796" s="56">
        <f>'Daily Returns'!B772</f>
        <v>45593</v>
      </c>
      <c r="F796" s="57">
        <f>SUMPRODUCT($D$28:$M$28,'Daily Returns'!D772:M772)</f>
        <v>1.1608929212371701E-3</v>
      </c>
    </row>
    <row r="797" spans="5:6" ht="15" customHeight="1" x14ac:dyDescent="0.35">
      <c r="E797" s="56">
        <f>'Daily Returns'!B773</f>
        <v>45594</v>
      </c>
      <c r="F797" s="57">
        <f>SUMPRODUCT($D$28:$M$28,'Daily Returns'!D773:M773)</f>
        <v>5.6418153522713108E-3</v>
      </c>
    </row>
    <row r="798" spans="5:6" ht="15" customHeight="1" x14ac:dyDescent="0.35">
      <c r="E798" s="56">
        <f>'Daily Returns'!B774</f>
        <v>45595</v>
      </c>
      <c r="F798" s="57">
        <f>SUMPRODUCT($D$28:$M$28,'Daily Returns'!D774:M774)</f>
        <v>-2.1109356278339484E-3</v>
      </c>
    </row>
    <row r="799" spans="5:6" ht="15" customHeight="1" x14ac:dyDescent="0.35">
      <c r="E799" s="56">
        <f>'Daily Returns'!B775</f>
        <v>45596</v>
      </c>
      <c r="F799" s="57">
        <f>SUMPRODUCT($D$28:$M$28,'Daily Returns'!D775:M775)</f>
        <v>2.9137704495520002E-3</v>
      </c>
    </row>
    <row r="800" spans="5:6" ht="15" customHeight="1" x14ac:dyDescent="0.35">
      <c r="E800" s="56">
        <f>'Daily Returns'!B776</f>
        <v>45597</v>
      </c>
      <c r="F800" s="57">
        <f>SUMPRODUCT($D$28:$M$28,'Daily Returns'!D776:M776)</f>
        <v>7.8011678169626628E-3</v>
      </c>
    </row>
    <row r="801" spans="5:6" ht="15" customHeight="1" x14ac:dyDescent="0.35">
      <c r="E801" s="56">
        <f>'Daily Returns'!B777</f>
        <v>45600</v>
      </c>
      <c r="F801" s="57">
        <f>SUMPRODUCT($D$28:$M$28,'Daily Returns'!D777:M777)</f>
        <v>-1.9586733394177807E-2</v>
      </c>
    </row>
    <row r="802" spans="5:6" ht="15" customHeight="1" x14ac:dyDescent="0.35">
      <c r="E802" s="56">
        <f>'Daily Returns'!B778</f>
        <v>45601</v>
      </c>
      <c r="F802" s="57">
        <f>SUMPRODUCT($D$28:$M$28,'Daily Returns'!D778:M778)</f>
        <v>1.8637789624373485E-3</v>
      </c>
    </row>
    <row r="803" spans="5:6" ht="15" customHeight="1" x14ac:dyDescent="0.35">
      <c r="E803" s="56">
        <f>'Daily Returns'!B779</f>
        <v>45602</v>
      </c>
      <c r="F803" s="57">
        <f>SUMPRODUCT($D$28:$M$28,'Daily Returns'!D779:M779)</f>
        <v>2.4472661815979836E-2</v>
      </c>
    </row>
    <row r="804" spans="5:6" ht="15" customHeight="1" x14ac:dyDescent="0.35">
      <c r="E804" s="56">
        <f>'Daily Returns'!B780</f>
        <v>45603</v>
      </c>
      <c r="F804" s="57">
        <f>SUMPRODUCT($D$28:$M$28,'Daily Returns'!D780:M780)</f>
        <v>-1.7026364959286566E-2</v>
      </c>
    </row>
    <row r="805" spans="5:6" ht="15" customHeight="1" x14ac:dyDescent="0.35">
      <c r="E805" s="56">
        <f>'Daily Returns'!B781</f>
        <v>45604</v>
      </c>
      <c r="F805" s="57">
        <f>SUMPRODUCT($D$28:$M$28,'Daily Returns'!D781:M781)</f>
        <v>-1.7053156358774253E-2</v>
      </c>
    </row>
    <row r="806" spans="5:6" ht="15" customHeight="1" x14ac:dyDescent="0.35">
      <c r="E806" s="56">
        <f>'Daily Returns'!B782</f>
        <v>45607</v>
      </c>
      <c r="F806" s="57">
        <f>SUMPRODUCT($D$28:$M$28,'Daily Returns'!D782:M782)</f>
        <v>-6.8967697058673443E-3</v>
      </c>
    </row>
    <row r="807" spans="5:6" ht="15" customHeight="1" x14ac:dyDescent="0.35">
      <c r="E807" s="56">
        <f>'Daily Returns'!B783</f>
        <v>45608</v>
      </c>
      <c r="F807" s="57">
        <f>SUMPRODUCT($D$28:$M$28,'Daily Returns'!D783:M783)</f>
        <v>-2.5815037516152894E-2</v>
      </c>
    </row>
    <row r="808" spans="5:6" ht="15" customHeight="1" x14ac:dyDescent="0.35">
      <c r="E808" s="56">
        <f>'Daily Returns'!B784</f>
        <v>45609</v>
      </c>
      <c r="F808" s="57">
        <f>SUMPRODUCT($D$28:$M$28,'Daily Returns'!D784:M784)</f>
        <v>-1.4126754294488481E-2</v>
      </c>
    </row>
    <row r="809" spans="5:6" ht="15" customHeight="1" x14ac:dyDescent="0.35">
      <c r="E809" s="56">
        <f>'Daily Returns'!B785</f>
        <v>45610</v>
      </c>
      <c r="F809" s="57">
        <f>SUMPRODUCT($D$28:$M$28,'Daily Returns'!D785:M785)</f>
        <v>-1.133122633245608E-2</v>
      </c>
    </row>
    <row r="810" spans="5:6" ht="15" customHeight="1" x14ac:dyDescent="0.35">
      <c r="E810" s="56">
        <f>'Daily Returns'!B786</f>
        <v>45614</v>
      </c>
      <c r="F810" s="57">
        <f>SUMPRODUCT($D$28:$M$28,'Daily Returns'!D786:M786)</f>
        <v>-1.6894188426178465E-2</v>
      </c>
    </row>
    <row r="811" spans="5:6" ht="15" customHeight="1" x14ac:dyDescent="0.35">
      <c r="E811" s="56">
        <f>'Daily Returns'!B787</f>
        <v>45615</v>
      </c>
      <c r="F811" s="57">
        <f>SUMPRODUCT($D$28:$M$28,'Daily Returns'!D787:M787)</f>
        <v>2.112132131302554E-3</v>
      </c>
    </row>
    <row r="812" spans="5:6" ht="15" customHeight="1" x14ac:dyDescent="0.35">
      <c r="E812" s="56">
        <f>'Daily Returns'!B788</f>
        <v>45617</v>
      </c>
      <c r="F812" s="57">
        <f>SUMPRODUCT($D$28:$M$28,'Daily Returns'!D788:M788)</f>
        <v>-3.7465929135597466E-2</v>
      </c>
    </row>
    <row r="813" spans="5:6" ht="15" customHeight="1" x14ac:dyDescent="0.35">
      <c r="E813" s="56">
        <f>'Daily Returns'!B789</f>
        <v>45618</v>
      </c>
      <c r="F813" s="57">
        <f>SUMPRODUCT($D$28:$M$28,'Daily Returns'!D789:M789)</f>
        <v>-8.3573337085497759E-3</v>
      </c>
    </row>
    <row r="814" spans="5:6" ht="15" customHeight="1" x14ac:dyDescent="0.35">
      <c r="E814" s="56">
        <f>'Daily Returns'!B790</f>
        <v>45621</v>
      </c>
      <c r="F814" s="57">
        <f>SUMPRODUCT($D$28:$M$28,'Daily Returns'!D790:M790)</f>
        <v>7.1362937576343478E-3</v>
      </c>
    </row>
    <row r="815" spans="5:6" ht="15" customHeight="1" x14ac:dyDescent="0.35">
      <c r="E815" s="56">
        <f>'Daily Returns'!B791</f>
        <v>45622</v>
      </c>
      <c r="F815" s="57">
        <f>SUMPRODUCT($D$28:$M$28,'Daily Returns'!D791:M791)</f>
        <v>-2.0336836687228632E-2</v>
      </c>
    </row>
    <row r="816" spans="5:6" ht="15" customHeight="1" x14ac:dyDescent="0.35">
      <c r="E816" s="56">
        <f>'Daily Returns'!B792</f>
        <v>45623</v>
      </c>
      <c r="F816" s="57">
        <f>SUMPRODUCT($D$28:$M$28,'Daily Returns'!D792:M792)</f>
        <v>7.8849629252371975E-2</v>
      </c>
    </row>
    <row r="817" spans="5:6" ht="15" customHeight="1" x14ac:dyDescent="0.35">
      <c r="E817" s="56">
        <f>'Daily Returns'!B793</f>
        <v>45624</v>
      </c>
      <c r="F817" s="57">
        <f>SUMPRODUCT($D$28:$M$28,'Daily Returns'!D793:M793)</f>
        <v>1.9081369216196322E-2</v>
      </c>
    </row>
    <row r="818" spans="5:6" ht="15" customHeight="1" x14ac:dyDescent="0.35">
      <c r="E818" s="56">
        <f>'Daily Returns'!B794</f>
        <v>45625</v>
      </c>
      <c r="F818" s="57">
        <f>SUMPRODUCT($D$28:$M$28,'Daily Returns'!D794:M794)</f>
        <v>-7.5682326469929404E-3</v>
      </c>
    </row>
    <row r="819" spans="5:6" ht="15" customHeight="1" x14ac:dyDescent="0.35">
      <c r="E819" s="56">
        <f>'Daily Returns'!B795</f>
        <v>45628</v>
      </c>
      <c r="F819" s="57">
        <f>SUMPRODUCT($D$28:$M$28,'Daily Returns'!D795:M795)</f>
        <v>-6.9843388907376864E-4</v>
      </c>
    </row>
    <row r="820" spans="5:6" ht="15" customHeight="1" x14ac:dyDescent="0.35">
      <c r="E820" s="56">
        <f>'Daily Returns'!B796</f>
        <v>45629</v>
      </c>
      <c r="F820" s="57">
        <f>SUMPRODUCT($D$28:$M$28,'Daily Returns'!D796:M796)</f>
        <v>1.3538294507353683E-2</v>
      </c>
    </row>
    <row r="821" spans="5:6" ht="15" customHeight="1" x14ac:dyDescent="0.35">
      <c r="E821" s="56">
        <f>'Daily Returns'!B797</f>
        <v>45630</v>
      </c>
      <c r="F821" s="57">
        <f>SUMPRODUCT($D$28:$M$28,'Daily Returns'!D797:M797)</f>
        <v>-4.9730584922586842E-3</v>
      </c>
    </row>
    <row r="822" spans="5:6" ht="15" customHeight="1" x14ac:dyDescent="0.35">
      <c r="E822" s="56">
        <f>'Daily Returns'!B798</f>
        <v>45631</v>
      </c>
      <c r="F822" s="57">
        <f>SUMPRODUCT($D$28:$M$28,'Daily Returns'!D798:M798)</f>
        <v>-9.2788403326942782E-4</v>
      </c>
    </row>
    <row r="823" spans="5:6" ht="15" customHeight="1" x14ac:dyDescent="0.35">
      <c r="E823" s="56">
        <f>'Daily Returns'!B799</f>
        <v>45632</v>
      </c>
      <c r="F823" s="57">
        <f>SUMPRODUCT($D$28:$M$28,'Daily Returns'!D799:M799)</f>
        <v>2.1381348048658847E-3</v>
      </c>
    </row>
    <row r="824" spans="5:6" ht="15" customHeight="1" x14ac:dyDescent="0.35">
      <c r="E824" s="56">
        <f>'Daily Returns'!B800</f>
        <v>45635</v>
      </c>
      <c r="F824" s="57">
        <f>SUMPRODUCT($D$28:$M$28,'Daily Returns'!D800:M800)</f>
        <v>2.6590955634034994E-3</v>
      </c>
    </row>
    <row r="825" spans="5:6" ht="15" customHeight="1" x14ac:dyDescent="0.35">
      <c r="E825" s="56">
        <f>'Daily Returns'!B801</f>
        <v>45636</v>
      </c>
      <c r="F825" s="57">
        <f>SUMPRODUCT($D$28:$M$28,'Daily Returns'!D801:M801)</f>
        <v>-1.0276554536144804E-2</v>
      </c>
    </row>
    <row r="826" spans="5:6" ht="15" customHeight="1" x14ac:dyDescent="0.35">
      <c r="E826" s="56">
        <f>'Daily Returns'!B802</f>
        <v>45637</v>
      </c>
      <c r="F826" s="57">
        <f>SUMPRODUCT($D$28:$M$28,'Daily Returns'!D802:M802)</f>
        <v>-3.7064224523380399E-3</v>
      </c>
    </row>
    <row r="827" spans="5:6" ht="15" customHeight="1" x14ac:dyDescent="0.35">
      <c r="E827" s="56">
        <f>'Daily Returns'!B803</f>
        <v>45638</v>
      </c>
      <c r="F827" s="57">
        <f>SUMPRODUCT($D$28:$M$28,'Daily Returns'!D803:M803)</f>
        <v>9.5858537766112268E-3</v>
      </c>
    </row>
    <row r="828" spans="5:6" ht="15" customHeight="1" x14ac:dyDescent="0.35">
      <c r="E828" s="56">
        <f>'Daily Returns'!B804</f>
        <v>45639</v>
      </c>
      <c r="F828" s="57">
        <f>SUMPRODUCT($D$28:$M$28,'Daily Returns'!D804:M804)</f>
        <v>-4.9696914947758492E-4</v>
      </c>
    </row>
    <row r="829" spans="5:6" ht="15" customHeight="1" x14ac:dyDescent="0.35">
      <c r="E829" s="56">
        <f>'Daily Returns'!B805</f>
        <v>45642</v>
      </c>
      <c r="F829" s="57">
        <f>SUMPRODUCT($D$28:$M$28,'Daily Returns'!D805:M805)</f>
        <v>-9.6752587543013531E-3</v>
      </c>
    </row>
    <row r="830" spans="5:6" ht="15" customHeight="1" x14ac:dyDescent="0.35">
      <c r="E830" s="56">
        <f>'Daily Returns'!B806</f>
        <v>45643</v>
      </c>
      <c r="F830" s="57">
        <f>SUMPRODUCT($D$28:$M$28,'Daily Returns'!D806:M806)</f>
        <v>-1.0147005479329993E-2</v>
      </c>
    </row>
    <row r="831" spans="5:6" ht="15" customHeight="1" x14ac:dyDescent="0.35">
      <c r="E831" s="56">
        <f>'Daily Returns'!B807</f>
        <v>45644</v>
      </c>
      <c r="F831" s="57">
        <f>SUMPRODUCT($D$28:$M$28,'Daily Returns'!D807:M807)</f>
        <v>-1.3616897428352126E-2</v>
      </c>
    </row>
    <row r="832" spans="5:6" ht="15" customHeight="1" x14ac:dyDescent="0.35">
      <c r="E832" s="56">
        <f>'Daily Returns'!B808</f>
        <v>45645</v>
      </c>
      <c r="F832" s="57">
        <f>SUMPRODUCT($D$28:$M$28,'Daily Returns'!D808:M808)</f>
        <v>-8.998798978277725E-3</v>
      </c>
    </row>
    <row r="833" spans="5:6" ht="15" customHeight="1" x14ac:dyDescent="0.35">
      <c r="E833" s="56">
        <f>'Daily Returns'!B809</f>
        <v>45646</v>
      </c>
      <c r="F833" s="57">
        <f>SUMPRODUCT($D$28:$M$28,'Daily Returns'!D809:M809)</f>
        <v>-3.072647933260314E-2</v>
      </c>
    </row>
    <row r="834" spans="5:6" ht="15" customHeight="1" x14ac:dyDescent="0.35">
      <c r="E834" s="56">
        <f>'Daily Returns'!B810</f>
        <v>45649</v>
      </c>
      <c r="F834" s="57">
        <f>SUMPRODUCT($D$28:$M$28,'Daily Returns'!D810:M810)</f>
        <v>1.2666667114353717E-2</v>
      </c>
    </row>
    <row r="835" spans="5:6" ht="15" customHeight="1" x14ac:dyDescent="0.35">
      <c r="E835" s="56">
        <f>'Daily Returns'!B811</f>
        <v>45650</v>
      </c>
      <c r="F835" s="57">
        <f>SUMPRODUCT($D$28:$M$28,'Daily Returns'!D811:M811)</f>
        <v>-1.1605836224707587E-2</v>
      </c>
    </row>
    <row r="836" spans="5:6" ht="15" customHeight="1" x14ac:dyDescent="0.35">
      <c r="E836" s="56">
        <f>'Daily Returns'!B812</f>
        <v>45652</v>
      </c>
      <c r="F836" s="57">
        <f>SUMPRODUCT($D$28:$M$28,'Daily Returns'!D812:M812)</f>
        <v>4.7993001346212216E-3</v>
      </c>
    </row>
    <row r="837" spans="5:6" ht="15" customHeight="1" x14ac:dyDescent="0.35">
      <c r="E837" s="56">
        <f>'Daily Returns'!B813</f>
        <v>45653</v>
      </c>
      <c r="F837" s="57">
        <f>SUMPRODUCT($D$28:$M$28,'Daily Returns'!D813:M813)</f>
        <v>-4.6444794344458586E-3</v>
      </c>
    </row>
    <row r="838" spans="5:6" ht="15" customHeight="1" x14ac:dyDescent="0.35">
      <c r="E838" s="56">
        <f>'Daily Returns'!B814</f>
        <v>45656</v>
      </c>
      <c r="F838" s="57">
        <f>SUMPRODUCT($D$28:$M$28,'Daily Returns'!D814:M814)</f>
        <v>1.5917052204040001E-2</v>
      </c>
    </row>
    <row r="839" spans="5:6" ht="15" customHeight="1" x14ac:dyDescent="0.35">
      <c r="E839" s="56">
        <f>'Daily Returns'!B815</f>
        <v>45657</v>
      </c>
      <c r="F839" s="57">
        <f>SUMPRODUCT($D$28:$M$28,'Daily Returns'!D815:M815)</f>
        <v>4.1970356477356932E-3</v>
      </c>
    </row>
    <row r="840" spans="5:6" ht="15" customHeight="1" x14ac:dyDescent="0.35">
      <c r="E840" s="56">
        <f>'Daily Returns'!B816</f>
        <v>45658</v>
      </c>
      <c r="F840" s="57">
        <f>SUMPRODUCT($D$28:$M$28,'Daily Returns'!D816:M816)</f>
        <v>1.635987867211986E-3</v>
      </c>
    </row>
    <row r="841" spans="5:6" ht="15" customHeight="1" x14ac:dyDescent="0.35">
      <c r="E841" s="56">
        <f>'Daily Returns'!B817</f>
        <v>45659</v>
      </c>
      <c r="F841" s="57">
        <f>SUMPRODUCT($D$28:$M$28,'Daily Returns'!D817:M817)</f>
        <v>6.5749359886994136E-3</v>
      </c>
    </row>
    <row r="842" spans="5:6" ht="15" customHeight="1" x14ac:dyDescent="0.35">
      <c r="E842" s="56">
        <f>'Daily Returns'!B818</f>
        <v>45660</v>
      </c>
      <c r="F842" s="57">
        <f>SUMPRODUCT($D$28:$M$28,'Daily Returns'!D818:M818)</f>
        <v>-7.968424126297848E-4</v>
      </c>
    </row>
    <row r="843" spans="5:6" ht="15" customHeight="1" x14ac:dyDescent="0.35">
      <c r="E843" s="56">
        <f>'Daily Returns'!B819</f>
        <v>45663</v>
      </c>
      <c r="F843" s="57">
        <f>SUMPRODUCT($D$28:$M$28,'Daily Returns'!D819:M819)</f>
        <v>-3.803848628353871E-2</v>
      </c>
    </row>
    <row r="844" spans="5:6" ht="15" customHeight="1" x14ac:dyDescent="0.35">
      <c r="E844" s="56">
        <f>'Daily Returns'!B820</f>
        <v>45664</v>
      </c>
      <c r="F844" s="57">
        <f>SUMPRODUCT($D$28:$M$28,'Daily Returns'!D820:M820)</f>
        <v>7.1889037156891563E-3</v>
      </c>
    </row>
    <row r="845" spans="5:6" ht="15" customHeight="1" x14ac:dyDescent="0.35">
      <c r="E845" s="56">
        <f>'Daily Returns'!B821</f>
        <v>45665</v>
      </c>
      <c r="F845" s="57">
        <f>SUMPRODUCT($D$28:$M$28,'Daily Returns'!D821:M821)</f>
        <v>-7.3681843661614118E-3</v>
      </c>
    </row>
    <row r="846" spans="5:6" ht="15" customHeight="1" x14ac:dyDescent="0.35">
      <c r="E846" s="56">
        <f>'Daily Returns'!B822</f>
        <v>45666</v>
      </c>
      <c r="F846" s="57">
        <f>SUMPRODUCT($D$28:$M$28,'Daily Returns'!D822:M822)</f>
        <v>-1.2725463796379448E-2</v>
      </c>
    </row>
    <row r="847" spans="5:6" ht="15" customHeight="1" x14ac:dyDescent="0.35">
      <c r="E847" s="56">
        <f>'Daily Returns'!B823</f>
        <v>45667</v>
      </c>
      <c r="F847" s="57">
        <f>SUMPRODUCT($D$28:$M$28,'Daily Returns'!D823:M823)</f>
        <v>-3.0895376495239588E-2</v>
      </c>
    </row>
    <row r="848" spans="5:6" ht="15" customHeight="1" x14ac:dyDescent="0.35">
      <c r="E848" s="56">
        <f>'Daily Returns'!B824</f>
        <v>45670</v>
      </c>
      <c r="F848" s="57">
        <f>SUMPRODUCT($D$28:$M$28,'Daily Returns'!D824:M824)</f>
        <v>-4.9494289432487765E-2</v>
      </c>
    </row>
    <row r="849" spans="5:6" ht="15" customHeight="1" x14ac:dyDescent="0.35">
      <c r="E849" s="56">
        <f>'Daily Returns'!B825</f>
        <v>45671</v>
      </c>
      <c r="F849" s="57">
        <f>SUMPRODUCT($D$28:$M$28,'Daily Returns'!D825:M825)</f>
        <v>9.7257969573521619E-2</v>
      </c>
    </row>
    <row r="850" spans="5:6" ht="15" customHeight="1" x14ac:dyDescent="0.35">
      <c r="E850" s="56">
        <f>'Daily Returns'!B826</f>
        <v>45672</v>
      </c>
      <c r="F850" s="57">
        <f>SUMPRODUCT($D$28:$M$28,'Daily Returns'!D826:M826)</f>
        <v>2.6277265486641044E-2</v>
      </c>
    </row>
    <row r="851" spans="5:6" ht="15" customHeight="1" x14ac:dyDescent="0.35">
      <c r="E851" s="56">
        <f>'Daily Returns'!B827</f>
        <v>45673</v>
      </c>
      <c r="F851" s="57">
        <f>SUMPRODUCT($D$28:$M$28,'Daily Returns'!D827:M827)</f>
        <v>2.1713363310185221E-2</v>
      </c>
    </row>
    <row r="852" spans="5:6" ht="15" customHeight="1" x14ac:dyDescent="0.35">
      <c r="E852" s="56">
        <f>'Daily Returns'!B828</f>
        <v>45674</v>
      </c>
      <c r="F852" s="57">
        <f>SUMPRODUCT($D$28:$M$28,'Daily Returns'!D828:M828)</f>
        <v>-4.3006968601184423E-3</v>
      </c>
    </row>
    <row r="853" spans="5:6" ht="15" customHeight="1" x14ac:dyDescent="0.35">
      <c r="E853" s="56">
        <f>'Daily Returns'!B829</f>
        <v>45677</v>
      </c>
      <c r="F853" s="57">
        <f>SUMPRODUCT($D$28:$M$28,'Daily Returns'!D829:M829)</f>
        <v>3.2835780429471156E-3</v>
      </c>
    </row>
    <row r="854" spans="5:6" ht="15" customHeight="1" x14ac:dyDescent="0.35">
      <c r="E854" s="56">
        <f>'Daily Returns'!B830</f>
        <v>45678</v>
      </c>
      <c r="F854" s="57">
        <f>SUMPRODUCT($D$28:$M$28,'Daily Returns'!D830:M830)</f>
        <v>-2.5856128713292618E-2</v>
      </c>
    </row>
    <row r="855" spans="5:6" ht="15" customHeight="1" x14ac:dyDescent="0.35">
      <c r="E855" s="56">
        <f>'Daily Returns'!B831</f>
        <v>45679</v>
      </c>
      <c r="F855" s="57">
        <f>SUMPRODUCT($D$28:$M$28,'Daily Returns'!D831:M831)</f>
        <v>-1.2516066444441028E-2</v>
      </c>
    </row>
    <row r="856" spans="5:6" ht="15" customHeight="1" x14ac:dyDescent="0.35">
      <c r="E856" s="56">
        <f>'Daily Returns'!B832</f>
        <v>45680</v>
      </c>
      <c r="F856" s="57">
        <f>SUMPRODUCT($D$28:$M$28,'Daily Returns'!D832:M832)</f>
        <v>1.5696081178252219E-3</v>
      </c>
    </row>
    <row r="857" spans="5:6" ht="15" customHeight="1" x14ac:dyDescent="0.35">
      <c r="E857" s="56">
        <f>'Daily Returns'!B833</f>
        <v>45681</v>
      </c>
      <c r="F857" s="57">
        <f>SUMPRODUCT($D$28:$M$28,'Daily Returns'!D833:M833)</f>
        <v>-2.1833892827311119E-3</v>
      </c>
    </row>
    <row r="858" spans="5:6" ht="15" customHeight="1" x14ac:dyDescent="0.35">
      <c r="E858" s="56">
        <f>'Daily Returns'!B834</f>
        <v>45684</v>
      </c>
      <c r="F858" s="57">
        <f>SUMPRODUCT($D$28:$M$28,'Daily Returns'!D834:M834)</f>
        <v>-2.2731349954484031E-2</v>
      </c>
    </row>
    <row r="859" spans="5:6" ht="15" customHeight="1" x14ac:dyDescent="0.35">
      <c r="E859" s="56">
        <f>'Daily Returns'!B835</f>
        <v>45685</v>
      </c>
      <c r="F859" s="57">
        <f>SUMPRODUCT($D$28:$M$28,'Daily Returns'!D835:M835)</f>
        <v>-5.6293100653252914E-3</v>
      </c>
    </row>
    <row r="860" spans="5:6" ht="15" customHeight="1" x14ac:dyDescent="0.35">
      <c r="E860" s="56">
        <f>'Daily Returns'!B836</f>
        <v>45686</v>
      </c>
      <c r="F860" s="57">
        <f>SUMPRODUCT($D$28:$M$28,'Daily Returns'!D836:M836)</f>
        <v>2.6598155603708273E-2</v>
      </c>
    </row>
    <row r="861" spans="5:6" ht="15" customHeight="1" x14ac:dyDescent="0.35">
      <c r="E861" s="56">
        <f>'Daily Returns'!B837</f>
        <v>45687</v>
      </c>
      <c r="F861" s="57">
        <f>SUMPRODUCT($D$28:$M$28,'Daily Returns'!D837:M837)</f>
        <v>-6.0995371974917967E-3</v>
      </c>
    </row>
    <row r="862" spans="5:6" ht="15" customHeight="1" x14ac:dyDescent="0.35">
      <c r="E862" s="56">
        <f>'Daily Returns'!B838</f>
        <v>45688</v>
      </c>
      <c r="F862" s="57">
        <f>SUMPRODUCT($D$28:$M$28,'Daily Returns'!D838:M838)</f>
        <v>1.7739404223640804E-2</v>
      </c>
    </row>
    <row r="863" spans="5:6" ht="15" customHeight="1" x14ac:dyDescent="0.35">
      <c r="E863" s="56">
        <f>'Daily Returns'!B839</f>
        <v>45689</v>
      </c>
      <c r="F863" s="57">
        <f>SUMPRODUCT($D$28:$M$28,'Daily Returns'!D839:M839)</f>
        <v>-1.7815983283359184E-2</v>
      </c>
    </row>
    <row r="864" spans="5:6" ht="15" customHeight="1" x14ac:dyDescent="0.35">
      <c r="E864" s="56">
        <f>'Daily Returns'!B840</f>
        <v>45691</v>
      </c>
      <c r="F864" s="57">
        <f>SUMPRODUCT($D$28:$M$28,'Daily Returns'!D840:M840)</f>
        <v>-2.4911759314043904E-2</v>
      </c>
    </row>
    <row r="865" spans="5:6" ht="15" customHeight="1" x14ac:dyDescent="0.35">
      <c r="E865" s="56">
        <f>'Daily Returns'!B841</f>
        <v>45692</v>
      </c>
      <c r="F865" s="57">
        <f>SUMPRODUCT($D$28:$M$28,'Daily Returns'!D841:M841)</f>
        <v>1.4058325032650434E-2</v>
      </c>
    </row>
    <row r="866" spans="5:6" ht="15" customHeight="1" x14ac:dyDescent="0.35">
      <c r="E866" s="56">
        <f>'Daily Returns'!B842</f>
        <v>45693</v>
      </c>
      <c r="F866" s="57">
        <f>SUMPRODUCT($D$28:$M$28,'Daily Returns'!D842:M842)</f>
        <v>-1.6413850722172985E-3</v>
      </c>
    </row>
    <row r="867" spans="5:6" ht="15" customHeight="1" x14ac:dyDescent="0.35">
      <c r="E867" s="56">
        <f>'Daily Returns'!B843</f>
        <v>45694</v>
      </c>
      <c r="F867" s="57">
        <f>SUMPRODUCT($D$28:$M$28,'Daily Returns'!D843:M843)</f>
        <v>-6.617840113353265E-3</v>
      </c>
    </row>
    <row r="868" spans="5:6" ht="15" customHeight="1" x14ac:dyDescent="0.35">
      <c r="E868" s="56">
        <f>'Daily Returns'!B844</f>
        <v>45695</v>
      </c>
      <c r="F868" s="57">
        <f>SUMPRODUCT($D$28:$M$28,'Daily Returns'!D844:M844)</f>
        <v>-6.8079731368028088E-4</v>
      </c>
    </row>
    <row r="869" spans="5:6" ht="15" customHeight="1" x14ac:dyDescent="0.35">
      <c r="E869" s="56">
        <f>'Daily Returns'!B845</f>
        <v>45698</v>
      </c>
      <c r="F869" s="57">
        <f>SUMPRODUCT($D$28:$M$28,'Daily Returns'!D845:M845)</f>
        <v>-1.8954774477442832E-2</v>
      </c>
    </row>
    <row r="870" spans="5:6" ht="15" customHeight="1" x14ac:dyDescent="0.35">
      <c r="E870" s="56">
        <f>'Daily Returns'!B846</f>
        <v>45699</v>
      </c>
      <c r="F870" s="57">
        <f>SUMPRODUCT($D$28:$M$28,'Daily Returns'!D846:M846)</f>
        <v>-1.2063547071652147E-2</v>
      </c>
    </row>
    <row r="871" spans="5:6" ht="15" customHeight="1" x14ac:dyDescent="0.35">
      <c r="E871" s="56">
        <f>'Daily Returns'!B847</f>
        <v>45700</v>
      </c>
      <c r="F871" s="57">
        <f>SUMPRODUCT($D$28:$M$28,'Daily Returns'!D847:M847)</f>
        <v>6.0771725510966876E-4</v>
      </c>
    </row>
    <row r="872" spans="5:6" ht="15" customHeight="1" x14ac:dyDescent="0.35">
      <c r="E872" s="56">
        <f>'Daily Returns'!B848</f>
        <v>45701</v>
      </c>
      <c r="F872" s="57">
        <f>SUMPRODUCT($D$28:$M$28,'Daily Returns'!D848:M848)</f>
        <v>1.5747981630646409E-3</v>
      </c>
    </row>
    <row r="873" spans="5:6" ht="15" customHeight="1" x14ac:dyDescent="0.35">
      <c r="E873" s="56">
        <f>'Daily Returns'!B849</f>
        <v>45702</v>
      </c>
      <c r="F873" s="57">
        <f>SUMPRODUCT($D$28:$M$28,'Daily Returns'!D849:M849)</f>
        <v>-1.8131420273242275E-2</v>
      </c>
    </row>
    <row r="874" spans="5:6" ht="15" customHeight="1" x14ac:dyDescent="0.35">
      <c r="E874" s="56">
        <f>'Daily Returns'!B850</f>
        <v>45705</v>
      </c>
      <c r="F874" s="57">
        <f>SUMPRODUCT($D$28:$M$28,'Daily Returns'!D850:M850)</f>
        <v>5.734706867358488E-3</v>
      </c>
    </row>
    <row r="875" spans="5:6" ht="15" customHeight="1" x14ac:dyDescent="0.35">
      <c r="E875" s="56">
        <f>'Daily Returns'!B851</f>
        <v>45706</v>
      </c>
      <c r="F875" s="57">
        <f>SUMPRODUCT($D$28:$M$28,'Daily Returns'!D851:M851)</f>
        <v>3.4731072839469801E-3</v>
      </c>
    </row>
    <row r="876" spans="5:6" ht="15" customHeight="1" x14ac:dyDescent="0.35">
      <c r="E876" s="56">
        <f>'Daily Returns'!B852</f>
        <v>45707</v>
      </c>
      <c r="F876" s="57">
        <f>SUMPRODUCT($D$28:$M$28,'Daily Returns'!D852:M852)</f>
        <v>4.522857319816889E-3</v>
      </c>
    </row>
    <row r="877" spans="5:6" ht="15" customHeight="1" x14ac:dyDescent="0.35">
      <c r="E877" s="56">
        <f>'Daily Returns'!B853</f>
        <v>45708</v>
      </c>
      <c r="F877" s="57">
        <f>SUMPRODUCT($D$28:$M$28,'Daily Returns'!D853:M853)</f>
        <v>1.8833732429282882E-2</v>
      </c>
    </row>
    <row r="878" spans="5:6" ht="15" customHeight="1" x14ac:dyDescent="0.35">
      <c r="E878" s="56">
        <f>'Daily Returns'!B854</f>
        <v>45709</v>
      </c>
      <c r="F878" s="57">
        <f>SUMPRODUCT($D$28:$M$28,'Daily Returns'!D854:M854)</f>
        <v>-1.9561281842753833E-3</v>
      </c>
    </row>
    <row r="879" spans="5:6" ht="15" customHeight="1" x14ac:dyDescent="0.35">
      <c r="E879" s="56">
        <f>'Daily Returns'!B855</f>
        <v>45712</v>
      </c>
      <c r="F879" s="57">
        <f>SUMPRODUCT($D$28:$M$28,'Daily Returns'!D855:M855)</f>
        <v>-1.485016629272971E-2</v>
      </c>
    </row>
    <row r="880" spans="5:6" ht="15" customHeight="1" x14ac:dyDescent="0.35">
      <c r="E880" s="56">
        <f>'Daily Returns'!B856</f>
        <v>45713</v>
      </c>
      <c r="F880" s="57">
        <f>SUMPRODUCT($D$28:$M$28,'Daily Returns'!D856:M856)</f>
        <v>1.9631978443290544E-2</v>
      </c>
    </row>
    <row r="881" spans="5:6" ht="15" customHeight="1" x14ac:dyDescent="0.35">
      <c r="E881" s="56">
        <f>'Daily Returns'!B857</f>
        <v>45715</v>
      </c>
      <c r="F881" s="57">
        <f>SUMPRODUCT($D$28:$M$28,'Daily Returns'!D857:M857)</f>
        <v>-6.1264619872671384E-3</v>
      </c>
    </row>
    <row r="882" spans="5:6" ht="15" customHeight="1" x14ac:dyDescent="0.35">
      <c r="E882" s="56">
        <f>'Daily Returns'!B858</f>
        <v>45716</v>
      </c>
      <c r="F882" s="57">
        <f>SUMPRODUCT($D$28:$M$28,'Daily Returns'!D858:M858)</f>
        <v>-2.7430689759790829E-2</v>
      </c>
    </row>
    <row r="883" spans="5:6" ht="15" customHeight="1" x14ac:dyDescent="0.35">
      <c r="E883" s="56">
        <f>'Daily Returns'!B859</f>
        <v>45719</v>
      </c>
      <c r="F883" s="57">
        <f>SUMPRODUCT($D$28:$M$28,'Daily Returns'!D859:M859)</f>
        <v>7.5854985395935343E-3</v>
      </c>
    </row>
    <row r="884" spans="5:6" ht="15" customHeight="1" x14ac:dyDescent="0.35">
      <c r="E884" s="56">
        <f>'Daily Returns'!B860</f>
        <v>45720</v>
      </c>
      <c r="F884" s="57">
        <f>SUMPRODUCT($D$28:$M$28,'Daily Returns'!D860:M860)</f>
        <v>1.7865122319760134E-3</v>
      </c>
    </row>
    <row r="885" spans="5:6" ht="15" customHeight="1" x14ac:dyDescent="0.35">
      <c r="E885" s="56">
        <f>'Daily Returns'!B861</f>
        <v>45721</v>
      </c>
      <c r="F885" s="57">
        <f>SUMPRODUCT($D$28:$M$28,'Daily Returns'!D861:M861)</f>
        <v>4.0212842290640406E-2</v>
      </c>
    </row>
    <row r="886" spans="5:6" ht="15" customHeight="1" x14ac:dyDescent="0.35">
      <c r="E886" s="56">
        <f>'Daily Returns'!B862</f>
        <v>45722</v>
      </c>
      <c r="F886" s="57">
        <f>SUMPRODUCT($D$28:$M$28,'Daily Returns'!D862:M862)</f>
        <v>1.1084521942711742E-2</v>
      </c>
    </row>
    <row r="887" spans="5:6" ht="15" customHeight="1" x14ac:dyDescent="0.35">
      <c r="E887" s="56">
        <f>'Daily Returns'!B863</f>
        <v>45723</v>
      </c>
      <c r="F887" s="57">
        <f>SUMPRODUCT($D$28:$M$28,'Daily Returns'!D863:M863)</f>
        <v>-5.211984465679235E-3</v>
      </c>
    </row>
    <row r="888" spans="5:6" ht="15" customHeight="1" x14ac:dyDescent="0.35">
      <c r="E888" s="56">
        <f>'Daily Returns'!B864</f>
        <v>45726</v>
      </c>
      <c r="F888" s="57">
        <f>SUMPRODUCT($D$28:$M$28,'Daily Returns'!D864:M864)</f>
        <v>2.9786492109781866E-3</v>
      </c>
    </row>
    <row r="889" spans="5:6" ht="15" customHeight="1" x14ac:dyDescent="0.35">
      <c r="E889" s="56">
        <f>'Daily Returns'!B865</f>
        <v>45727</v>
      </c>
      <c r="F889" s="57">
        <f>SUMPRODUCT($D$28:$M$28,'Daily Returns'!D865:M865)</f>
        <v>2.1131824946962977E-3</v>
      </c>
    </row>
    <row r="890" spans="5:6" ht="15" customHeight="1" x14ac:dyDescent="0.35">
      <c r="E890" s="56">
        <f>'Daily Returns'!B866</f>
        <v>45728</v>
      </c>
      <c r="F890" s="57">
        <f>SUMPRODUCT($D$28:$M$28,'Daily Returns'!D866:M866)</f>
        <v>2.2608912152008E-3</v>
      </c>
    </row>
    <row r="891" spans="5:6" ht="15" customHeight="1" x14ac:dyDescent="0.35">
      <c r="E891" s="56">
        <f>'Daily Returns'!B867</f>
        <v>45729</v>
      </c>
      <c r="F891" s="57">
        <f>SUMPRODUCT($D$28:$M$28,'Daily Returns'!D867:M867)</f>
        <v>-2.7405608077081057E-3</v>
      </c>
    </row>
    <row r="892" spans="5:6" ht="15" customHeight="1" x14ac:dyDescent="0.35">
      <c r="E892" s="56">
        <f>'Daily Returns'!B868</f>
        <v>45733</v>
      </c>
      <c r="F892" s="57">
        <f>SUMPRODUCT($D$28:$M$28,'Daily Returns'!D868:M868)</f>
        <v>2.4997522439435677E-3</v>
      </c>
    </row>
    <row r="893" spans="5:6" ht="15" customHeight="1" x14ac:dyDescent="0.35">
      <c r="E893" s="56">
        <f>'Daily Returns'!B869</f>
        <v>45734</v>
      </c>
      <c r="F893" s="57">
        <f>SUMPRODUCT($D$28:$M$28,'Daily Returns'!D869:M869)</f>
        <v>0</v>
      </c>
    </row>
    <row r="894" spans="5:6" ht="15" customHeight="1" x14ac:dyDescent="0.35">
      <c r="E894" s="56">
        <f>'Daily Returns'!B870</f>
        <v>45735</v>
      </c>
      <c r="F894" s="57">
        <f>SUMPRODUCT($D$28:$M$28,'Daily Returns'!D870:M870)</f>
        <v>3.5863786322460262E-2</v>
      </c>
    </row>
    <row r="895" spans="5:6" ht="15" customHeight="1" x14ac:dyDescent="0.35">
      <c r="E895" s="56">
        <f>'Daily Returns'!B871</f>
        <v>45736</v>
      </c>
      <c r="F895" s="57">
        <f>SUMPRODUCT($D$28:$M$28,'Daily Returns'!D871:M871)</f>
        <v>3.3762798613235388E-3</v>
      </c>
    </row>
    <row r="896" spans="5:6" ht="15" customHeight="1" x14ac:dyDescent="0.35">
      <c r="E896" s="56">
        <f>'Daily Returns'!B872</f>
        <v>45737</v>
      </c>
      <c r="F896" s="57">
        <f>SUMPRODUCT($D$28:$M$28,'Daily Returns'!D872:M872)</f>
        <v>1.6226130962650777E-2</v>
      </c>
    </row>
    <row r="897" spans="5:6" ht="15" customHeight="1" x14ac:dyDescent="0.35">
      <c r="E897" s="56">
        <f>'Daily Returns'!B873</f>
        <v>45740</v>
      </c>
      <c r="F897" s="57">
        <f>SUMPRODUCT($D$28:$M$28,'Daily Returns'!D873:M873)</f>
        <v>2.010244903034468E-2</v>
      </c>
    </row>
    <row r="898" spans="5:6" ht="15" customHeight="1" x14ac:dyDescent="0.35">
      <c r="E898" s="56">
        <f>'Daily Returns'!B874</f>
        <v>45741</v>
      </c>
      <c r="F898" s="57">
        <f>SUMPRODUCT($D$28:$M$28,'Daily Returns'!D874:M874)</f>
        <v>-1.9011474339252415E-2</v>
      </c>
    </row>
    <row r="899" spans="5:6" ht="15" customHeight="1" x14ac:dyDescent="0.35">
      <c r="E899" s="56">
        <f>'Daily Returns'!B875</f>
        <v>45742</v>
      </c>
      <c r="F899" s="57">
        <f>SUMPRODUCT($D$28:$M$28,'Daily Returns'!D875:M875)</f>
        <v>-1.4801550450498214E-2</v>
      </c>
    </row>
    <row r="900" spans="5:6" ht="15" customHeight="1" x14ac:dyDescent="0.35">
      <c r="E900" s="56">
        <f>'Daily Returns'!B876</f>
        <v>45743</v>
      </c>
      <c r="F900" s="57">
        <f>SUMPRODUCT($D$28:$M$28,'Daily Returns'!D876:M876)</f>
        <v>2.3266750899515815E-2</v>
      </c>
    </row>
    <row r="901" spans="5:6" ht="15" customHeight="1" x14ac:dyDescent="0.35">
      <c r="E901" s="56">
        <f>'Daily Returns'!B877</f>
        <v>45744</v>
      </c>
      <c r="F901" s="57">
        <f>SUMPRODUCT($D$28:$M$28,'Daily Returns'!D877:M877)</f>
        <v>-1.1903036899939153E-2</v>
      </c>
    </row>
    <row r="902" spans="5:6" ht="15" customHeight="1" x14ac:dyDescent="0.35">
      <c r="E902" s="56">
        <f>'Daily Returns'!B878</f>
        <v>45748</v>
      </c>
      <c r="F902" s="57">
        <f>SUMPRODUCT($D$28:$M$28,'Daily Returns'!D878:M878)</f>
        <v>-6.1125564855121451E-3</v>
      </c>
    </row>
    <row r="903" spans="5:6" ht="15" customHeight="1" x14ac:dyDescent="0.35">
      <c r="E903" s="56">
        <f>'Daily Returns'!B879</f>
        <v>45749</v>
      </c>
      <c r="F903" s="57">
        <f>SUMPRODUCT($D$28:$M$28,'Daily Returns'!D879:M879)</f>
        <v>8.4132940510462627E-3</v>
      </c>
    </row>
    <row r="904" spans="5:6" ht="15" customHeight="1" x14ac:dyDescent="0.35">
      <c r="E904" s="56">
        <f>'Daily Returns'!B880</f>
        <v>45750</v>
      </c>
      <c r="F904" s="57">
        <f>SUMPRODUCT($D$28:$M$28,'Daily Returns'!D880:M880)</f>
        <v>2.6666739423277144E-2</v>
      </c>
    </row>
    <row r="905" spans="5:6" ht="15" customHeight="1" x14ac:dyDescent="0.35">
      <c r="E905" s="56">
        <f>'Daily Returns'!B881</f>
        <v>45751</v>
      </c>
      <c r="F905" s="57">
        <f>SUMPRODUCT($D$28:$M$28,'Daily Returns'!D881:M881)</f>
        <v>-8.5712323671575472E-3</v>
      </c>
    </row>
    <row r="906" spans="5:6" ht="15" customHeight="1" x14ac:dyDescent="0.35">
      <c r="E906" s="56">
        <f>'Daily Returns'!B882</f>
        <v>45754</v>
      </c>
      <c r="F906" s="57">
        <f>SUMPRODUCT($D$28:$M$28,'Daily Returns'!D882:M882)</f>
        <v>-2.2788522970780174E-2</v>
      </c>
    </row>
    <row r="907" spans="5:6" ht="15" customHeight="1" x14ac:dyDescent="0.35">
      <c r="E907" s="56">
        <f>'Daily Returns'!B883</f>
        <v>45755</v>
      </c>
      <c r="F907" s="57">
        <f>SUMPRODUCT($D$28:$M$28,'Daily Returns'!D883:M883)</f>
        <v>7.2550239303535973E-3</v>
      </c>
    </row>
    <row r="908" spans="5:6" ht="15" customHeight="1" x14ac:dyDescent="0.35">
      <c r="E908" s="56">
        <f>'Daily Returns'!B884</f>
        <v>45756</v>
      </c>
      <c r="F908" s="57">
        <f>SUMPRODUCT($D$28:$M$28,'Daily Returns'!D884:M884)</f>
        <v>-8.410131824855881E-4</v>
      </c>
    </row>
    <row r="909" spans="5:6" ht="15" customHeight="1" x14ac:dyDescent="0.35">
      <c r="E909" s="56">
        <f>'Daily Returns'!B885</f>
        <v>45758</v>
      </c>
      <c r="F909" s="57">
        <f>SUMPRODUCT($D$28:$M$28,'Daily Returns'!D885:M885)</f>
        <v>2.1626612187752629E-2</v>
      </c>
    </row>
    <row r="910" spans="5:6" ht="15" customHeight="1" x14ac:dyDescent="0.35">
      <c r="E910" s="56">
        <f>'Daily Returns'!B886</f>
        <v>45762</v>
      </c>
      <c r="F910" s="57">
        <f>SUMPRODUCT($D$28:$M$28,'Daily Returns'!D886:M886)</f>
        <v>2.6551741397151784E-2</v>
      </c>
    </row>
    <row r="911" spans="5:6" ht="15" customHeight="1" x14ac:dyDescent="0.35">
      <c r="E911" s="56">
        <f>'Daily Returns'!B887</f>
        <v>45763</v>
      </c>
      <c r="F911" s="57">
        <f>SUMPRODUCT($D$28:$M$28,'Daily Returns'!D887:M887)</f>
        <v>-9.7450292078484814E-4</v>
      </c>
    </row>
    <row r="912" spans="5:6" ht="15" customHeight="1" x14ac:dyDescent="0.35">
      <c r="E912" s="56">
        <f>'Daily Returns'!B888</f>
        <v>45764</v>
      </c>
      <c r="F912" s="57">
        <f>SUMPRODUCT($D$28:$M$28,'Daily Returns'!D888:M888)</f>
        <v>5.438551056080855E-3</v>
      </c>
    </row>
    <row r="913" spans="5:6" ht="15" customHeight="1" x14ac:dyDescent="0.35">
      <c r="E913" s="56">
        <f>'Daily Returns'!B889</f>
        <v>45768</v>
      </c>
      <c r="F913" s="57">
        <f>SUMPRODUCT($D$28:$M$28,'Daily Returns'!D889:M889)</f>
        <v>2.2219986966191058E-2</v>
      </c>
    </row>
    <row r="914" spans="5:6" ht="15" customHeight="1" x14ac:dyDescent="0.35">
      <c r="E914" s="56">
        <f>'Daily Returns'!B890</f>
        <v>45769</v>
      </c>
      <c r="F914" s="57">
        <f>SUMPRODUCT($D$28:$M$28,'Daily Returns'!D890:M890)</f>
        <v>-9.2384024131190036E-5</v>
      </c>
    </row>
    <row r="915" spans="5:6" ht="15" customHeight="1" x14ac:dyDescent="0.35">
      <c r="E915" s="56">
        <f>'Daily Returns'!B891</f>
        <v>45770</v>
      </c>
      <c r="F915" s="57">
        <f>SUMPRODUCT($D$28:$M$28,'Daily Returns'!D891:M891)</f>
        <v>9.7030191321415046E-3</v>
      </c>
    </row>
    <row r="916" spans="5:6" ht="15" customHeight="1" x14ac:dyDescent="0.35">
      <c r="E916" s="56">
        <f>'Daily Returns'!B892</f>
        <v>45771</v>
      </c>
      <c r="F916" s="57">
        <f>SUMPRODUCT($D$28:$M$28,'Daily Returns'!D892:M892)</f>
        <v>-5.4533590719041255E-3</v>
      </c>
    </row>
    <row r="917" spans="5:6" ht="15" customHeight="1" x14ac:dyDescent="0.35">
      <c r="E917" s="56">
        <f>'Daily Returns'!B893</f>
        <v>45772</v>
      </c>
      <c r="F917" s="57">
        <f>SUMPRODUCT($D$28:$M$28,'Daily Returns'!D893:M893)</f>
        <v>-3.4528117943097646E-2</v>
      </c>
    </row>
    <row r="918" spans="5:6" ht="15" customHeight="1" x14ac:dyDescent="0.35">
      <c r="E918" s="56">
        <f>'Daily Returns'!B894</f>
        <v>45775</v>
      </c>
      <c r="F918" s="57">
        <f>SUMPRODUCT($D$28:$M$28,'Daily Returns'!D894:M894)</f>
        <v>9.1499588991632869E-3</v>
      </c>
    </row>
    <row r="919" spans="5:6" ht="15" customHeight="1" x14ac:dyDescent="0.35">
      <c r="E919" s="56">
        <f>'Daily Returns'!B895</f>
        <v>45776</v>
      </c>
      <c r="F919" s="57">
        <f>SUMPRODUCT($D$28:$M$28,'Daily Returns'!D895:M895)</f>
        <v>-8.5706106894287322E-3</v>
      </c>
    </row>
    <row r="920" spans="5:6" ht="15" customHeight="1" x14ac:dyDescent="0.35">
      <c r="E920" s="56">
        <f>'Daily Returns'!B896</f>
        <v>45777</v>
      </c>
      <c r="F920" s="57">
        <f>SUMPRODUCT($D$28:$M$28,'Daily Returns'!D896:M896)</f>
        <v>-1.3467127457788539E-2</v>
      </c>
    </row>
    <row r="921" spans="5:6" ht="15" customHeight="1" x14ac:dyDescent="0.35">
      <c r="E921" s="56">
        <f>'Daily Returns'!B897</f>
        <v>45779</v>
      </c>
      <c r="F921" s="57">
        <f>SUMPRODUCT($D$28:$M$28,'Daily Returns'!D897:M897)</f>
        <v>-1.5519231566857562E-2</v>
      </c>
    </row>
    <row r="922" spans="5:6" ht="15" customHeight="1" x14ac:dyDescent="0.35">
      <c r="E922" s="56">
        <f>'Daily Returns'!B898</f>
        <v>45782</v>
      </c>
      <c r="F922" s="57">
        <f>SUMPRODUCT($D$28:$M$28,'Daily Returns'!D898:M898)</f>
        <v>2.2019312827446715E-2</v>
      </c>
    </row>
    <row r="923" spans="5:6" ht="15" customHeight="1" x14ac:dyDescent="0.35">
      <c r="E923" s="56">
        <f>'Daily Returns'!B899</f>
        <v>45783</v>
      </c>
      <c r="F923" s="57">
        <f>SUMPRODUCT($D$28:$M$28,'Daily Returns'!D899:M899)</f>
        <v>-2.4230127082074272E-2</v>
      </c>
    </row>
    <row r="924" spans="5:6" ht="15" customHeight="1" x14ac:dyDescent="0.35">
      <c r="E924" s="56">
        <f>'Daily Returns'!B900</f>
        <v>45784</v>
      </c>
      <c r="F924" s="57">
        <f>SUMPRODUCT($D$28:$M$28,'Daily Returns'!D900:M900)</f>
        <v>5.2366157912374662E-3</v>
      </c>
    </row>
    <row r="925" spans="5:6" ht="15" customHeight="1" x14ac:dyDescent="0.35">
      <c r="E925" s="56">
        <f>'Daily Returns'!B901</f>
        <v>45785</v>
      </c>
      <c r="F925" s="57">
        <f>SUMPRODUCT($D$28:$M$28,'Daily Returns'!D901:M901)</f>
        <v>-2.3469956087276311E-2</v>
      </c>
    </row>
    <row r="926" spans="5:6" ht="15" customHeight="1" x14ac:dyDescent="0.35">
      <c r="E926" s="56">
        <f>'Daily Returns'!B902</f>
        <v>45786</v>
      </c>
      <c r="F926" s="57">
        <f>SUMPRODUCT($D$28:$M$28,'Daily Returns'!D902:M902)</f>
        <v>-2.1522763612446823E-2</v>
      </c>
    </row>
    <row r="927" spans="5:6" ht="15" customHeight="1" x14ac:dyDescent="0.35">
      <c r="E927" s="56">
        <f>'Daily Returns'!B903</f>
        <v>45789</v>
      </c>
      <c r="F927" s="57">
        <f>SUMPRODUCT($D$28:$M$28,'Daily Returns'!D903:M903)</f>
        <v>5.7210299896392341E-2</v>
      </c>
    </row>
    <row r="928" spans="5:6" ht="15" customHeight="1" x14ac:dyDescent="0.35">
      <c r="E928" s="56">
        <f>'Daily Returns'!B904</f>
        <v>45790</v>
      </c>
      <c r="F928" s="57">
        <f>SUMPRODUCT($D$28:$M$28,'Daily Returns'!D904:M904)</f>
        <v>-1.7854790929061053E-2</v>
      </c>
    </row>
    <row r="929" spans="5:6" ht="15" customHeight="1" x14ac:dyDescent="0.35">
      <c r="E929" s="56">
        <f>'Daily Returns'!B905</f>
        <v>45791</v>
      </c>
      <c r="F929" s="57">
        <f>SUMPRODUCT($D$28:$M$28,'Daily Returns'!D905:M905)</f>
        <v>3.595531682037184E-3</v>
      </c>
    </row>
    <row r="930" spans="5:6" ht="15" customHeight="1" x14ac:dyDescent="0.35">
      <c r="E930" s="56">
        <f>'Daily Returns'!B906</f>
        <v>45792</v>
      </c>
      <c r="F930" s="57">
        <f>SUMPRODUCT($D$28:$M$28,'Daily Returns'!D906:M906)</f>
        <v>5.8865326148001395E-3</v>
      </c>
    </row>
    <row r="931" spans="5:6" ht="15" customHeight="1" x14ac:dyDescent="0.35">
      <c r="E931" s="56">
        <f>'Daily Returns'!B907</f>
        <v>45793</v>
      </c>
      <c r="F931" s="57">
        <f>SUMPRODUCT($D$28:$M$28,'Daily Returns'!D907:M907)</f>
        <v>2.1406528903539376E-2</v>
      </c>
    </row>
    <row r="932" spans="5:6" ht="15" customHeight="1" x14ac:dyDescent="0.35">
      <c r="E932" s="56">
        <f>'Daily Returns'!B908</f>
        <v>45796</v>
      </c>
      <c r="F932" s="57">
        <f>SUMPRODUCT($D$28:$M$28,'Daily Returns'!D908:M908)</f>
        <v>-1.9882896313368733E-3</v>
      </c>
    </row>
    <row r="933" spans="5:6" ht="15" customHeight="1" x14ac:dyDescent="0.35">
      <c r="E933" s="56">
        <f>'Daily Returns'!B909</f>
        <v>45797</v>
      </c>
      <c r="F933" s="57">
        <f>SUMPRODUCT($D$28:$M$28,'Daily Returns'!D909:M909)</f>
        <v>-1.5060523792651223E-2</v>
      </c>
    </row>
    <row r="934" spans="5:6" ht="15" customHeight="1" x14ac:dyDescent="0.35">
      <c r="E934" s="56">
        <f>'Daily Returns'!B910</f>
        <v>45798</v>
      </c>
      <c r="F934" s="57">
        <f>SUMPRODUCT($D$28:$M$28,'Daily Returns'!D910:M910)</f>
        <v>5.6054320228956644E-4</v>
      </c>
    </row>
    <row r="935" spans="5:6" ht="15" customHeight="1" x14ac:dyDescent="0.35">
      <c r="E935" s="56">
        <f>'Daily Returns'!B911</f>
        <v>45799</v>
      </c>
      <c r="F935" s="57">
        <f>SUMPRODUCT($D$28:$M$28,'Daily Returns'!D911:M911)</f>
        <v>-4.3367583208194799E-3</v>
      </c>
    </row>
    <row r="936" spans="5:6" ht="15" customHeight="1" x14ac:dyDescent="0.35">
      <c r="E936" s="56">
        <f>'Daily Returns'!B912</f>
        <v>45800</v>
      </c>
      <c r="F936" s="57">
        <f>SUMPRODUCT($D$28:$M$28,'Daily Returns'!D912:M912)</f>
        <v>3.6027324670940635E-3</v>
      </c>
    </row>
    <row r="937" spans="5:6" ht="15" customHeight="1" x14ac:dyDescent="0.35">
      <c r="E937" s="56">
        <f>'Daily Returns'!B913</f>
        <v>45803</v>
      </c>
      <c r="F937" s="57">
        <f>SUMPRODUCT($D$28:$M$28,'Daily Returns'!D913:M913)</f>
        <v>6.391417653651461E-3</v>
      </c>
    </row>
    <row r="938" spans="5:6" ht="15" customHeight="1" x14ac:dyDescent="0.35">
      <c r="E938" s="56">
        <f>'Daily Returns'!B914</f>
        <v>45804</v>
      </c>
      <c r="F938" s="57">
        <f>SUMPRODUCT($D$28:$M$28,'Daily Returns'!D914:M914)</f>
        <v>-8.1351385552979882E-3</v>
      </c>
    </row>
    <row r="939" spans="5:6" ht="15" customHeight="1" x14ac:dyDescent="0.35">
      <c r="E939" s="56">
        <f>'Daily Returns'!B915</f>
        <v>45805</v>
      </c>
      <c r="F939" s="57">
        <f>SUMPRODUCT($D$28:$M$28,'Daily Returns'!D915:M915)</f>
        <v>-5.3786825091080041E-3</v>
      </c>
    </row>
    <row r="940" spans="5:6" ht="15" customHeight="1" x14ac:dyDescent="0.35">
      <c r="E940" s="56">
        <f>'Daily Returns'!B916</f>
        <v>45806</v>
      </c>
      <c r="F940" s="57">
        <f>SUMPRODUCT($D$28:$M$28,'Daily Returns'!D916:M916)</f>
        <v>2.1614473717692477E-3</v>
      </c>
    </row>
    <row r="941" spans="5:6" ht="15" customHeight="1" x14ac:dyDescent="0.35">
      <c r="E941" s="56">
        <f>'Daily Returns'!B917</f>
        <v>45807</v>
      </c>
      <c r="F941" s="57">
        <f>SUMPRODUCT($D$28:$M$28,'Daily Returns'!D917:M917)</f>
        <v>-1.2953081177885691E-2</v>
      </c>
    </row>
    <row r="942" spans="5:6" ht="15" customHeight="1" x14ac:dyDescent="0.35">
      <c r="E942" s="56">
        <f>'Daily Returns'!B918</f>
        <v>45810</v>
      </c>
      <c r="F942" s="57">
        <f>SUMPRODUCT($D$28:$M$28,'Daily Returns'!D918:M918)</f>
        <v>1.059791501067443E-2</v>
      </c>
    </row>
    <row r="943" spans="5:6" ht="15" customHeight="1" x14ac:dyDescent="0.35">
      <c r="E943" s="56">
        <f>'Daily Returns'!B919</f>
        <v>45811</v>
      </c>
      <c r="F943" s="57">
        <f>SUMPRODUCT($D$28:$M$28,'Daily Returns'!D919:M919)</f>
        <v>-1.458529944637923E-2</v>
      </c>
    </row>
    <row r="944" spans="5:6" ht="15" customHeight="1" x14ac:dyDescent="0.35">
      <c r="E944" s="56">
        <f>'Daily Returns'!B920</f>
        <v>45812</v>
      </c>
      <c r="F944" s="57">
        <f>SUMPRODUCT($D$28:$M$28,'Daily Returns'!D920:M920)</f>
        <v>5.7502689984380451E-3</v>
      </c>
    </row>
    <row r="945" spans="5:6" ht="15" customHeight="1" x14ac:dyDescent="0.35">
      <c r="E945" s="56">
        <f>'Daily Returns'!B921</f>
        <v>45813</v>
      </c>
      <c r="F945" s="57">
        <f>SUMPRODUCT($D$28:$M$28,'Daily Returns'!D921:M921)</f>
        <v>3.7008824732714914E-3</v>
      </c>
    </row>
    <row r="946" spans="5:6" ht="15" customHeight="1" x14ac:dyDescent="0.35">
      <c r="E946" s="56">
        <f>'Daily Returns'!B922</f>
        <v>45814</v>
      </c>
      <c r="F946" s="57">
        <f>SUMPRODUCT($D$28:$M$28,'Daily Returns'!D922:M922)</f>
        <v>1.1413229787104722E-2</v>
      </c>
    </row>
    <row r="947" spans="5:6" ht="15" customHeight="1" x14ac:dyDescent="0.35">
      <c r="E947" s="56">
        <f>'Daily Returns'!B923</f>
        <v>45817</v>
      </c>
      <c r="F947" s="57">
        <f>SUMPRODUCT($D$28:$M$28,'Daily Returns'!D923:M923)</f>
        <v>1.2408454037824279E-2</v>
      </c>
    </row>
    <row r="948" spans="5:6" ht="15" customHeight="1" x14ac:dyDescent="0.35">
      <c r="E948" s="56">
        <f>'Daily Returns'!B924</f>
        <v>45818</v>
      </c>
      <c r="F948" s="57">
        <f>SUMPRODUCT($D$28:$M$28,'Daily Returns'!D924:M924)</f>
        <v>2.6570112199170336E-2</v>
      </c>
    </row>
    <row r="949" spans="5:6" ht="15" customHeight="1" x14ac:dyDescent="0.35">
      <c r="E949" s="56">
        <f>'Daily Returns'!B925</f>
        <v>45819</v>
      </c>
      <c r="F949" s="57">
        <f>SUMPRODUCT($D$28:$M$28,'Daily Returns'!D925:M925)</f>
        <v>-9.9462516908319244E-3</v>
      </c>
    </row>
    <row r="950" spans="5:6" ht="15" customHeight="1" x14ac:dyDescent="0.35">
      <c r="E950" s="56">
        <f>'Daily Returns'!B926</f>
        <v>45820</v>
      </c>
      <c r="F950" s="57">
        <f>SUMPRODUCT($D$28:$M$28,'Daily Returns'!D926:M926)</f>
        <v>-2.5514468256762554E-2</v>
      </c>
    </row>
    <row r="951" spans="5:6" ht="15" customHeight="1" x14ac:dyDescent="0.35">
      <c r="E951" s="56">
        <f>'Daily Returns'!B927</f>
        <v>45821</v>
      </c>
      <c r="F951" s="57">
        <f>SUMPRODUCT($D$28:$M$28,'Daily Returns'!D927:M927)</f>
        <v>-8.8662415317880116E-4</v>
      </c>
    </row>
    <row r="952" spans="5:6" ht="15" customHeight="1" x14ac:dyDescent="0.35">
      <c r="E952" s="56">
        <f>'Daily Returns'!B928</f>
        <v>45824</v>
      </c>
      <c r="F952" s="57">
        <f>SUMPRODUCT($D$28:$M$28,'Daily Returns'!D928:M928)</f>
        <v>-1.2627807854660496E-3</v>
      </c>
    </row>
    <row r="953" spans="5:6" ht="15" customHeight="1" x14ac:dyDescent="0.35">
      <c r="E953" s="56">
        <f>'Daily Returns'!B929</f>
        <v>45825</v>
      </c>
      <c r="F953" s="57">
        <f>SUMPRODUCT($D$28:$M$28,'Daily Returns'!D929:M929)</f>
        <v>-5.6631285799974016E-3</v>
      </c>
    </row>
    <row r="954" spans="5:6" ht="15" customHeight="1" x14ac:dyDescent="0.35">
      <c r="E954" s="56">
        <f>'Daily Returns'!B930</f>
        <v>45826</v>
      </c>
      <c r="F954" s="57">
        <f>SUMPRODUCT($D$28:$M$28,'Daily Returns'!D930:M930)</f>
        <v>-1.3101557403146696E-2</v>
      </c>
    </row>
    <row r="955" spans="5:6" ht="15" customHeight="1" x14ac:dyDescent="0.35">
      <c r="E955" s="56">
        <f>'Daily Returns'!B931</f>
        <v>45827</v>
      </c>
      <c r="F955" s="57">
        <f>SUMPRODUCT($D$28:$M$28,'Daily Returns'!D931:M931)</f>
        <v>-1.6363885495374875E-2</v>
      </c>
    </row>
    <row r="956" spans="5:6" ht="15" customHeight="1" x14ac:dyDescent="0.35">
      <c r="E956" s="56">
        <f>'Daily Returns'!B932</f>
        <v>45828</v>
      </c>
      <c r="F956" s="57">
        <f>SUMPRODUCT($D$28:$M$28,'Daily Returns'!D932:M932)</f>
        <v>6.8277951616688773E-3</v>
      </c>
    </row>
    <row r="957" spans="5:6" ht="15" customHeight="1" x14ac:dyDescent="0.35">
      <c r="E957" s="56">
        <f>'Daily Returns'!B933</f>
        <v>45831</v>
      </c>
      <c r="F957" s="57">
        <f>SUMPRODUCT($D$28:$M$28,'Daily Returns'!D933:M933)</f>
        <v>9.5607062294893394E-3</v>
      </c>
    </row>
    <row r="958" spans="5:6" ht="15" customHeight="1" x14ac:dyDescent="0.35">
      <c r="E958" s="56">
        <f>'Daily Returns'!B934</f>
        <v>45832</v>
      </c>
      <c r="F958" s="57">
        <f>SUMPRODUCT($D$28:$M$28,'Daily Returns'!D934:M934)</f>
        <v>6.3220189005685594E-3</v>
      </c>
    </row>
    <row r="959" spans="5:6" ht="15" customHeight="1" x14ac:dyDescent="0.35">
      <c r="E959" s="56">
        <f>'Daily Returns'!B935</f>
        <v>45833</v>
      </c>
      <c r="F959" s="57">
        <f>SUMPRODUCT($D$28:$M$28,'Daily Returns'!D935:M935)</f>
        <v>1.0011082538413171E-2</v>
      </c>
    </row>
    <row r="960" spans="5:6" ht="15" customHeight="1" x14ac:dyDescent="0.35">
      <c r="E960" s="56">
        <f>'Daily Returns'!B936</f>
        <v>45834</v>
      </c>
      <c r="F960" s="57">
        <f>SUMPRODUCT($D$28:$M$28,'Daily Returns'!D936:M936)</f>
        <v>2.0430799613336801E-2</v>
      </c>
    </row>
    <row r="961" spans="5:6" ht="15" customHeight="1" x14ac:dyDescent="0.35">
      <c r="E961" s="56">
        <f>'Daily Returns'!B937</f>
        <v>45835</v>
      </c>
      <c r="F961" s="57">
        <f>SUMPRODUCT($D$28:$M$28,'Daily Returns'!D937:M937)</f>
        <v>8.8132780557311722E-3</v>
      </c>
    </row>
    <row r="962" spans="5:6" ht="15" customHeight="1" x14ac:dyDescent="0.35">
      <c r="E962" s="56">
        <f>'Daily Returns'!B938</f>
        <v>45838</v>
      </c>
      <c r="F962" s="57">
        <f>SUMPRODUCT($D$28:$M$28,'Daily Returns'!D938:M938)</f>
        <v>-1.2933128946660531E-3</v>
      </c>
    </row>
    <row r="963" spans="5:6" ht="15" customHeight="1" x14ac:dyDescent="0.35">
      <c r="E963" s="56">
        <f>'Daily Returns'!B939</f>
        <v>45839</v>
      </c>
      <c r="F963" s="57">
        <f>SUMPRODUCT($D$28:$M$28,'Daily Returns'!D939:M939)</f>
        <v>-5.1581869527934487E-4</v>
      </c>
    </row>
    <row r="964" spans="5:6" ht="15" customHeight="1" x14ac:dyDescent="0.35">
      <c r="E964" s="56">
        <f>'Daily Returns'!B940</f>
        <v>45840</v>
      </c>
      <c r="F964" s="57">
        <f>SUMPRODUCT($D$28:$M$28,'Daily Returns'!D940:M940)</f>
        <v>-2.0306331715233962E-4</v>
      </c>
    </row>
    <row r="965" spans="5:6" ht="15" customHeight="1" x14ac:dyDescent="0.35">
      <c r="E965" s="56">
        <f>'Daily Returns'!B941</f>
        <v>45841</v>
      </c>
      <c r="F965" s="57">
        <f>SUMPRODUCT($D$28:$M$28,'Daily Returns'!D941:M941)</f>
        <v>-4.4338027199298368E-3</v>
      </c>
    </row>
    <row r="966" spans="5:6" ht="15" customHeight="1" x14ac:dyDescent="0.35">
      <c r="E966" s="56">
        <f>'Daily Returns'!B942</f>
        <v>45842</v>
      </c>
      <c r="F966" s="57">
        <f>SUMPRODUCT($D$28:$M$28,'Daily Returns'!D942:M942)</f>
        <v>-1.3959155085403203E-3</v>
      </c>
    </row>
    <row r="967" spans="5:6" ht="15" customHeight="1" x14ac:dyDescent="0.35">
      <c r="E967" s="56">
        <f>'Daily Returns'!B943</f>
        <v>45845</v>
      </c>
      <c r="F967" s="57">
        <f>SUMPRODUCT($D$28:$M$28,'Daily Returns'!D943:M943)</f>
        <v>9.3266114480978681E-3</v>
      </c>
    </row>
    <row r="968" spans="5:6" ht="15" customHeight="1" x14ac:dyDescent="0.35">
      <c r="E968" s="56">
        <f>'Daily Returns'!B944</f>
        <v>45846</v>
      </c>
      <c r="F968" s="57">
        <f>SUMPRODUCT($D$28:$M$28,'Daily Returns'!D944:M944)</f>
        <v>9.9104703971268186E-3</v>
      </c>
    </row>
    <row r="969" spans="5:6" ht="15" customHeight="1" x14ac:dyDescent="0.35">
      <c r="E969" s="56">
        <f>'Daily Returns'!B945</f>
        <v>45847</v>
      </c>
      <c r="F969" s="57">
        <f>SUMPRODUCT($D$28:$M$28,'Daily Returns'!D945:M945)</f>
        <v>3.4541256504182763E-3</v>
      </c>
    </row>
    <row r="970" spans="5:6" ht="15" customHeight="1" x14ac:dyDescent="0.35">
      <c r="E970" s="56">
        <f>'Daily Returns'!B946</f>
        <v>45848</v>
      </c>
      <c r="F970" s="57">
        <f>SUMPRODUCT($D$28:$M$28,'Daily Returns'!D946:M946)</f>
        <v>-6.855334171159968E-4</v>
      </c>
    </row>
    <row r="971" spans="5:6" ht="15" customHeight="1" x14ac:dyDescent="0.35">
      <c r="E971" s="56">
        <f>'Daily Returns'!B947</f>
        <v>45849</v>
      </c>
      <c r="F971" s="57">
        <f>SUMPRODUCT($D$28:$M$28,'Daily Returns'!D947:M947)</f>
        <v>-1.7624881589207717E-3</v>
      </c>
    </row>
    <row r="972" spans="5:6" ht="15" customHeight="1" x14ac:dyDescent="0.35">
      <c r="E972" s="56">
        <f>'Daily Returns'!B948</f>
        <v>45852</v>
      </c>
      <c r="F972" s="57">
        <f>SUMPRODUCT($D$28:$M$28,'Daily Returns'!D948:M948)</f>
        <v>3.4738658443935286E-3</v>
      </c>
    </row>
    <row r="973" spans="5:6" ht="15" customHeight="1" x14ac:dyDescent="0.35">
      <c r="E973" s="56">
        <f>'Daily Returns'!B949</f>
        <v>45853</v>
      </c>
      <c r="F973" s="57">
        <f>SUMPRODUCT($D$28:$M$28,'Daily Returns'!D949:M949)</f>
        <v>-3.1934673180105443E-3</v>
      </c>
    </row>
    <row r="974" spans="5:6" ht="15" customHeight="1" x14ac:dyDescent="0.35">
      <c r="E974" s="56">
        <f>'Daily Returns'!B950</f>
        <v>45854</v>
      </c>
      <c r="F974" s="57">
        <f>SUMPRODUCT($D$28:$M$28,'Daily Returns'!D950:M950)</f>
        <v>-1.2108374351816769E-3</v>
      </c>
    </row>
    <row r="975" spans="5:6" ht="15" customHeight="1" x14ac:dyDescent="0.35">
      <c r="E975" s="56">
        <f>'Daily Returns'!B951</f>
        <v>45855</v>
      </c>
      <c r="F975" s="57">
        <f>SUMPRODUCT($D$28:$M$28,'Daily Returns'!D951:M951)</f>
        <v>-5.7990340567876785E-3</v>
      </c>
    </row>
    <row r="976" spans="5:6" ht="15" customHeight="1" x14ac:dyDescent="0.35">
      <c r="E976" s="56">
        <f>'Daily Returns'!B952</f>
        <v>45856</v>
      </c>
      <c r="F976" s="57">
        <f>SUMPRODUCT($D$28:$M$28,'Daily Returns'!D952:M952)</f>
        <v>-6.869583144011206E-3</v>
      </c>
    </row>
    <row r="977" spans="5:6" ht="15" customHeight="1" x14ac:dyDescent="0.35">
      <c r="E977" s="56">
        <f>'Daily Returns'!B953</f>
        <v>45859</v>
      </c>
      <c r="F977" s="57">
        <f>SUMPRODUCT($D$28:$M$28,'Daily Returns'!D953:M953)</f>
        <v>2.709500732693972E-3</v>
      </c>
    </row>
    <row r="978" spans="5:6" ht="15" customHeight="1" x14ac:dyDescent="0.35">
      <c r="E978" s="56">
        <f>'Daily Returns'!B954</f>
        <v>45860</v>
      </c>
      <c r="F978" s="57">
        <f>SUMPRODUCT($D$28:$M$28,'Daily Returns'!D954:M954)</f>
        <v>-8.2405255204696364E-3</v>
      </c>
    </row>
    <row r="979" spans="5:6" ht="15" customHeight="1" x14ac:dyDescent="0.35">
      <c r="E979" s="56">
        <f>'Daily Returns'!B955</f>
        <v>45861</v>
      </c>
      <c r="F979" s="57">
        <f>SUMPRODUCT($D$28:$M$28,'Daily Returns'!D955:M955)</f>
        <v>2.829166970506493E-3</v>
      </c>
    </row>
    <row r="980" spans="5:6" ht="15" customHeight="1" x14ac:dyDescent="0.35">
      <c r="E980" s="56">
        <f>'Daily Returns'!B956</f>
        <v>45862</v>
      </c>
      <c r="F980" s="57">
        <f>SUMPRODUCT($D$28:$M$28,'Daily Returns'!D956:M956)</f>
        <v>-5.7291301380998551E-3</v>
      </c>
    </row>
    <row r="981" spans="5:6" ht="15" customHeight="1" x14ac:dyDescent="0.35">
      <c r="E981" s="56">
        <f>'Daily Returns'!B957</f>
        <v>45863</v>
      </c>
      <c r="F981" s="57">
        <f>SUMPRODUCT($D$28:$M$28,'Daily Returns'!D957:M957)</f>
        <v>-2.3727847513299739E-2</v>
      </c>
    </row>
    <row r="982" spans="5:6" ht="15" customHeight="1" x14ac:dyDescent="0.35">
      <c r="E982" s="56">
        <f>'Daily Returns'!B958</f>
        <v>45866</v>
      </c>
      <c r="F982" s="57">
        <f>SUMPRODUCT($D$28:$M$28,'Daily Returns'!D958:M958)</f>
        <v>1.9038743331820408E-3</v>
      </c>
    </row>
    <row r="983" spans="5:6" ht="15" customHeight="1" x14ac:dyDescent="0.35">
      <c r="E983" s="56">
        <f>'Daily Returns'!B959</f>
        <v>45867</v>
      </c>
      <c r="F983" s="57">
        <f>SUMPRODUCT($D$28:$M$28,'Daily Returns'!D959:M959)</f>
        <v>1.5108585160263564E-2</v>
      </c>
    </row>
    <row r="984" spans="5:6" ht="15" customHeight="1" x14ac:dyDescent="0.35">
      <c r="E984" s="56">
        <f>'Daily Returns'!B960</f>
        <v>45868</v>
      </c>
      <c r="F984" s="57">
        <f>SUMPRODUCT($D$28:$M$28,'Daily Returns'!D960:M960)</f>
        <v>1.1182552897133599E-3</v>
      </c>
    </row>
    <row r="985" spans="5:6" ht="15" customHeight="1" x14ac:dyDescent="0.35">
      <c r="E985" s="56">
        <f>'Daily Returns'!B961</f>
        <v>45869</v>
      </c>
      <c r="F985" s="57">
        <f>SUMPRODUCT($D$28:$M$28,'Daily Returns'!D961:M961)</f>
        <v>-7.8026816622326304E-3</v>
      </c>
    </row>
    <row r="986" spans="5:6" ht="15" customHeight="1" x14ac:dyDescent="0.35">
      <c r="E986" s="56">
        <f>'Daily Returns'!B962</f>
        <v>45870</v>
      </c>
      <c r="F986" s="57">
        <f>SUMPRODUCT($D$28:$M$28,'Daily Returns'!D962:M962)</f>
        <v>-1.8081820650065143E-2</v>
      </c>
    </row>
    <row r="987" spans="5:6" ht="15" customHeight="1" x14ac:dyDescent="0.35">
      <c r="E987" s="56">
        <f>'Daily Returns'!B963</f>
        <v>45873</v>
      </c>
      <c r="F987" s="57">
        <f>SUMPRODUCT($D$28:$M$28,'Daily Returns'!D963:M963)</f>
        <v>1.3621719071418414E-2</v>
      </c>
    </row>
    <row r="988" spans="5:6" ht="15" customHeight="1" x14ac:dyDescent="0.35">
      <c r="E988" s="56">
        <f>'Daily Returns'!B964</f>
        <v>45874</v>
      </c>
      <c r="F988" s="57">
        <f>SUMPRODUCT($D$28:$M$28,'Daily Returns'!D964:M964)</f>
        <v>5.292453547780165E-5</v>
      </c>
    </row>
    <row r="989" spans="5:6" ht="15" customHeight="1" x14ac:dyDescent="0.35">
      <c r="E989" s="56">
        <f>'Daily Returns'!B965</f>
        <v>45875</v>
      </c>
      <c r="F989" s="57">
        <f>SUMPRODUCT($D$28:$M$28,'Daily Returns'!D965:M965)</f>
        <v>-1.0462618065863844E-2</v>
      </c>
    </row>
    <row r="990" spans="5:6" ht="15" customHeight="1" x14ac:dyDescent="0.35">
      <c r="E990" s="56">
        <f>'Daily Returns'!B966</f>
        <v>45876</v>
      </c>
      <c r="F990" s="57">
        <f>SUMPRODUCT($D$28:$M$28,'Daily Returns'!D966:M966)</f>
        <v>9.6236692892986853E-3</v>
      </c>
    </row>
    <row r="991" spans="5:6" ht="15" customHeight="1" x14ac:dyDescent="0.35">
      <c r="E991" s="56">
        <f>'Daily Returns'!B967</f>
        <v>45877</v>
      </c>
      <c r="F991" s="57">
        <f>SUMPRODUCT($D$28:$M$28,'Daily Returns'!D967:M967)</f>
        <v>-2.898644374658422E-3</v>
      </c>
    </row>
    <row r="992" spans="5:6" ht="15" customHeight="1" x14ac:dyDescent="0.35">
      <c r="E992" s="56">
        <f>'Daily Returns'!B968</f>
        <v>45880</v>
      </c>
      <c r="F992" s="57">
        <f>SUMPRODUCT($D$28:$M$28,'Daily Returns'!D968:M968)</f>
        <v>1.5523365034931687E-2</v>
      </c>
    </row>
    <row r="993" spans="5:6" ht="15" customHeight="1" x14ac:dyDescent="0.35">
      <c r="E993" s="56">
        <f>'Daily Returns'!B969</f>
        <v>45881</v>
      </c>
      <c r="F993" s="57">
        <f>SUMPRODUCT($D$28:$M$28,'Daily Returns'!D969:M969)</f>
        <v>3.1618327200478554E-3</v>
      </c>
    </row>
    <row r="994" spans="5:6" ht="15" customHeight="1" x14ac:dyDescent="0.35">
      <c r="E994" s="56">
        <f>'Daily Returns'!B970</f>
        <v>45882</v>
      </c>
      <c r="F994" s="57">
        <f>SUMPRODUCT($D$28:$M$28,'Daily Returns'!D970:M970)</f>
        <v>-6.2798398507171195E-5</v>
      </c>
    </row>
    <row r="995" spans="5:6" ht="15" customHeight="1" x14ac:dyDescent="0.35">
      <c r="E995" s="56">
        <f>'Daily Returns'!B971</f>
        <v>45883</v>
      </c>
      <c r="F995" s="57">
        <f>SUMPRODUCT($D$28:$M$28,'Daily Returns'!D971:M971)</f>
        <v>-7.9372036354976114E-3</v>
      </c>
    </row>
    <row r="996" spans="5:6" ht="15" customHeight="1" x14ac:dyDescent="0.35">
      <c r="E996" s="56">
        <f>'Daily Returns'!B972</f>
        <v>45887</v>
      </c>
      <c r="F996" s="57">
        <f>SUMPRODUCT($D$28:$M$28,'Daily Returns'!D972:M972)</f>
        <v>5.5987850701149679E-3</v>
      </c>
    </row>
    <row r="997" spans="5:6" ht="15" customHeight="1" x14ac:dyDescent="0.35">
      <c r="E997" s="56">
        <f>'Daily Returns'!B973</f>
        <v>45888</v>
      </c>
      <c r="F997" s="57">
        <f>SUMPRODUCT($D$28:$M$28,'Daily Returns'!D973:M973)</f>
        <v>1.8899509951889829E-3</v>
      </c>
    </row>
    <row r="998" spans="5:6" ht="15" customHeight="1" x14ac:dyDescent="0.35">
      <c r="E998" s="56">
        <f>'Daily Returns'!B974</f>
        <v>45889</v>
      </c>
      <c r="F998" s="57">
        <f>SUMPRODUCT($D$28:$M$28,'Daily Returns'!D974:M974)</f>
        <v>8.0911647177185717E-4</v>
      </c>
    </row>
    <row r="999" spans="5:6" ht="15" customHeight="1" x14ac:dyDescent="0.35">
      <c r="E999" s="56">
        <f>'Daily Returns'!B975</f>
        <v>45890</v>
      </c>
      <c r="F999" s="57">
        <f>SUMPRODUCT($D$28:$M$28,'Daily Returns'!D975:M975)</f>
        <v>-7.0892044413166351E-3</v>
      </c>
    </row>
    <row r="1000" spans="5:6" ht="15" customHeight="1" x14ac:dyDescent="0.35">
      <c r="E1000" s="56">
        <f>'Daily Returns'!B976</f>
        <v>45891</v>
      </c>
      <c r="F1000" s="57">
        <f>SUMPRODUCT($D$28:$M$28,'Daily Returns'!D976:M976)</f>
        <v>-5.481349114293369E-3</v>
      </c>
    </row>
    <row r="1001" spans="5:6" ht="15" customHeight="1" x14ac:dyDescent="0.35">
      <c r="E1001" s="56">
        <f>'Daily Returns'!B977</f>
        <v>45894</v>
      </c>
      <c r="F1001" s="57">
        <f>SUMPRODUCT($D$28:$M$28,'Daily Returns'!D977:M977)</f>
        <v>6.4840225111542568E-3</v>
      </c>
    </row>
    <row r="1002" spans="5:6" ht="15" customHeight="1" x14ac:dyDescent="0.35">
      <c r="E1002" s="56">
        <f>'Daily Returns'!B978</f>
        <v>45895</v>
      </c>
      <c r="F1002" s="57">
        <f>SUMPRODUCT($D$28:$M$28,'Daily Returns'!D978:M978)</f>
        <v>-1.4491192836809606E-2</v>
      </c>
    </row>
    <row r="1003" spans="5:6" ht="15" customHeight="1" x14ac:dyDescent="0.35">
      <c r="E1003" s="56">
        <f>'Daily Returns'!B979</f>
        <v>45897</v>
      </c>
      <c r="F1003" s="57">
        <f>SUMPRODUCT($D$28:$M$28,'Daily Returns'!D979:M979)</f>
        <v>-7.144939210524762E-3</v>
      </c>
    </row>
    <row r="1004" spans="5:6" ht="15" customHeight="1" x14ac:dyDescent="0.35">
      <c r="E1004" s="56">
        <f>'Daily Returns'!B980</f>
        <v>45898</v>
      </c>
      <c r="F1004" s="57">
        <f>SUMPRODUCT($D$28:$M$28,'Daily Returns'!D980:M980)</f>
        <v>-2.4450844704603223E-3</v>
      </c>
    </row>
    <row r="1005" spans="5:6" ht="15" customHeight="1" x14ac:dyDescent="0.35">
      <c r="E1005" s="56">
        <f>'Daily Returns'!B981</f>
        <v>45901</v>
      </c>
      <c r="F1005" s="57">
        <f>SUMPRODUCT($D$28:$M$28,'Daily Returns'!D981:M981)</f>
        <v>1.4434548242086251E-2</v>
      </c>
    </row>
    <row r="1006" spans="5:6" ht="15" customHeight="1" x14ac:dyDescent="0.35">
      <c r="E1006" s="56">
        <f>'Daily Returns'!B982</f>
        <v>45902</v>
      </c>
      <c r="F1006" s="57">
        <f>SUMPRODUCT($D$28:$M$28,'Daily Returns'!D982:M982)</f>
        <v>1.4400178654098292E-2</v>
      </c>
    </row>
    <row r="1007" spans="5:6" ht="15" customHeight="1" x14ac:dyDescent="0.35">
      <c r="E1007" s="56">
        <f>'Daily Returns'!B983</f>
        <v>45903</v>
      </c>
      <c r="F1007" s="57">
        <f>SUMPRODUCT($D$28:$M$28,'Daily Returns'!D983:M983)</f>
        <v>-3.0568971429444699E-4</v>
      </c>
    </row>
    <row r="1008" spans="5:6" ht="15" customHeight="1" x14ac:dyDescent="0.35">
      <c r="E1008" s="56">
        <f>'Daily Returns'!B984</f>
        <v>45904</v>
      </c>
      <c r="F1008" s="57">
        <f>SUMPRODUCT($D$28:$M$28,'Daily Returns'!D984:M984)</f>
        <v>-6.989905987246651E-3</v>
      </c>
    </row>
    <row r="1009" spans="5:6" ht="15" customHeight="1" x14ac:dyDescent="0.35">
      <c r="E1009" s="56">
        <f>'Daily Returns'!B985</f>
        <v>45905</v>
      </c>
      <c r="F1009" s="57">
        <f>SUMPRODUCT($D$28:$M$28,'Daily Returns'!D985:M985)</f>
        <v>-2.7042623132116587E-3</v>
      </c>
    </row>
    <row r="1010" spans="5:6" ht="15" customHeight="1" x14ac:dyDescent="0.35">
      <c r="E1010" s="56">
        <f>'Daily Returns'!B986</f>
        <v>45908</v>
      </c>
      <c r="F1010" s="57">
        <f>SUMPRODUCT($D$28:$M$28,'Daily Returns'!D986:M986)</f>
        <v>1.3273342235036846E-2</v>
      </c>
    </row>
    <row r="1011" spans="5:6" ht="15" customHeight="1" x14ac:dyDescent="0.35">
      <c r="E1011" s="56">
        <f>'Daily Returns'!B987</f>
        <v>45909</v>
      </c>
      <c r="F1011" s="57">
        <f>SUMPRODUCT($D$28:$M$28,'Daily Returns'!D987:M987)</f>
        <v>2.5285567591005493E-3</v>
      </c>
    </row>
    <row r="1012" spans="5:6" ht="15" customHeight="1" x14ac:dyDescent="0.35">
      <c r="E1012" s="56">
        <f>'Daily Returns'!B988</f>
        <v>45910</v>
      </c>
      <c r="F1012" s="57">
        <f>SUMPRODUCT($D$28:$M$28,'Daily Returns'!D988:M988)</f>
        <v>-9.2544264915030323E-4</v>
      </c>
    </row>
    <row r="1013" spans="5:6" ht="15" customHeight="1" x14ac:dyDescent="0.35">
      <c r="E1013" s="56">
        <f>'Daily Returns'!B989</f>
        <v>45911</v>
      </c>
      <c r="F1013" s="57">
        <f>SUMPRODUCT($D$28:$M$28,'Daily Returns'!D989:M989)</f>
        <v>4.5419959750692207E-3</v>
      </c>
    </row>
    <row r="1014" spans="5:6" ht="15" customHeight="1" x14ac:dyDescent="0.35">
      <c r="E1014" s="56">
        <f>'Daily Returns'!B990</f>
        <v>45912</v>
      </c>
      <c r="F1014" s="57">
        <f>SUMPRODUCT($D$28:$M$28,'Daily Returns'!D990:M990)</f>
        <v>1.6959669305202908E-2</v>
      </c>
    </row>
    <row r="1015" spans="5:6" ht="15" customHeight="1" x14ac:dyDescent="0.35">
      <c r="E1015" s="56">
        <f>'Daily Returns'!B991</f>
        <v>45915</v>
      </c>
      <c r="F1015" s="57">
        <f>SUMPRODUCT($D$28:$M$28,'Daily Returns'!D991:M991)</f>
        <v>9.1797407637906725E-4</v>
      </c>
    </row>
    <row r="1016" spans="5:6" ht="15" customHeight="1" x14ac:dyDescent="0.35">
      <c r="E1016" s="56">
        <f>'Daily Returns'!B992</f>
        <v>45916</v>
      </c>
      <c r="F1016" s="57">
        <f>SUMPRODUCT($D$28:$M$28,'Daily Returns'!D992:M992)</f>
        <v>1.9120452186653031E-3</v>
      </c>
    </row>
    <row r="1017" spans="5:6" ht="15" customHeight="1" x14ac:dyDescent="0.35">
      <c r="E1017" s="56">
        <f>'Daily Returns'!B993</f>
        <v>45917</v>
      </c>
      <c r="F1017" s="57">
        <f>SUMPRODUCT($D$28:$M$28,'Daily Returns'!D993:M993)</f>
        <v>-5.1629816298525543E-3</v>
      </c>
    </row>
    <row r="1018" spans="5:6" ht="15" customHeight="1" x14ac:dyDescent="0.35">
      <c r="E1018" s="56">
        <f>'Daily Returns'!B994</f>
        <v>45918</v>
      </c>
      <c r="F1018" s="57">
        <f>SUMPRODUCT($D$28:$M$28,'Daily Returns'!D994:M994)</f>
        <v>3.7517750959981245E-3</v>
      </c>
    </row>
    <row r="1019" spans="5:6" ht="15" customHeight="1" x14ac:dyDescent="0.35">
      <c r="E1019" s="56">
        <f>'Daily Returns'!B995</f>
        <v>45919</v>
      </c>
      <c r="F1019" s="57">
        <f>SUMPRODUCT($D$28:$M$28,'Daily Returns'!D995:M995)</f>
        <v>4.5061086054038461E-2</v>
      </c>
    </row>
    <row r="1020" spans="5:6" ht="15" customHeight="1" x14ac:dyDescent="0.35">
      <c r="E1020" s="56">
        <f>'Daily Returns'!B996</f>
        <v>45922</v>
      </c>
      <c r="F1020" s="57">
        <f>SUMPRODUCT($D$28:$M$28,'Daily Returns'!D996:M996)</f>
        <v>7.60220099585487E-2</v>
      </c>
    </row>
    <row r="1021" spans="5:6" ht="15" customHeight="1" x14ac:dyDescent="0.35">
      <c r="E1021" s="56">
        <f>'Daily Returns'!B997</f>
        <v>45923</v>
      </c>
      <c r="F1021" s="57">
        <f>SUMPRODUCT($D$28:$M$28,'Daily Returns'!D997:M997)</f>
        <v>-1.4308847806201039E-2</v>
      </c>
    </row>
    <row r="1022" spans="5:6" ht="15" customHeight="1" x14ac:dyDescent="0.35">
      <c r="E1022" s="56">
        <f>'Daily Returns'!B998</f>
        <v>45924</v>
      </c>
      <c r="F1022" s="57">
        <f>SUMPRODUCT($D$28:$M$28,'Daily Returns'!D998:M998)</f>
        <v>-3.8322098072396039E-2</v>
      </c>
    </row>
    <row r="1023" spans="5:6" ht="15" customHeight="1" x14ac:dyDescent="0.35">
      <c r="E1023" s="56">
        <f>'Daily Returns'!B999</f>
        <v>45925</v>
      </c>
      <c r="F1023" s="57">
        <f>SUMPRODUCT($D$28:$M$28,'Daily Returns'!D999:M999)</f>
        <v>2.2044385431361415E-3</v>
      </c>
    </row>
    <row r="1024" spans="5:6" ht="15" customHeight="1" x14ac:dyDescent="0.35">
      <c r="E1024" s="56">
        <f>'Daily Returns'!B1000</f>
        <v>45926</v>
      </c>
      <c r="F1024" s="57">
        <f>SUMPRODUCT($D$28:$M$28,'Daily Returns'!D1000:M1000)</f>
        <v>-1.6054050640870135E-2</v>
      </c>
    </row>
    <row r="1025" spans="5:6" ht="15" customHeight="1" x14ac:dyDescent="0.35">
      <c r="E1025" s="56">
        <f>'Daily Returns'!B1001</f>
        <v>45929</v>
      </c>
      <c r="F1025" s="57">
        <f>SUMPRODUCT($D$28:$M$28,'Daily Returns'!D1001:M1001)</f>
        <v>4.5301576090133267E-3</v>
      </c>
    </row>
    <row r="1026" spans="5:6" ht="15" customHeight="1" x14ac:dyDescent="0.35">
      <c r="E1026" s="56">
        <f>'Daily Returns'!B1002</f>
        <v>45930</v>
      </c>
      <c r="F1026" s="57">
        <f>SUMPRODUCT($D$28:$M$28,'Daily Returns'!D1002:M1002)</f>
        <v>-5.6038107289886055E-3</v>
      </c>
    </row>
    <row r="1027" spans="5:6" ht="15" customHeight="1" x14ac:dyDescent="0.35">
      <c r="E1027" s="56">
        <f>'Daily Returns'!B1003</f>
        <v>45931</v>
      </c>
      <c r="F1027" s="57">
        <f>SUMPRODUCT($D$28:$M$28,'Daily Returns'!D1003:M1003)</f>
        <v>2.018472170592794E-2</v>
      </c>
    </row>
    <row r="1028" spans="5:6" ht="15" customHeight="1" x14ac:dyDescent="0.35">
      <c r="E1028" s="56">
        <f>'Daily Returns'!B1004</f>
        <v>45933</v>
      </c>
      <c r="F1028" s="57">
        <f>SUMPRODUCT($D$28:$M$28,'Daily Returns'!D1004:M1004)</f>
        <v>-5.9074320958149625E-3</v>
      </c>
    </row>
    <row r="1029" spans="5:6" ht="15" customHeight="1" x14ac:dyDescent="0.35">
      <c r="E1029" s="56">
        <f>'Daily Returns'!B1005</f>
        <v>45936</v>
      </c>
      <c r="F1029" s="57">
        <f>SUMPRODUCT($D$28:$M$28,'Daily Returns'!D1005:M1005)</f>
        <v>5.6115103632391125E-3</v>
      </c>
    </row>
    <row r="1030" spans="5:6" ht="15" customHeight="1" x14ac:dyDescent="0.35">
      <c r="E1030" s="56">
        <f>'Daily Returns'!B1006</f>
        <v>45937</v>
      </c>
      <c r="F1030" s="57">
        <f>SUMPRODUCT($D$28:$M$28,'Daily Returns'!D1006:M1006)</f>
        <v>3.5659364889286697E-3</v>
      </c>
    </row>
    <row r="1031" spans="5:6" ht="15" customHeight="1" x14ac:dyDescent="0.35">
      <c r="E1031" s="56">
        <f>'Daily Returns'!B1007</f>
        <v>45938</v>
      </c>
      <c r="F1031" s="57">
        <f>SUMPRODUCT($D$28:$M$28,'Daily Returns'!D1007:M1007)</f>
        <v>-1.4378487184082522E-2</v>
      </c>
    </row>
    <row r="1032" spans="5:6" ht="15" customHeight="1" x14ac:dyDescent="0.35">
      <c r="E1032" s="56">
        <f>'Daily Returns'!B1008</f>
        <v>45939</v>
      </c>
      <c r="F1032" s="57">
        <f>SUMPRODUCT($D$28:$M$28,'Daily Returns'!D1008:M1008)</f>
        <v>5.7125948567030276E-3</v>
      </c>
    </row>
    <row r="1033" spans="5:6" ht="15" customHeight="1" x14ac:dyDescent="0.35">
      <c r="E1033" s="56">
        <f>'Daily Returns'!B1009</f>
        <v>45940</v>
      </c>
      <c r="F1033" s="57">
        <f>SUMPRODUCT($D$28:$M$28,'Daily Returns'!D1009:M1009)</f>
        <v>6.1991490973084982E-3</v>
      </c>
    </row>
    <row r="1034" spans="5:6" ht="15" customHeight="1" x14ac:dyDescent="0.35">
      <c r="E1034" s="56">
        <f>'Daily Returns'!B1010</f>
        <v>45943</v>
      </c>
      <c r="F1034" s="57">
        <f>SUMPRODUCT($D$28:$M$28,'Daily Returns'!D1010:M1010)</f>
        <v>1.6372183853322193E-2</v>
      </c>
    </row>
    <row r="1035" spans="5:6" ht="15" customHeight="1" x14ac:dyDescent="0.35">
      <c r="E1035" s="56">
        <f>'Daily Returns'!B1011</f>
        <v>45944</v>
      </c>
      <c r="F1035" s="57">
        <f>SUMPRODUCT($D$28:$M$28,'Daily Returns'!D1011:M1011)</f>
        <v>-1.9007501558986144E-3</v>
      </c>
    </row>
    <row r="1036" spans="5:6" ht="15" customHeight="1" x14ac:dyDescent="0.35">
      <c r="E1036" s="56">
        <f>'Daily Returns'!B1012</f>
        <v>45945</v>
      </c>
      <c r="F1036" s="57">
        <f>SUMPRODUCT($D$28:$M$28,'Daily Returns'!D1012:M1012)</f>
        <v>1.3716291714346336E-2</v>
      </c>
    </row>
    <row r="1037" spans="5:6" ht="15" customHeight="1" x14ac:dyDescent="0.35">
      <c r="E1037" s="56">
        <f>'Daily Returns'!B1013</f>
        <v>45946</v>
      </c>
      <c r="F1037" s="57">
        <f>SUMPRODUCT($D$28:$M$28,'Daily Returns'!D1013:M1013)</f>
        <v>4.5420943193610792E-3</v>
      </c>
    </row>
    <row r="1038" spans="5:6" ht="15" customHeight="1" x14ac:dyDescent="0.35">
      <c r="E1038" s="56">
        <f>'Daily Returns'!B1014</f>
        <v>45947</v>
      </c>
      <c r="F1038" s="57">
        <f>SUMPRODUCT($D$28:$M$28,'Daily Returns'!D1014:M1014)</f>
        <v>1.619500293976063E-2</v>
      </c>
    </row>
    <row r="1039" spans="5:6" ht="15" customHeight="1" x14ac:dyDescent="0.35">
      <c r="E1039" s="56">
        <f>'Daily Returns'!B1015</f>
        <v>45950</v>
      </c>
      <c r="F1039" s="57">
        <f>SUMPRODUCT($D$28:$M$28,'Daily Returns'!D1015:M1015)</f>
        <v>8.6282264605535841E-3</v>
      </c>
    </row>
    <row r="1040" spans="5:6" ht="15" customHeight="1" x14ac:dyDescent="0.35">
      <c r="E1040" s="56">
        <f>'Daily Returns'!B1016</f>
        <v>45951</v>
      </c>
      <c r="F1040" s="57">
        <f>SUMPRODUCT($D$28:$M$28,'Daily Returns'!D1016:M1016)</f>
        <v>2.6422783685876063E-3</v>
      </c>
    </row>
    <row r="1041" spans="5:6" ht="15" customHeight="1" x14ac:dyDescent="0.35">
      <c r="E1041" s="56">
        <f>'Daily Returns'!B1017</f>
        <v>45953</v>
      </c>
      <c r="F1041" s="57">
        <f>SUMPRODUCT($D$28:$M$28,'Daily Returns'!D1017:M1017)</f>
        <v>-1.0978254031712752E-2</v>
      </c>
    </row>
    <row r="1042" spans="5:6" ht="15" customHeight="1" x14ac:dyDescent="0.35">
      <c r="E1042" s="56">
        <f>'Daily Returns'!B1018</f>
        <v>45954</v>
      </c>
      <c r="F1042" s="57">
        <f>SUMPRODUCT($D$28:$M$28,'Daily Returns'!D1018:M1018)</f>
        <v>1.2945830774395424E-3</v>
      </c>
    </row>
    <row r="1043" spans="5:6" ht="15" customHeight="1" x14ac:dyDescent="0.35">
      <c r="E1043" s="56">
        <f>'Daily Returns'!B1019</f>
        <v>45957</v>
      </c>
      <c r="F1043" s="57">
        <f>SUMPRODUCT($D$28:$M$28,'Daily Returns'!D1019:M1019)</f>
        <v>-8.1938812465034341E-3</v>
      </c>
    </row>
    <row r="1044" spans="5:6" ht="15" customHeight="1" x14ac:dyDescent="0.35">
      <c r="E1044" s="56">
        <f>'Daily Returns'!B1020</f>
        <v>45958</v>
      </c>
      <c r="F1044" s="57">
        <f>SUMPRODUCT($D$28:$M$28,'Daily Returns'!D1020:M1020)</f>
        <v>-9.8736006388924907E-3</v>
      </c>
    </row>
    <row r="1045" spans="5:6" ht="15" customHeight="1" x14ac:dyDescent="0.35">
      <c r="E1045" s="56">
        <f>'Daily Returns'!B1021</f>
        <v>45959</v>
      </c>
      <c r="F1045" s="57">
        <f>SUMPRODUCT($D$28:$M$28,'Daily Returns'!D1021:M1021)</f>
        <v>1.5749715782176921E-2</v>
      </c>
    </row>
    <row r="1046" spans="5:6" ht="15" customHeight="1" x14ac:dyDescent="0.35">
      <c r="E1046" s="56">
        <f>'Daily Returns'!B1022</f>
        <v>45960</v>
      </c>
      <c r="F1046" s="57">
        <f>SUMPRODUCT($D$28:$M$28,'Daily Returns'!D1022:M1022)</f>
        <v>-2.9937976142386359E-3</v>
      </c>
    </row>
    <row r="1047" spans="5:6" ht="15" customHeight="1" x14ac:dyDescent="0.35">
      <c r="E1047" s="56">
        <f>'Daily Returns'!B1023</f>
        <v>45961</v>
      </c>
      <c r="F1047" s="57">
        <f>SUMPRODUCT($D$28:$M$28,'Daily Returns'!D1023:M1023)</f>
        <v>-1.9613238884490306E-2</v>
      </c>
    </row>
    <row r="1048" spans="5:6" ht="15" customHeight="1" x14ac:dyDescent="0.35">
      <c r="E1048" s="56">
        <f>'Daily Returns'!B1024</f>
        <v>45964</v>
      </c>
      <c r="F1048" s="57">
        <f>SUMPRODUCT($D$28:$M$28,'Daily Returns'!D1024:M1024)</f>
        <v>-9.0578497238421891E-5</v>
      </c>
    </row>
    <row r="1049" spans="5:6" ht="15" customHeight="1" x14ac:dyDescent="0.35">
      <c r="E1049" s="56">
        <f>'Daily Returns'!B1025</f>
        <v>45965</v>
      </c>
      <c r="F1049" s="57">
        <f>SUMPRODUCT($D$28:$M$28,'Daily Returns'!D1025:M1025)</f>
        <v>-9.2024688720883999E-3</v>
      </c>
    </row>
    <row r="1050" spans="5:6" ht="15" customHeight="1" x14ac:dyDescent="0.35">
      <c r="E1050" s="56">
        <f>'Daily Returns'!B1026</f>
        <v>45967</v>
      </c>
      <c r="F1050" s="57">
        <f>SUMPRODUCT($D$28:$M$28,'Daily Returns'!D1026:M1026)</f>
        <v>-2.4553342692614617E-2</v>
      </c>
    </row>
    <row r="1051" spans="5:6" ht="15" customHeight="1" x14ac:dyDescent="0.35">
      <c r="E1051" s="56">
        <f>'Daily Returns'!B1027</f>
        <v>45968</v>
      </c>
      <c r="F1051" s="57">
        <f>SUMPRODUCT($D$28:$M$28,'Daily Returns'!D1027:M1027)</f>
        <v>-2.850758240323784E-3</v>
      </c>
    </row>
    <row r="1052" spans="5:6" ht="15" customHeight="1" x14ac:dyDescent="0.35">
      <c r="E1052" s="56">
        <f>'Daily Returns'!B1028</f>
        <v>45971</v>
      </c>
      <c r="F1052" s="57">
        <f>SUMPRODUCT($D$28:$M$28,'Daily Returns'!D1028:M1028)</f>
        <v>1.1197111586155216E-3</v>
      </c>
    </row>
    <row r="1053" spans="5:6" ht="15" customHeight="1" x14ac:dyDescent="0.35">
      <c r="E1053" s="56">
        <f>'Daily Returns'!B1029</f>
        <v>45972</v>
      </c>
      <c r="F1053" s="57">
        <f>SUMPRODUCT($D$28:$M$28,'Daily Returns'!D1029:M1029)</f>
        <v>5.450938873948514E-3</v>
      </c>
    </row>
    <row r="1054" spans="5:6" ht="15" customHeight="1" x14ac:dyDescent="0.35">
      <c r="E1054" s="56">
        <f>'Daily Returns'!B1030</f>
        <v>45973</v>
      </c>
      <c r="F1054" s="57">
        <f>SUMPRODUCT($D$28:$M$28,'Daily Returns'!D1030:M1030)</f>
        <v>-2.5438692595548392E-3</v>
      </c>
    </row>
    <row r="1055" spans="5:6" ht="15" customHeight="1" x14ac:dyDescent="0.35">
      <c r="E1055" s="56">
        <f>'Daily Returns'!B1031</f>
        <v>45974</v>
      </c>
      <c r="F1055" s="57">
        <f>SUMPRODUCT($D$28:$M$28,'Daily Returns'!D1031:M1031)</f>
        <v>1.7710601287339637E-4</v>
      </c>
    </row>
    <row r="1056" spans="5:6" ht="15" customHeight="1" x14ac:dyDescent="0.35">
      <c r="E1056" s="56">
        <f>'Daily Returns'!B1032</f>
        <v>45975</v>
      </c>
      <c r="F1056" s="57">
        <f>SUMPRODUCT($D$28:$M$28,'Daily Returns'!D1032:M1032)</f>
        <v>5.919493181041042E-3</v>
      </c>
    </row>
    <row r="1057" spans="5:6" ht="15" customHeight="1" x14ac:dyDescent="0.35">
      <c r="E1057" s="56">
        <f>'Daily Returns'!B1033</f>
        <v>45978</v>
      </c>
      <c r="F1057" s="57">
        <f>SUMPRODUCT($D$28:$M$28,'Daily Returns'!D1033:M1033)</f>
        <v>3.1987904820901651E-3</v>
      </c>
    </row>
    <row r="1058" spans="5:6" ht="15" customHeight="1" x14ac:dyDescent="0.35">
      <c r="E1058" s="56">
        <f>'Daily Returns'!B1034</f>
        <v>45979</v>
      </c>
      <c r="F1058" s="57">
        <f>SUMPRODUCT($D$28:$M$28,'Daily Returns'!D1034:M1034)</f>
        <v>-1.0785841483473044E-2</v>
      </c>
    </row>
    <row r="1059" spans="5:6" ht="15" customHeight="1" x14ac:dyDescent="0.35">
      <c r="E1059" s="56">
        <f>'Daily Returns'!B1035</f>
        <v>45980</v>
      </c>
      <c r="F1059" s="57">
        <f>SUMPRODUCT($D$28:$M$28,'Daily Returns'!D1035:M1035)</f>
        <v>2.2450004107694766E-3</v>
      </c>
    </row>
    <row r="1060" spans="5:6" ht="15" customHeight="1" x14ac:dyDescent="0.35">
      <c r="E1060" s="56">
        <f>'Daily Returns'!B1036</f>
        <v>45981</v>
      </c>
      <c r="F1060" s="57">
        <f>SUMPRODUCT($D$28:$M$28,'Daily Returns'!D1036:M1036)</f>
        <v>2.1556588295416667E-3</v>
      </c>
    </row>
    <row r="1061" spans="5:6" ht="15" customHeight="1" x14ac:dyDescent="0.35">
      <c r="E1061" s="56">
        <f>'Daily Returns'!B1037</f>
        <v>45982</v>
      </c>
      <c r="F1061" s="57">
        <f>SUMPRODUCT($D$28:$M$28,'Daily Returns'!D1037:M1037)</f>
        <v>-1.0054712278760602E-2</v>
      </c>
    </row>
    <row r="1062" spans="5:6" ht="15" customHeight="1" x14ac:dyDescent="0.35">
      <c r="E1062" s="56">
        <f>'Daily Returns'!B1038</f>
        <v>45985</v>
      </c>
      <c r="F1062" s="57">
        <f>SUMPRODUCT($D$28:$M$28,'Daily Returns'!D1038:M1038)</f>
        <v>-1.4005170824309488E-2</v>
      </c>
    </row>
    <row r="1063" spans="5:6" ht="15" customHeight="1" x14ac:dyDescent="0.35">
      <c r="E1063" s="56">
        <f>'Daily Returns'!B1039</f>
        <v>45986</v>
      </c>
      <c r="F1063" s="57">
        <f>SUMPRODUCT($D$28:$M$28,'Daily Returns'!D1039:M1039)</f>
        <v>2.0888670921668999E-3</v>
      </c>
    </row>
    <row r="1064" spans="5:6" ht="15" customHeight="1" x14ac:dyDescent="0.35">
      <c r="E1064" s="56">
        <f>'Daily Returns'!B1040</f>
        <v>45987</v>
      </c>
      <c r="F1064" s="57">
        <f>SUMPRODUCT($D$28:$M$28,'Daily Returns'!D1040:M1040)</f>
        <v>9.9074702362525659E-3</v>
      </c>
    </row>
    <row r="1065" spans="5:6" ht="15" customHeight="1" x14ac:dyDescent="0.35">
      <c r="E1065" s="56">
        <f>'Daily Returns'!B1041</f>
        <v>45988</v>
      </c>
      <c r="F1065" s="57">
        <f>SUMPRODUCT($D$28:$M$28,'Daily Returns'!D1041:M1041)</f>
        <v>-2.1074383958808911E-3</v>
      </c>
    </row>
    <row r="1066" spans="5:6" ht="15" customHeight="1" x14ac:dyDescent="0.35">
      <c r="E1066" s="56">
        <f>'Daily Returns'!B1042</f>
        <v>45989</v>
      </c>
      <c r="F1066" s="57">
        <f>SUMPRODUCT($D$28:$M$28,'Daily Returns'!D1042:M1042)</f>
        <v>-4.1709993127149059E-3</v>
      </c>
    </row>
    <row r="1067" spans="5:6" ht="15" customHeight="1" x14ac:dyDescent="0.35">
      <c r="E1067" s="56">
        <f>'Daily Returns'!B1043</f>
        <v>45992</v>
      </c>
      <c r="F1067" s="57">
        <f>SUMPRODUCT($D$28:$M$28,'Daily Returns'!D1043:M1043)</f>
        <v>3.953762030579509E-5</v>
      </c>
    </row>
    <row r="1068" spans="5:6" ht="15" customHeight="1" x14ac:dyDescent="0.35">
      <c r="E1068" s="56">
        <f>'Daily Returns'!B1044</f>
        <v>45993</v>
      </c>
      <c r="F1068" s="57">
        <f>SUMPRODUCT($D$28:$M$28,'Daily Returns'!D1044:M1044)</f>
        <v>-8.5898270165722873E-4</v>
      </c>
    </row>
    <row r="1069" spans="5:6" ht="15" customHeight="1" x14ac:dyDescent="0.35">
      <c r="E1069" s="56">
        <f>'Daily Returns'!B1045</f>
        <v>45994</v>
      </c>
      <c r="F1069" s="57">
        <f>SUMPRODUCT($D$28:$M$28,'Daily Returns'!D1045:M1045)</f>
        <v>-9.9633076288508076E-3</v>
      </c>
    </row>
    <row r="1070" spans="5:6" ht="15" customHeight="1" x14ac:dyDescent="0.35">
      <c r="E1070" s="56">
        <f>'Daily Returns'!B1046</f>
        <v>45995</v>
      </c>
      <c r="F1070" s="57">
        <f>SUMPRODUCT($D$28:$M$28,'Daily Returns'!D1046:M1046)</f>
        <v>-5.6748712364636444E-3</v>
      </c>
    </row>
    <row r="1071" spans="5:6" ht="15" customHeight="1" x14ac:dyDescent="0.35">
      <c r="E1071" s="56">
        <f>'Daily Returns'!B1047</f>
        <v>45996</v>
      </c>
      <c r="F1071" s="57">
        <f>SUMPRODUCT($D$28:$M$28,'Daily Returns'!D1047:M1047)</f>
        <v>2.5378995002207543E-3</v>
      </c>
    </row>
    <row r="1072" spans="5:6" ht="15" customHeight="1" x14ac:dyDescent="0.35">
      <c r="E1072" s="56">
        <f>'Daily Returns'!B1048</f>
        <v>45999</v>
      </c>
      <c r="F1072" s="57">
        <f>SUMPRODUCT($D$28:$M$28,'Daily Returns'!D1048:M1048)</f>
        <v>-2.2190810057874957E-2</v>
      </c>
    </row>
    <row r="1073" spans="5:6" ht="15" customHeight="1" x14ac:dyDescent="0.35">
      <c r="E1073" s="56">
        <f>'Daily Returns'!B1049</f>
        <v>46000</v>
      </c>
      <c r="F1073" s="57">
        <f>SUMPRODUCT($D$28:$M$28,'Daily Returns'!D1049:M1049)</f>
        <v>7.9053682881668509E-3</v>
      </c>
    </row>
    <row r="1074" spans="5:6" ht="15" customHeight="1" x14ac:dyDescent="0.35">
      <c r="E1074" s="56">
        <f>'Daily Returns'!B1050</f>
        <v>46001</v>
      </c>
      <c r="F1074" s="57">
        <f>SUMPRODUCT($D$28:$M$28,'Daily Returns'!D1050:M1050)</f>
        <v>1.6311700956187381E-3</v>
      </c>
    </row>
    <row r="1075" spans="5:6" ht="15" customHeight="1" x14ac:dyDescent="0.35">
      <c r="E1075" s="56">
        <f>'Daily Returns'!B1051</f>
        <v>46002</v>
      </c>
      <c r="F1075" s="57">
        <f>SUMPRODUCT($D$28:$M$28,'Daily Returns'!D1051:M1051)</f>
        <v>2.8521181982802887E-4</v>
      </c>
    </row>
    <row r="1076" spans="5:6" ht="15" customHeight="1" x14ac:dyDescent="0.35">
      <c r="E1076" s="56">
        <f>'Daily Returns'!B1052</f>
        <v>46003</v>
      </c>
      <c r="F1076" s="57">
        <f>SUMPRODUCT($D$28:$M$28,'Daily Returns'!D1052:M1052)</f>
        <v>1.3215612242115786E-2</v>
      </c>
    </row>
    <row r="1077" spans="5:6" ht="15" customHeight="1" x14ac:dyDescent="0.35">
      <c r="E1077" s="56">
        <f>'Daily Returns'!B1053</f>
        <v>46006</v>
      </c>
      <c r="F1077" s="57">
        <f>SUMPRODUCT($D$28:$M$28,'Daily Returns'!D1053:M1053)</f>
        <v>-1.4010449782929028E-3</v>
      </c>
    </row>
    <row r="1078" spans="5:6" ht="15" customHeight="1" x14ac:dyDescent="0.35">
      <c r="E1078" s="56">
        <f>'Daily Returns'!B1054</f>
        <v>46007</v>
      </c>
      <c r="F1078" s="57">
        <f>SUMPRODUCT($D$28:$M$28,'Daily Returns'!D1054:M1054)</f>
        <v>-3.7094762956115927E-3</v>
      </c>
    </row>
    <row r="1079" spans="5:6" ht="15" customHeight="1" x14ac:dyDescent="0.35">
      <c r="E1079" s="56">
        <f>'Daily Returns'!B1055</f>
        <v>46008</v>
      </c>
      <c r="F1079" s="57">
        <f>SUMPRODUCT($D$28:$M$28,'Daily Returns'!D1055:M1055)</f>
        <v>-7.2313402258418827E-3</v>
      </c>
    </row>
    <row r="1080" spans="5:6" ht="15" customHeight="1" x14ac:dyDescent="0.35">
      <c r="E1080" s="56">
        <f>'Daily Returns'!B1056</f>
        <v>46009</v>
      </c>
      <c r="F1080" s="57">
        <f>SUMPRODUCT($D$28:$M$28,'Daily Returns'!D1056:M1056)</f>
        <v>-1.1021920017095382E-2</v>
      </c>
    </row>
    <row r="1081" spans="5:6" ht="15" customHeight="1" x14ac:dyDescent="0.35">
      <c r="E1081" s="56">
        <f>'Daily Returns'!B1057</f>
        <v>46010</v>
      </c>
      <c r="F1081" s="57">
        <f>SUMPRODUCT($D$28:$M$28,'Daily Returns'!D1057:M1057)</f>
        <v>1.0590818686615058E-2</v>
      </c>
    </row>
    <row r="1082" spans="5:6" ht="15" customHeight="1" x14ac:dyDescent="0.35">
      <c r="E1082" s="56">
        <f>'Daily Returns'!B1058</f>
        <v>46013</v>
      </c>
      <c r="F1082" s="57">
        <f>SUMPRODUCT($D$28:$M$28,'Daily Returns'!D1058:M1058)</f>
        <v>7.900870923429823E-3</v>
      </c>
    </row>
    <row r="1083" spans="5:6" ht="15" customHeight="1" x14ac:dyDescent="0.35">
      <c r="E1083" s="56">
        <f>'Daily Returns'!B1059</f>
        <v>46014</v>
      </c>
      <c r="F1083" s="57">
        <f>SUMPRODUCT($D$28:$M$28,'Daily Returns'!D1059:M1059)</f>
        <v>6.5799345866508893E-3</v>
      </c>
    </row>
    <row r="1084" spans="5:6" ht="15" customHeight="1" x14ac:dyDescent="0.35">
      <c r="E1084" s="56">
        <f>'Daily Returns'!B1060</f>
        <v>46015</v>
      </c>
      <c r="F1084" s="57">
        <f>SUMPRODUCT($D$28:$M$28,'Daily Returns'!D1060:M1060)</f>
        <v>-4.5025498268694408E-3</v>
      </c>
    </row>
    <row r="1085" spans="5:6" ht="15" customHeight="1" x14ac:dyDescent="0.35">
      <c r="E1085" s="56">
        <f>'Daily Returns'!B1061</f>
        <v>46017</v>
      </c>
      <c r="F1085" s="57">
        <f>SUMPRODUCT($D$28:$M$28,'Daily Returns'!D1061:M1061)</f>
        <v>2.5372115752860013E-4</v>
      </c>
    </row>
    <row r="1086" spans="5:6" ht="15" customHeight="1" x14ac:dyDescent="0.35">
      <c r="E1086" s="56">
        <f>'Daily Returns'!B1062</f>
        <v>46020</v>
      </c>
      <c r="F1086" s="57">
        <f>SUMPRODUCT($D$28:$M$28,'Daily Returns'!D1062:M1062)</f>
        <v>-1.0106815023055375E-2</v>
      </c>
    </row>
    <row r="1087" spans="5:6" ht="15" customHeight="1" x14ac:dyDescent="0.35">
      <c r="E1087" s="56">
        <f>'Daily Returns'!B1063</f>
        <v>46021</v>
      </c>
      <c r="F1087" s="57">
        <f>SUMPRODUCT($D$28:$M$28,'Daily Returns'!D1063:M1063)</f>
        <v>1.1571059596569224E-2</v>
      </c>
    </row>
    <row r="1088" spans="5:6" ht="15" customHeight="1" x14ac:dyDescent="0.35">
      <c r="E1088" s="56">
        <f>'Daily Returns'!B1064</f>
        <v>46022</v>
      </c>
      <c r="F1088" s="57">
        <f>SUMPRODUCT($D$28:$M$28,'Daily Returns'!D1064:M1064)</f>
        <v>6.6480909758118495E-3</v>
      </c>
    </row>
    <row r="1089" spans="5:6" ht="15" customHeight="1" x14ac:dyDescent="0.35">
      <c r="E1089" s="56">
        <f>'Daily Returns'!B1065</f>
        <v>46023</v>
      </c>
      <c r="F1089" s="57">
        <f>SUMPRODUCT($D$28:$M$28,'Daily Returns'!D1065:M1065)</f>
        <v>2.3680443272030314E-2</v>
      </c>
    </row>
    <row r="1090" spans="5:6" ht="15" customHeight="1" x14ac:dyDescent="0.35">
      <c r="E1090" s="56">
        <f>'Daily Returns'!B1066</f>
        <v>46024</v>
      </c>
      <c r="F1090" s="57">
        <f>SUMPRODUCT($D$28:$M$28,'Daily Returns'!D1066:M1066)</f>
        <v>2.5401323390306967E-2</v>
      </c>
    </row>
    <row r="1091" spans="5:6" ht="15" customHeight="1" x14ac:dyDescent="0.35">
      <c r="E1091" s="56">
        <f>'Daily Returns'!B1067</f>
        <v>46027</v>
      </c>
      <c r="F1091" s="57">
        <f>SUMPRODUCT($D$28:$M$28,'Daily Returns'!D1067:M1067)</f>
        <v>-5.1186600597118454E-3</v>
      </c>
    </row>
    <row r="1092" spans="5:6" ht="15" customHeight="1" x14ac:dyDescent="0.35">
      <c r="E1092" s="56">
        <f>'Daily Returns'!B1068</f>
        <v>46028</v>
      </c>
      <c r="F1092" s="57">
        <f>SUMPRODUCT($D$28:$M$28,'Daily Returns'!D1068:M1068)</f>
        <v>2.47686801647514E-3</v>
      </c>
    </row>
    <row r="1093" spans="5:6" ht="15" customHeight="1" x14ac:dyDescent="0.35">
      <c r="E1093" s="56">
        <f>'Daily Returns'!B1069</f>
        <v>46029</v>
      </c>
      <c r="F1093" s="57">
        <f>SUMPRODUCT($D$28:$M$28,'Daily Returns'!D1069:M1069)</f>
        <v>-7.4706328734483653E-3</v>
      </c>
    </row>
    <row r="1094" spans="5:6" ht="15" customHeight="1" x14ac:dyDescent="0.35">
      <c r="E1094" s="56">
        <f>'Daily Returns'!B1070</f>
        <v>46030</v>
      </c>
      <c r="F1094" s="57">
        <f>SUMPRODUCT($D$28:$M$28,'Daily Returns'!D1070:M1070)</f>
        <v>-2.0215810997057135E-2</v>
      </c>
    </row>
    <row r="1095" spans="5:6" ht="15" customHeight="1" x14ac:dyDescent="0.35">
      <c r="E1095" s="56">
        <f>'Daily Returns'!B1071</f>
        <v>46031</v>
      </c>
      <c r="F1095" s="57">
        <f>SUMPRODUCT($D$28:$M$28,'Daily Returns'!D1071:M1071)</f>
        <v>-1.3101924049760152E-2</v>
      </c>
    </row>
    <row r="1096" spans="5:6" ht="15" customHeight="1" x14ac:dyDescent="0.35">
      <c r="E1096" s="56">
        <f>'Daily Returns'!B1072</f>
        <v>46034</v>
      </c>
      <c r="F1096" s="57">
        <f>SUMPRODUCT($D$28:$M$28,'Daily Returns'!D1072:M1072)</f>
        <v>7.3614132689590848E-3</v>
      </c>
    </row>
    <row r="1097" spans="5:6" ht="15" customHeight="1" x14ac:dyDescent="0.35">
      <c r="E1097" s="56">
        <f>'Daily Returns'!B1073</f>
        <v>46035</v>
      </c>
      <c r="F1097" s="57">
        <f>SUMPRODUCT($D$28:$M$28,'Daily Returns'!D1073:M1073)</f>
        <v>1.0655433588510014E-4</v>
      </c>
    </row>
    <row r="1098" spans="5:6" ht="15" customHeight="1" x14ac:dyDescent="0.35">
      <c r="E1098" s="56">
        <f>'Daily Returns'!B1074</f>
        <v>46036</v>
      </c>
      <c r="F1098" s="57">
        <f>SUMPRODUCT($D$28:$M$28,'Daily Returns'!D1074:M1074)</f>
        <v>5.3956929081602307E-3</v>
      </c>
    </row>
    <row r="1099" spans="5:6" ht="15" customHeight="1" x14ac:dyDescent="0.35">
      <c r="E1099" s="56">
        <f>'Daily Returns'!B1075</f>
        <v>46037</v>
      </c>
      <c r="F1099" s="57">
        <f>SUMPRODUCT($D$28:$M$28,'Daily Returns'!D1075:M1075)</f>
        <v>0</v>
      </c>
    </row>
    <row r="1100" spans="5:6" ht="15" customHeight="1" x14ac:dyDescent="0.35">
      <c r="E1100" s="56">
        <f>'Daily Returns'!B1076</f>
        <v>46038</v>
      </c>
      <c r="F1100" s="57">
        <f>SUMPRODUCT($D$28:$M$28,'Daily Returns'!D1076:M1076)</f>
        <v>-2.9422563904647819E-3</v>
      </c>
    </row>
    <row r="1101" spans="5:6" ht="15" customHeight="1" x14ac:dyDescent="0.35">
      <c r="E1101" s="56">
        <f>'Daily Returns'!B1077</f>
        <v>46041</v>
      </c>
      <c r="F1101" s="57">
        <f>SUMPRODUCT($D$28:$M$28,'Daily Returns'!D1077:M1077)</f>
        <v>-1.0643781775515542E-2</v>
      </c>
    </row>
    <row r="1102" spans="5:6" ht="15" customHeight="1" x14ac:dyDescent="0.35">
      <c r="E1102" s="56">
        <f>'Daily Returns'!B1078</f>
        <v>46042</v>
      </c>
      <c r="F1102" s="57">
        <f>SUMPRODUCT($D$28:$M$28,'Daily Returns'!D1078:M1078)</f>
        <v>-1.7664382144709431E-2</v>
      </c>
    </row>
    <row r="1103" spans="5:6" ht="15" customHeight="1" x14ac:dyDescent="0.35">
      <c r="E1103" s="56">
        <f>'Daily Returns'!B1079</f>
        <v>46043</v>
      </c>
      <c r="F1103" s="57">
        <f>SUMPRODUCT($D$28:$M$28,'Daily Returns'!D1079:M1079)</f>
        <v>-3.365899134253321E-3</v>
      </c>
    </row>
    <row r="1104" spans="5:6" ht="15" customHeight="1" x14ac:dyDescent="0.35">
      <c r="E1104" s="56">
        <f>'Daily Returns'!B1080</f>
        <v>46044</v>
      </c>
      <c r="F1104" s="57">
        <f>SUMPRODUCT($D$28:$M$28,'Daily Returns'!D1080:M1080)</f>
        <v>1.7747190799588551E-2</v>
      </c>
    </row>
    <row r="1105" spans="5:6" ht="15" customHeight="1" x14ac:dyDescent="0.35">
      <c r="E1105" s="56">
        <f>'Daily Returns'!B1081</f>
        <v>46045</v>
      </c>
      <c r="F1105" s="57">
        <f>SUMPRODUCT($D$28:$M$28,'Daily Returns'!D1081:M1081)</f>
        <v>-3.6626480716687081E-2</v>
      </c>
    </row>
    <row r="1106" spans="5:6" ht="15" customHeight="1" x14ac:dyDescent="0.35">
      <c r="E1106" s="56">
        <f>'Daily Returns'!B1082</f>
        <v>46049</v>
      </c>
      <c r="F1106" s="57">
        <f>SUMPRODUCT($D$28:$M$28,'Daily Returns'!D1082:M1082)</f>
        <v>1.4147951944998127E-2</v>
      </c>
    </row>
    <row r="1107" spans="5:6" ht="15" customHeight="1" x14ac:dyDescent="0.35">
      <c r="E1107" s="56">
        <f>'Daily Returns'!B1083</f>
        <v>46050</v>
      </c>
      <c r="F1107" s="57">
        <f>SUMPRODUCT($D$28:$M$28,'Daily Returns'!D1083:M1083)</f>
        <v>1.4273696873115809E-2</v>
      </c>
    </row>
    <row r="1108" spans="5:6" ht="15" customHeight="1" x14ac:dyDescent="0.35">
      <c r="E1108" s="56">
        <f>'Daily Returns'!B1084</f>
        <v>46051</v>
      </c>
      <c r="F1108" s="57">
        <f>SUMPRODUCT($D$28:$M$28,'Daily Returns'!D1084:M1084)</f>
        <v>9.2466030402871789E-3</v>
      </c>
    </row>
    <row r="1109" spans="5:6" ht="15" customHeight="1" x14ac:dyDescent="0.35">
      <c r="E1109" s="56">
        <f>'Daily Returns'!B1085</f>
        <v>46052</v>
      </c>
      <c r="F1109" s="57">
        <f>SUMPRODUCT($D$28:$M$28,'Daily Returns'!D1085:M1085)</f>
        <v>1.0814222583927571E-3</v>
      </c>
    </row>
    <row r="1110" spans="5:6" ht="15" customHeight="1" x14ac:dyDescent="0.35">
      <c r="E1110" s="56">
        <f>'Daily Returns'!B1086</f>
        <v>46055</v>
      </c>
      <c r="F1110" s="57">
        <f>SUMPRODUCT($D$28:$M$28,'Daily Returns'!D1086:M1086)</f>
        <v>-5.5186144211969244E-3</v>
      </c>
    </row>
    <row r="1111" spans="5:6" ht="15" customHeight="1" x14ac:dyDescent="0.35">
      <c r="E1111" s="56">
        <f>'Daily Returns'!B1087</f>
        <v>46056</v>
      </c>
      <c r="F1111" s="57">
        <f>SUMPRODUCT($D$28:$M$28,'Daily Returns'!D1087:M1087)</f>
        <v>4.214751510366279E-2</v>
      </c>
    </row>
    <row r="1112" spans="5:6" ht="15" customHeight="1" x14ac:dyDescent="0.35">
      <c r="E1112" s="56">
        <f>'Daily Returns'!B1088</f>
        <v>46057</v>
      </c>
      <c r="F1112" s="57">
        <f>SUMPRODUCT($D$28:$M$28,'Daily Returns'!D1088:M1088)</f>
        <v>4.2797948512622752E-2</v>
      </c>
    </row>
    <row r="1113" spans="5:6" ht="15" customHeight="1" x14ac:dyDescent="0.35">
      <c r="E1113" s="56">
        <f>'Daily Returns'!B1089</f>
        <v>46058</v>
      </c>
      <c r="F1113" s="57">
        <f>SUMPRODUCT($D$28:$M$28,'Daily Returns'!D1089:M1089)</f>
        <v>-1.2141719583715843E-3</v>
      </c>
    </row>
    <row r="1114" spans="5:6" ht="15" customHeight="1" x14ac:dyDescent="0.35">
      <c r="E1114" s="56">
        <f>'Daily Returns'!B1090</f>
        <v>46059</v>
      </c>
      <c r="F1114" s="57">
        <f>SUMPRODUCT($D$28:$M$28,'Daily Returns'!D1090:M1090)</f>
        <v>5.6967064228436088E-4</v>
      </c>
    </row>
    <row r="1115" spans="5:6" ht="15" customHeight="1" x14ac:dyDescent="0.35">
      <c r="E1115" s="56">
        <f>'Daily Returns'!B1091</f>
        <v>46062</v>
      </c>
      <c r="F1115" s="57">
        <f>SUMPRODUCT($D$28:$M$28,'Daily Returns'!D1091:M1091)</f>
        <v>-6.2271183692577982E-3</v>
      </c>
    </row>
    <row r="1116" spans="5:6" ht="15" customHeight="1" x14ac:dyDescent="0.35">
      <c r="E1116" s="56">
        <f>'Daily Returns'!B1092</f>
        <v>46063</v>
      </c>
      <c r="F1116" s="57">
        <f>SUMPRODUCT($D$28:$M$28,'Daily Returns'!D1092:M1092)</f>
        <v>4.2430422561282764E-3</v>
      </c>
    </row>
    <row r="1117" spans="5:6" ht="15" customHeight="1" x14ac:dyDescent="0.35">
      <c r="E1117" s="56">
        <f>'Daily Returns'!B1093</f>
        <v>46064</v>
      </c>
      <c r="F1117" s="57">
        <f>SUMPRODUCT($D$28:$M$28,'Daily Returns'!D1093:M1093)</f>
        <v>1.3752180396478554E-3</v>
      </c>
    </row>
    <row r="1118" spans="5:6" ht="15" customHeight="1" x14ac:dyDescent="0.35">
      <c r="E1118" s="56">
        <f>'Daily Returns'!B1094</f>
        <v>46065</v>
      </c>
      <c r="F1118" s="57">
        <f>SUMPRODUCT($D$28:$M$28,'Daily Returns'!D1094:M1094)</f>
        <v>-2.3078536042742048E-3</v>
      </c>
    </row>
    <row r="1119" spans="5:6" ht="15" customHeight="1" x14ac:dyDescent="0.35">
      <c r="E1119" s="56">
        <f>'Daily Returns'!B1095</f>
        <v>46066</v>
      </c>
      <c r="F1119" s="57">
        <f>SUMPRODUCT($D$28:$M$28,'Daily Returns'!D1095:M1095)</f>
        <v>-3.1747581511084887E-2</v>
      </c>
    </row>
    <row r="1120" spans="5:6" ht="15" customHeight="1" x14ac:dyDescent="0.35">
      <c r="E1120" s="56">
        <f>'Daily Returns'!B1096</f>
        <v>46069</v>
      </c>
      <c r="F1120" s="57">
        <f>SUMPRODUCT($D$28:$M$28,'Daily Returns'!D1096:M1096)</f>
        <v>2.2434037417106371E-2</v>
      </c>
    </row>
    <row r="1121" spans="5:6" ht="15" customHeight="1" x14ac:dyDescent="0.35">
      <c r="E1121" s="56">
        <f>'Daily Returns'!B1097</f>
        <v>46070</v>
      </c>
      <c r="F1121" s="57">
        <f>SUMPRODUCT($D$28:$M$28,'Daily Returns'!D1097:M1097)</f>
        <v>4.7854172669430694E-3</v>
      </c>
    </row>
    <row r="1122" spans="5:6" ht="15" customHeight="1" x14ac:dyDescent="0.35">
      <c r="E1122" s="56">
        <f>'Daily Returns'!B1098</f>
        <v>46071</v>
      </c>
      <c r="F1122" s="57">
        <f>SUMPRODUCT($D$28:$M$28,'Daily Returns'!D1098:M1098)</f>
        <v>3.738987151565567E-3</v>
      </c>
    </row>
    <row r="1123" spans="5:6" ht="15" customHeight="1" x14ac:dyDescent="0.35">
      <c r="E1123" s="56">
        <f>'Daily Returns'!B1099</f>
        <v>46072</v>
      </c>
      <c r="F1123" s="57">
        <f>SUMPRODUCT($D$28:$M$28,'Daily Returns'!D1099:M1099)</f>
        <v>-2.277904013678949E-2</v>
      </c>
    </row>
    <row r="1124" spans="5:6" ht="15" customHeight="1" x14ac:dyDescent="0.35">
      <c r="E1124" s="56">
        <f>'Daily Returns'!B1100</f>
        <v>46073</v>
      </c>
      <c r="F1124" s="57">
        <f>SUMPRODUCT($D$28:$M$28,'Daily Returns'!D1100:M1100)</f>
        <v>1.7702143861053656E-2</v>
      </c>
    </row>
    <row r="1125" spans="5:6" ht="15" customHeight="1" x14ac:dyDescent="0.35">
      <c r="E1125" s="56">
        <f>'Daily Returns'!B1101</f>
        <v>46076</v>
      </c>
      <c r="F1125" s="57">
        <f>SUMPRODUCT($D$28:$M$28,'Daily Returns'!D1101:M1101)</f>
        <v>7.0761517784687453E-3</v>
      </c>
    </row>
    <row r="1126" spans="5:6" ht="15" customHeight="1" x14ac:dyDescent="0.35">
      <c r="E1126" s="56">
        <f>'Daily Returns'!B1102</f>
        <v>46077</v>
      </c>
      <c r="F1126" s="57">
        <f>SUMPRODUCT($D$28:$M$28,'Daily Returns'!D1102:M1102)</f>
        <v>9.0346345019781081E-3</v>
      </c>
    </row>
    <row r="1127" spans="5:6" ht="15" customHeight="1" x14ac:dyDescent="0.35">
      <c r="E1127" s="56">
        <f>'Daily Returns'!B1103</f>
        <v>46078</v>
      </c>
      <c r="F1127" s="57">
        <f>SUMPRODUCT($D$28:$M$28,'Daily Returns'!D1103:M1103)</f>
        <v>-5.4083836743616907E-3</v>
      </c>
    </row>
    <row r="1128" spans="5:6" ht="15" customHeight="1" x14ac:dyDescent="0.35">
      <c r="E1128" s="56">
        <f>'Daily Returns'!B1104</f>
        <v>46079</v>
      </c>
      <c r="F1128" s="57">
        <f>SUMPRODUCT($D$28:$M$28,'Daily Returns'!D1104:M1104)</f>
        <v>-1.2745651999987982E-3</v>
      </c>
    </row>
    <row r="1129" spans="5:6" ht="15" customHeight="1" x14ac:dyDescent="0.35">
      <c r="E1129" s="56">
        <f>'Daily Returns'!B1105</f>
        <v>46080</v>
      </c>
      <c r="F1129" s="57">
        <f>SUMPRODUCT($D$28:$M$28,'Daily Returns'!D1105:M1105)</f>
        <v>-5.7473853114732749E-3</v>
      </c>
    </row>
    <row r="1130" spans="5:6" ht="15" customHeight="1" x14ac:dyDescent="0.35">
      <c r="E1130" s="56">
        <f>'Daily Returns'!B1106</f>
        <v>46083</v>
      </c>
      <c r="F1130" s="57">
        <f>SUMPRODUCT($D$28:$M$28,'Daily Returns'!D1106:M1106)</f>
        <v>-1.3759942114794775E-2</v>
      </c>
    </row>
    <row r="1131" spans="5:6" ht="15" customHeight="1" x14ac:dyDescent="0.35">
      <c r="E1131" s="56">
        <f>'Daily Returns'!B1107</f>
        <v>46085</v>
      </c>
      <c r="F1131" s="57">
        <f>SUMPRODUCT($D$28:$M$28,'Daily Returns'!D1107:M1107)</f>
        <v>-1.8509628214170598E-2</v>
      </c>
    </row>
    <row r="1132" spans="5:6" ht="15" customHeight="1" x14ac:dyDescent="0.35">
      <c r="E1132" s="56">
        <f>'Daily Returns'!B1108</f>
        <v>46086</v>
      </c>
      <c r="F1132" s="57">
        <f>SUMPRODUCT($D$28:$M$28,'Daily Returns'!D1108:M1108)</f>
        <v>2.3198164127293572E-2</v>
      </c>
    </row>
    <row r="1133" spans="5:6" ht="15" customHeight="1" x14ac:dyDescent="0.35">
      <c r="E1133" s="56">
        <f>'Daily Returns'!B1109</f>
        <v>46087</v>
      </c>
      <c r="F1133" s="57">
        <f>SUMPRODUCT($D$28:$M$28,'Daily Returns'!D1109:M1109)</f>
        <v>-3.7230531489035571E-3</v>
      </c>
    </row>
    <row r="1134" spans="5:6" ht="15" customHeight="1" x14ac:dyDescent="0.35">
      <c r="E1134" s="56">
        <f>'Daily Returns'!B1110</f>
        <v>46090</v>
      </c>
      <c r="F1134" s="57">
        <f>SUMPRODUCT($D$28:$M$28,'Daily Returns'!D1110:M1110)</f>
        <v>-1.0998686161559513E-2</v>
      </c>
    </row>
    <row r="1135" spans="5:6" ht="15" customHeight="1" x14ac:dyDescent="0.35">
      <c r="E1135" s="56">
        <f>'Daily Returns'!B1111</f>
        <v>46091</v>
      </c>
      <c r="F1135" s="57">
        <f>SUMPRODUCT($D$28:$M$28,'Daily Returns'!D1111:M1111)</f>
        <v>3.9769039415646929E-3</v>
      </c>
    </row>
    <row r="1136" spans="5:6" ht="15" customHeight="1" x14ac:dyDescent="0.35">
      <c r="E1136" s="56">
        <f>'Daily Returns'!B1112</f>
        <v>46092</v>
      </c>
      <c r="F1136" s="57">
        <f>SUMPRODUCT($D$28:$M$28,'Daily Returns'!D1112:M1112)</f>
        <v>8.4873090958166738E-4</v>
      </c>
    </row>
    <row r="1137" spans="5:6" ht="15" customHeight="1" x14ac:dyDescent="0.35">
      <c r="E1137" s="56">
        <f>'Daily Returns'!B1113</f>
        <v>46093</v>
      </c>
      <c r="F1137" s="57">
        <f>SUMPRODUCT($D$28:$M$28,'Daily Returns'!D1113:M1113)</f>
        <v>4.517591621335626E-2</v>
      </c>
    </row>
    <row r="1138" spans="5:6" ht="15" customHeight="1" x14ac:dyDescent="0.35">
      <c r="E1138" s="56">
        <f>'Daily Returns'!B1114</f>
        <v>46094</v>
      </c>
      <c r="F1138" s="57">
        <f>SUMPRODUCT($D$28:$M$28,'Daily Returns'!D1114:M1114)</f>
        <v>-1.5064834210241844E-2</v>
      </c>
    </row>
    <row r="1139" spans="5:6" ht="15" customHeight="1" x14ac:dyDescent="0.35">
      <c r="E1139" s="56">
        <f>'Daily Returns'!B1115</f>
        <v>46097</v>
      </c>
      <c r="F1139" s="57">
        <f>SUMPRODUCT($D$28:$M$28,'Daily Returns'!D1115:M1115)</f>
        <v>1.5543236863714584E-2</v>
      </c>
    </row>
    <row r="1140" spans="5:6" ht="15" customHeight="1" x14ac:dyDescent="0.35">
      <c r="E1140" s="56">
        <f>'Daily Returns'!B1116</f>
        <v>46098</v>
      </c>
      <c r="F1140" s="57">
        <f>SUMPRODUCT($D$28:$M$28,'Daily Returns'!D1116:M1116)</f>
        <v>7.041303067638293E-3</v>
      </c>
    </row>
    <row r="1141" spans="5:6" ht="15" customHeight="1" x14ac:dyDescent="0.35">
      <c r="E1141" s="56">
        <f>'Daily Returns'!B1117</f>
        <v>46099</v>
      </c>
      <c r="F1141" s="57">
        <f>SUMPRODUCT($D$28:$M$28,'Daily Returns'!D1117:M1117)</f>
        <v>-4.3477475259488712E-3</v>
      </c>
    </row>
    <row r="1142" spans="5:6" ht="15" customHeight="1" x14ac:dyDescent="0.35">
      <c r="E1142" s="56">
        <f>'Daily Returns'!B1118</f>
        <v>46100</v>
      </c>
      <c r="F1142" s="57">
        <f>SUMPRODUCT($D$28:$M$28,'Daily Returns'!D1118:M1118)</f>
        <v>-1.3815273141579602E-2</v>
      </c>
    </row>
    <row r="1143" spans="5:6" ht="15" customHeight="1" x14ac:dyDescent="0.35">
      <c r="E1143" s="56">
        <f>'Daily Returns'!B1119</f>
        <v>46101</v>
      </c>
      <c r="F1143" s="57">
        <f>SUMPRODUCT($D$28:$M$28,'Daily Returns'!D1119:M1119)</f>
        <v>7.1990628483857462E-3</v>
      </c>
    </row>
    <row r="1144" spans="5:6" ht="15" customHeight="1" x14ac:dyDescent="0.35">
      <c r="E1144" s="56">
        <f>'Daily Returns'!B1120</f>
        <v>46104</v>
      </c>
      <c r="F1144" s="57">
        <f>SUMPRODUCT($D$28:$M$28,'Daily Returns'!D1120:M1120)</f>
        <v>-2.3537767226740718E-2</v>
      </c>
    </row>
    <row r="1145" spans="5:6" ht="15" customHeight="1" x14ac:dyDescent="0.35">
      <c r="E1145" s="56">
        <f>'Daily Returns'!B1121</f>
        <v>46105</v>
      </c>
      <c r="F1145" s="57">
        <f>SUMPRODUCT($D$28:$M$28,'Daily Returns'!D1121:M1121)</f>
        <v>8.7739182409109322E-3</v>
      </c>
    </row>
    <row r="1146" spans="5:6" ht="15" customHeight="1" x14ac:dyDescent="0.35">
      <c r="E1146" s="56">
        <f>'Daily Returns'!B1122</f>
        <v>46106</v>
      </c>
      <c r="F1146" s="57">
        <f>SUMPRODUCT($D$28:$M$28,'Daily Returns'!D1122:M1122)</f>
        <v>1.2642693762045782E-2</v>
      </c>
    </row>
    <row r="1147" spans="5:6" ht="15" customHeight="1" x14ac:dyDescent="0.35">
      <c r="E1147" s="56">
        <f>'Daily Returns'!B1123</f>
        <v>46108</v>
      </c>
      <c r="F1147" s="57">
        <f>SUMPRODUCT($D$28:$M$28,'Daily Returns'!D1123:M1123)</f>
        <v>-5.8763320113135965E-3</v>
      </c>
    </row>
    <row r="1148" spans="5:6" ht="15" customHeight="1" x14ac:dyDescent="0.35">
      <c r="E1148" s="56">
        <f>'Daily Returns'!B1124</f>
        <v>46111</v>
      </c>
      <c r="F1148" s="57">
        <f>SUMPRODUCT($D$28:$M$28,'Daily Returns'!D1124:M1124)</f>
        <v>-2.0872226788463625E-2</v>
      </c>
    </row>
    <row r="1149" spans="5:6" ht="15" customHeight="1" x14ac:dyDescent="0.35">
      <c r="E1149" s="56">
        <f>'Daily Returns'!B1125</f>
        <v>46113</v>
      </c>
      <c r="F1149" s="57">
        <f>SUMPRODUCT($D$28:$M$28,'Daily Returns'!D1125:M1125)</f>
        <v>1.7803584366578553E-2</v>
      </c>
    </row>
    <row r="1150" spans="5:6" ht="15" customHeight="1" x14ac:dyDescent="0.35">
      <c r="E1150" s="56">
        <f>'Daily Returns'!B1126</f>
        <v>46114</v>
      </c>
      <c r="F1150" s="57">
        <f>SUMPRODUCT($D$28:$M$28,'Daily Returns'!D1126:M1126)</f>
        <v>1.8263877820661992E-3</v>
      </c>
    </row>
    <row r="1151" spans="5:6" ht="15" customHeight="1" x14ac:dyDescent="0.35">
      <c r="E1151" s="56">
        <f>'Daily Returns'!B1127</f>
        <v>46118</v>
      </c>
      <c r="F1151" s="57">
        <f>SUMPRODUCT($D$28:$M$28,'Daily Returns'!D1127:M1127)</f>
        <v>2.0583341086210623E-2</v>
      </c>
    </row>
    <row r="1152" spans="5:6" ht="15" customHeight="1" x14ac:dyDescent="0.35">
      <c r="E1152" s="56">
        <f>'Daily Returns'!B1128</f>
        <v>46119</v>
      </c>
      <c r="F1152" s="57">
        <f>SUMPRODUCT($D$28:$M$28,'Daily Returns'!D1128:M1128)</f>
        <v>3.4114647542647122E-3</v>
      </c>
    </row>
    <row r="1153" spans="5:6" ht="15" customHeight="1" x14ac:dyDescent="0.35">
      <c r="E1153" s="56">
        <f>'Daily Returns'!B1129</f>
        <v>46120</v>
      </c>
      <c r="F1153" s="57">
        <f>SUMPRODUCT($D$28:$M$28,'Daily Returns'!D1129:M1129)</f>
        <v>2.3457079852122781E-2</v>
      </c>
    </row>
    <row r="1154" spans="5:6" ht="15" customHeight="1" x14ac:dyDescent="0.35">
      <c r="E1154" s="56">
        <f>'Daily Returns'!B1130</f>
        <v>46121</v>
      </c>
      <c r="F1154" s="57">
        <f>SUMPRODUCT($D$28:$M$28,'Daily Returns'!D1130:M1130)</f>
        <v>1.1277253237571431E-2</v>
      </c>
    </row>
    <row r="1155" spans="5:6" ht="15" customHeight="1" x14ac:dyDescent="0.35">
      <c r="E1155" s="56">
        <f>'Daily Returns'!B1131</f>
        <v>46122</v>
      </c>
      <c r="F1155" s="57">
        <f>SUMPRODUCT($D$28:$M$28,'Daily Returns'!D1131:M1131)</f>
        <v>1.3053494007695145E-2</v>
      </c>
    </row>
    <row r="1156" spans="5:6" ht="15" customHeight="1" x14ac:dyDescent="0.35">
      <c r="E1156" s="56">
        <f>'Daily Returns'!B1132</f>
        <v>46125</v>
      </c>
      <c r="F1156" s="57">
        <f>SUMPRODUCT($D$28:$M$28,'Daily Returns'!D1132:M1132)</f>
        <v>1.5560403441038845E-2</v>
      </c>
    </row>
    <row r="1157" spans="5:6" ht="15" customHeight="1" x14ac:dyDescent="0.35">
      <c r="E1157" s="56">
        <f>'Daily Returns'!B1133</f>
        <v>46127</v>
      </c>
      <c r="F1157" s="57">
        <f>SUMPRODUCT($D$28:$M$28,'Daily Returns'!D1133:M1133)</f>
        <v>2.1109616460987021E-2</v>
      </c>
    </row>
    <row r="1158" spans="5:6" ht="15" customHeight="1" x14ac:dyDescent="0.35">
      <c r="E1158" s="56">
        <f>'Daily Returns'!B1134</f>
        <v>46128</v>
      </c>
      <c r="F1158" s="57">
        <f>SUMPRODUCT($D$28:$M$28,'Daily Returns'!D1134:M1134)</f>
        <v>2.1507503565641177E-2</v>
      </c>
    </row>
    <row r="1159" spans="5:6" ht="15" customHeight="1" x14ac:dyDescent="0.35">
      <c r="E1159" s="56">
        <f>'Daily Returns'!B1135</f>
        <v>46129</v>
      </c>
      <c r="F1159" s="57">
        <f>SUMPRODUCT($D$28:$M$28,'Daily Returns'!D1135:M1135)</f>
        <v>2.1790069949543696E-2</v>
      </c>
    </row>
    <row r="1160" spans="5:6" ht="15" customHeight="1" x14ac:dyDescent="0.35">
      <c r="E1160" s="56">
        <f>'Daily Returns'!B1136</f>
        <v>46132</v>
      </c>
      <c r="F1160" s="57">
        <f>SUMPRODUCT($D$28:$M$28,'Daily Returns'!D1136:M1136)</f>
        <v>1.0761964549868105E-2</v>
      </c>
    </row>
    <row r="1161" spans="5:6" ht="15" customHeight="1" x14ac:dyDescent="0.35">
      <c r="E1161" s="56">
        <f>'Daily Returns'!B1137</f>
        <v>46133</v>
      </c>
      <c r="F1161" s="57">
        <f>SUMPRODUCT($D$28:$M$28,'Daily Returns'!D1137:M1137)</f>
        <v>3.5282355808109616E-3</v>
      </c>
    </row>
    <row r="1162" spans="5:6" ht="15" customHeight="1" x14ac:dyDescent="0.35">
      <c r="E1162" s="56">
        <f>'Daily Returns'!B1138</f>
        <v>46134</v>
      </c>
      <c r="F1162" s="57">
        <f>SUMPRODUCT($D$28:$M$28,'Daily Returns'!D1138:M1138)</f>
        <v>3.2117568900496656E-2</v>
      </c>
    </row>
    <row r="1163" spans="5:6" ht="15" customHeight="1" x14ac:dyDescent="0.35">
      <c r="E1163" s="56">
        <f>'Daily Returns'!B1139</f>
        <v>46135</v>
      </c>
      <c r="F1163" s="57">
        <f>SUMPRODUCT($D$28:$M$28,'Daily Returns'!D1139:M1139)</f>
        <v>6.5925662107778771E-4</v>
      </c>
    </row>
    <row r="1164" spans="5:6" ht="15" customHeight="1" x14ac:dyDescent="0.35">
      <c r="E1164" s="56">
        <f>'Daily Returns'!B1140</f>
        <v>46136</v>
      </c>
      <c r="F1164" s="57">
        <f>SUMPRODUCT($D$28:$M$28,'Daily Returns'!D1140:M1140)</f>
        <v>-7.9161707919919826E-3</v>
      </c>
    </row>
    <row r="1165" spans="5:6" ht="15" customHeight="1" x14ac:dyDescent="0.35">
      <c r="E1165" s="56">
        <f>'Daily Returns'!B1141</f>
        <v>46139</v>
      </c>
      <c r="F1165" s="57">
        <f>SUMPRODUCT($D$28:$M$28,'Daily Returns'!D1141:M1141)</f>
        <v>2.5793560331781415E-2</v>
      </c>
    </row>
    <row r="1166" spans="5:6" ht="15" customHeight="1" x14ac:dyDescent="0.35">
      <c r="E1166" s="56">
        <f>'Daily Returns'!B1142</f>
        <v>46140</v>
      </c>
      <c r="F1166" s="57">
        <f>SUMPRODUCT($D$28:$M$28,'Daily Returns'!D1142:M1142)</f>
        <v>8.2274734428477991E-3</v>
      </c>
    </row>
    <row r="1167" spans="5:6" ht="15" customHeight="1" x14ac:dyDescent="0.35">
      <c r="E1167" s="56">
        <f>'Daily Returns'!B1143</f>
        <v>46141</v>
      </c>
      <c r="F1167" s="57">
        <f>SUMPRODUCT($D$28:$M$28,'Daily Returns'!D1143:M1143)</f>
        <v>-1.5662289232303964E-2</v>
      </c>
    </row>
    <row r="1168" spans="5:6" ht="15" customHeight="1" x14ac:dyDescent="0.35">
      <c r="E1168" s="56">
        <f>'Daily Returns'!B1144</f>
        <v>46142</v>
      </c>
      <c r="F1168" s="57">
        <f>SUMPRODUCT($D$28:$M$28,'Daily Returns'!D1144:M1144)</f>
        <v>4.0041708185866842E-3</v>
      </c>
    </row>
    <row r="1169" spans="5:6" ht="15" customHeight="1" x14ac:dyDescent="0.35">
      <c r="E1169" s="56">
        <f>'Daily Returns'!B1145</f>
        <v>46143</v>
      </c>
      <c r="F1169" s="57">
        <f>SUMPRODUCT($D$28:$M$28,'Daily Returns'!D1145:M1145)</f>
        <v>0</v>
      </c>
    </row>
    <row r="1170" spans="5:6" ht="15" customHeight="1" x14ac:dyDescent="0.35">
      <c r="E1170" s="56">
        <f>'Daily Returns'!B1146</f>
        <v>46146</v>
      </c>
      <c r="F1170" s="57">
        <f>SUMPRODUCT($D$28:$M$28,'Daily Returns'!D1146:M1146)</f>
        <v>9.1393541614222286E-3</v>
      </c>
    </row>
    <row r="1171" spans="5:6" ht="15" customHeight="1" x14ac:dyDescent="0.35">
      <c r="E1171" s="56">
        <f>'Daily Returns'!B1147</f>
        <v>46147</v>
      </c>
      <c r="F1171" s="57">
        <f>SUMPRODUCT($D$28:$M$28,'Daily Returns'!D1147:M1147)</f>
        <v>4.4970304680774943E-3</v>
      </c>
    </row>
    <row r="1172" spans="5:6" ht="15" customHeight="1" x14ac:dyDescent="0.35">
      <c r="E1172" s="56">
        <f>'Daily Returns'!B1148</f>
        <v>46148</v>
      </c>
      <c r="F1172" s="57">
        <f>SUMPRODUCT($D$28:$M$28,'Daily Returns'!D1148:M1148)</f>
        <v>-4.2941535943516827E-3</v>
      </c>
    </row>
    <row r="1173" spans="5:6" ht="15" customHeight="1" x14ac:dyDescent="0.35">
      <c r="E1173" s="56">
        <f>'Daily Returns'!B1149</f>
        <v>46149</v>
      </c>
      <c r="F1173" s="57">
        <f>SUMPRODUCT($D$28:$M$28,'Daily Returns'!D1149:M1149)</f>
        <v>-7.8781017435473367E-4</v>
      </c>
    </row>
    <row r="1174" spans="5:6" ht="15" customHeight="1" x14ac:dyDescent="0.35">
      <c r="E1174" s="56">
        <f>'Daily Returns'!B1150</f>
        <v>46150</v>
      </c>
      <c r="F1174" s="57">
        <f>SUMPRODUCT($D$28:$M$28,'Daily Returns'!D1150:M1150)</f>
        <v>-7.0505237759985739E-3</v>
      </c>
    </row>
    <row r="1175" spans="5:6" ht="15" customHeight="1" x14ac:dyDescent="0.35">
      <c r="E1175" s="56">
        <f>'Daily Returns'!B1151</f>
        <v>46153</v>
      </c>
      <c r="F1175" s="57">
        <f>SUMPRODUCT($D$28:$M$28,'Daily Returns'!D1151:M1151)</f>
        <v>-1.8028217820671232E-2</v>
      </c>
    </row>
    <row r="1176" spans="5:6" ht="15" customHeight="1" x14ac:dyDescent="0.35">
      <c r="E1176" s="56">
        <f>'Daily Returns'!B1152</f>
        <v>46154</v>
      </c>
      <c r="F1176" s="57">
        <f>SUMPRODUCT($D$28:$M$28,'Daily Returns'!D1152:M1152)</f>
        <v>-3.3960236686809947E-2</v>
      </c>
    </row>
    <row r="1177" spans="5:6" ht="15" customHeight="1" x14ac:dyDescent="0.35">
      <c r="E1177" s="56">
        <f>'Daily Returns'!B1153</f>
        <v>46155</v>
      </c>
      <c r="F1177" s="57">
        <f>SUMPRODUCT($D$28:$M$28,'Daily Returns'!D1153:M1153)</f>
        <v>-6.3020676613853299E-3</v>
      </c>
    </row>
    <row r="1178" spans="5:6" ht="15" customHeight="1" x14ac:dyDescent="0.35">
      <c r="E1178" s="56">
        <f>'Daily Returns'!B1154</f>
        <v>46156</v>
      </c>
      <c r="F1178" s="57">
        <f>SUMPRODUCT($D$28:$M$28,'Daily Returns'!D1154:M1154)</f>
        <v>2.2722414804510642E-2</v>
      </c>
    </row>
    <row r="1179" spans="5:6" ht="15" customHeight="1" x14ac:dyDescent="0.35">
      <c r="E1179" s="56">
        <f>'Daily Returns'!B1155</f>
        <v>46157</v>
      </c>
      <c r="F1179" s="57">
        <f>SUMPRODUCT($D$28:$M$28,'Daily Returns'!D1155:M1155)</f>
        <v>-5.9088889538351239E-3</v>
      </c>
    </row>
    <row r="1180" spans="5:6" ht="15" customHeight="1" x14ac:dyDescent="0.35">
      <c r="E1180" s="56">
        <f>'Daily Returns'!B1156</f>
        <v>46160</v>
      </c>
      <c r="F1180" s="57">
        <f>SUMPRODUCT($D$28:$M$28,'Daily Returns'!D1156:M1156)</f>
        <v>-4.2121591447053684E-3</v>
      </c>
    </row>
    <row r="1181" spans="5:6" ht="15" customHeight="1" x14ac:dyDescent="0.35">
      <c r="E1181" s="56">
        <f>'Daily Returns'!B1157</f>
        <v>46161</v>
      </c>
      <c r="F1181" s="57">
        <f>SUMPRODUCT($D$28:$M$28,'Daily Returns'!D1157:M1157)</f>
        <v>-8.0985510251423837E-4</v>
      </c>
    </row>
    <row r="1182" spans="5:6" ht="15" customHeight="1" x14ac:dyDescent="0.35">
      <c r="E1182" s="56">
        <f>'Daily Returns'!B1158</f>
        <v>46162</v>
      </c>
      <c r="F1182" s="57">
        <f>SUMPRODUCT($D$28:$M$28,'Daily Returns'!D1158:M1158)</f>
        <v>8.1670801502022241E-3</v>
      </c>
    </row>
    <row r="1183" spans="5:6" ht="15" customHeight="1" x14ac:dyDescent="0.35">
      <c r="E1183" s="56">
        <f>'Daily Returns'!B1159</f>
        <v>46163</v>
      </c>
      <c r="F1183" s="57">
        <f>SUMPRODUCT($D$28:$M$28,'Daily Returns'!D1159:M1159)</f>
        <v>-6.6286336325710946E-3</v>
      </c>
    </row>
    <row r="1184" spans="5:6" ht="15" customHeight="1" x14ac:dyDescent="0.35">
      <c r="E1184" s="56">
        <f>'Daily Returns'!B1160</f>
        <v>46164</v>
      </c>
      <c r="F1184" s="57">
        <f>SUMPRODUCT($D$28:$M$28,'Daily Returns'!D1160:M1160)</f>
        <v>-2.6624366596443637E-3</v>
      </c>
    </row>
    <row r="1185" spans="5:6" ht="15" customHeight="1" x14ac:dyDescent="0.35">
      <c r="E1185" s="56">
        <f>'Daily Returns'!B1161</f>
        <v>46167</v>
      </c>
      <c r="F1185" s="57">
        <f>SUMPRODUCT($D$28:$M$28,'Daily Returns'!D1161:M1161)</f>
        <v>2.4077413597021709E-2</v>
      </c>
    </row>
    <row r="1186" spans="5:6" ht="15" customHeight="1" x14ac:dyDescent="0.35">
      <c r="E1186" s="56">
        <f>'Daily Returns'!B1162</f>
        <v>46168</v>
      </c>
      <c r="F1186" s="57">
        <f>SUMPRODUCT($D$28:$M$28,'Daily Returns'!D1162:M1162)</f>
        <v>1.502047815274927E-2</v>
      </c>
    </row>
    <row r="1187" spans="5:6" ht="15" customHeight="1" x14ac:dyDescent="0.35">
      <c r="E1187" s="56">
        <f>'Daily Returns'!B1163</f>
        <v>46169</v>
      </c>
      <c r="F1187" s="57">
        <f>SUMPRODUCT($D$28:$M$28,'Daily Returns'!D1163:M1163)</f>
        <v>1.5750857683960087E-2</v>
      </c>
    </row>
    <row r="1188" spans="5:6" ht="15" customHeight="1" x14ac:dyDescent="0.35">
      <c r="E1188" s="56">
        <f>'Daily Returns'!B1164</f>
        <v>46170</v>
      </c>
      <c r="F1188" s="57">
        <f>SUMPRODUCT($D$28:$M$28,'Daily Returns'!D1164:M1164)</f>
        <v>0</v>
      </c>
    </row>
    <row r="1189" spans="5:6" ht="15" customHeight="1" x14ac:dyDescent="0.35">
      <c r="E1189" s="56">
        <f>'Daily Returns'!B1165</f>
        <v>46171</v>
      </c>
      <c r="F1189" s="57">
        <f>SUMPRODUCT($D$28:$M$28,'Daily Returns'!D1165:M1165)</f>
        <v>-2.3706967900891166E-2</v>
      </c>
    </row>
    <row r="1190" spans="5:6" ht="15" customHeight="1" x14ac:dyDescent="0.35">
      <c r="E1190" s="56">
        <f>'Daily Returns'!B1166</f>
        <v>46174</v>
      </c>
      <c r="F1190" s="57">
        <f>SUMPRODUCT($D$28:$M$28,'Daily Returns'!D1166:M1166)</f>
        <v>-2.7291465498029396E-2</v>
      </c>
    </row>
    <row r="1191" spans="5:6" ht="15" customHeight="1" x14ac:dyDescent="0.35">
      <c r="E1191" s="56">
        <f>'Daily Returns'!B1167</f>
        <v>46175</v>
      </c>
      <c r="F1191" s="57">
        <f>SUMPRODUCT($D$28:$M$28,'Daily Returns'!D1167:M1167)</f>
        <v>-9.3280232710396486E-3</v>
      </c>
    </row>
    <row r="1192" spans="5:6" ht="15" customHeight="1" x14ac:dyDescent="0.35">
      <c r="E1192" s="56">
        <f>'Daily Returns'!B1168</f>
        <v>46176</v>
      </c>
      <c r="F1192" s="57">
        <f>SUMPRODUCT($D$28:$M$28,'Daily Returns'!D1168:M1168)</f>
        <v>1.5874927105256418E-3</v>
      </c>
    </row>
    <row r="1193" spans="5:6" ht="15" customHeight="1" x14ac:dyDescent="0.35">
      <c r="E1193" s="56">
        <f>'Daily Returns'!B1169</f>
        <v>46177</v>
      </c>
      <c r="F1193" s="57">
        <f>SUMPRODUCT($D$28:$M$28,'Daily Returns'!D1169:M1169)</f>
        <v>-2.4771564224877409E-3</v>
      </c>
    </row>
    <row r="1194" spans="5:6" ht="15" customHeight="1" x14ac:dyDescent="0.35">
      <c r="E1194" s="56">
        <f>'Daily Returns'!B1170</f>
        <v>46178</v>
      </c>
      <c r="F1194" s="57">
        <f>SUMPRODUCT($D$28:$M$28,'Daily Returns'!D1170:M1170)</f>
        <v>1.8874713532831245E-3</v>
      </c>
    </row>
    <row r="1195" spans="5:6" ht="15" customHeight="1" x14ac:dyDescent="0.35">
      <c r="E1195" s="56">
        <f>'Daily Returns'!B1171</f>
        <v>46181</v>
      </c>
      <c r="F1195" s="57">
        <f>SUMPRODUCT($D$28:$M$28,'Daily Returns'!D1171:M1171)</f>
        <v>-1.1283573572091823E-2</v>
      </c>
    </row>
    <row r="1196" spans="5:6" ht="15" customHeight="1" x14ac:dyDescent="0.35">
      <c r="E1196" s="56">
        <f>'Daily Returns'!B1172</f>
        <v>46182</v>
      </c>
      <c r="F1196" s="57">
        <f>SUMPRODUCT($D$28:$M$28,'Daily Returns'!D1172:M1172)</f>
        <v>-7.6447088195013948E-3</v>
      </c>
    </row>
    <row r="1197" spans="5:6" ht="15" customHeight="1" x14ac:dyDescent="0.35">
      <c r="E1197" s="56">
        <f>'Daily Returns'!B1173</f>
        <v>46183</v>
      </c>
      <c r="F1197" s="57">
        <f>SUMPRODUCT($D$28:$M$28,'Daily Returns'!D1173:M1173)</f>
        <v>-1.6243879401513679E-2</v>
      </c>
    </row>
    <row r="1198" spans="5:6" ht="15" customHeight="1" x14ac:dyDescent="0.35">
      <c r="E1198" s="56">
        <f>'Daily Returns'!B1174</f>
        <v>46184</v>
      </c>
      <c r="F1198" s="57">
        <f>SUMPRODUCT($D$28:$M$28,'Daily Returns'!D1174:M1174)</f>
        <v>-1.2024650750702616E-2</v>
      </c>
    </row>
    <row r="1199" spans="5:6" ht="15" customHeight="1" x14ac:dyDescent="0.35">
      <c r="E1199" s="56">
        <f>'Daily Returns'!B1175</f>
        <v>46185</v>
      </c>
      <c r="F1199" s="57">
        <f>SUMPRODUCT($D$28:$M$28,'Daily Returns'!D1175:M1175)</f>
        <v>1.8149285348514416E-2</v>
      </c>
    </row>
    <row r="1200" spans="5:6" ht="15" customHeight="1" x14ac:dyDescent="0.35">
      <c r="E1200" s="56">
        <f>'Daily Returns'!B1176</f>
        <v>46188</v>
      </c>
      <c r="F1200" s="57">
        <f>SUMPRODUCT($D$28:$M$28,'Daily Returns'!D1176:M1176)</f>
        <v>-6.3724857231632548E-3</v>
      </c>
    </row>
    <row r="1201" spans="5:6" ht="15" customHeight="1" x14ac:dyDescent="0.35">
      <c r="E1201" s="56">
        <f>'Daily Returns'!B1177</f>
        <v>46189</v>
      </c>
      <c r="F1201" s="57">
        <f>SUMPRODUCT($D$28:$M$28,'Daily Returns'!D1177:M1177)</f>
        <v>1.022978669648187E-2</v>
      </c>
    </row>
    <row r="1202" spans="5:6" ht="15" customHeight="1" x14ac:dyDescent="0.35">
      <c r="E1202" s="56">
        <f>'Daily Returns'!B1178</f>
        <v>46190</v>
      </c>
      <c r="F1202" s="57">
        <f>SUMPRODUCT($D$28:$M$28,'Daily Returns'!D1178:M1178)</f>
        <v>-3.8410529888480553E-3</v>
      </c>
    </row>
    <row r="1203" spans="5:6" ht="15" customHeight="1" x14ac:dyDescent="0.35">
      <c r="E1203" s="56">
        <f>'Daily Returns'!B1179</f>
        <v>46191</v>
      </c>
      <c r="F1203" s="57">
        <f>SUMPRODUCT($D$28:$M$28,'Daily Returns'!D1179:M1179)</f>
        <v>2.9272422138694378E-2</v>
      </c>
    </row>
    <row r="1204" spans="5:6" ht="15" customHeight="1" x14ac:dyDescent="0.35">
      <c r="E1204" s="56">
        <f>'Daily Returns'!B1180</f>
        <v>46192</v>
      </c>
      <c r="F1204" s="57">
        <f>SUMPRODUCT($D$28:$M$28,'Daily Returns'!D1180:M1180)</f>
        <v>5.2321260783038722E-3</v>
      </c>
    </row>
    <row r="1205" spans="5:6" ht="15" customHeight="1" x14ac:dyDescent="0.35">
      <c r="E1205" s="56">
        <f>'Daily Returns'!B1181</f>
        <v>46195</v>
      </c>
      <c r="F1205" s="57">
        <f>SUMPRODUCT($D$28:$M$28,'Daily Returns'!D1181:M1181)</f>
        <v>1.0542385018549306E-2</v>
      </c>
    </row>
    <row r="1206" spans="5:6" ht="15" customHeight="1" x14ac:dyDescent="0.35">
      <c r="E1206" s="56">
        <f>'Daily Returns'!B1182</f>
        <v>46196</v>
      </c>
      <c r="F1206" s="57">
        <f>SUMPRODUCT($D$28:$M$28,'Daily Returns'!D1182:M1182)</f>
        <v>-6.8935282772175912E-3</v>
      </c>
    </row>
    <row r="1207" spans="5:6" ht="15" customHeight="1" x14ac:dyDescent="0.35">
      <c r="E1207" s="56">
        <f>'Daily Returns'!B1183</f>
        <v>46197</v>
      </c>
      <c r="F1207" s="57">
        <f>SUMPRODUCT($D$28:$M$28,'Daily Returns'!D1183:M1183)</f>
        <v>-6.6742246372689549E-3</v>
      </c>
    </row>
    <row r="1208" spans="5:6" ht="15" customHeight="1" x14ac:dyDescent="0.35">
      <c r="E1208" s="56">
        <f>'Daily Returns'!B1184</f>
        <v>46198</v>
      </c>
      <c r="F1208" s="57">
        <f>SUMPRODUCT($D$28:$M$28,'Daily Returns'!D1184:M1184)</f>
        <v>-1.0018934890004024E-2</v>
      </c>
    </row>
    <row r="1209" spans="5:6" ht="15" customHeight="1" x14ac:dyDescent="0.35">
      <c r="E1209" s="56">
        <f>'Daily Returns'!B1185</f>
        <v>46199</v>
      </c>
      <c r="F1209" s="57">
        <f>SUMPRODUCT($D$28:$M$28,'Daily Returns'!D1185:M1185)</f>
        <v>0</v>
      </c>
    </row>
    <row r="1210" spans="5:6" ht="15" customHeight="1" x14ac:dyDescent="0.35">
      <c r="E1210" s="56">
        <f>'Daily Returns'!B1186</f>
        <v>46202</v>
      </c>
      <c r="F1210" s="57">
        <f>SUMPRODUCT($D$28:$M$28,'Daily Returns'!D1186:M1186)</f>
        <v>3.8429368538048067E-3</v>
      </c>
    </row>
    <row r="1211" spans="5:6" ht="15" customHeight="1" x14ac:dyDescent="0.35">
      <c r="E1211" s="56">
        <f>'Daily Returns'!B1187</f>
        <v>46203</v>
      </c>
      <c r="F1211" s="57">
        <f>SUMPRODUCT($D$28:$M$28,'Daily Returns'!D1187:M1187)</f>
        <v>-5.7286918176106391E-3</v>
      </c>
    </row>
    <row r="1212" spans="5:6" ht="15" customHeight="1" x14ac:dyDescent="0.35">
      <c r="E1212" s="56">
        <f>'Daily Returns'!B1188</f>
        <v>46204</v>
      </c>
      <c r="F1212" s="57">
        <f>SUMPRODUCT($D$28:$M$28,'Daily Returns'!D1188:M1188)</f>
        <v>2.8308327429898087E-3</v>
      </c>
    </row>
    <row r="1213" spans="5:6" ht="15" customHeight="1" x14ac:dyDescent="0.35">
      <c r="E1213" s="56">
        <f>'Daily Returns'!B1189</f>
        <v>46205</v>
      </c>
      <c r="F1213" s="57">
        <f>SUMPRODUCT($D$28:$M$28,'Daily Returns'!D1189:M1189)</f>
        <v>-2.7938839275588592E-3</v>
      </c>
    </row>
    <row r="1214" spans="5:6" ht="15" customHeight="1" x14ac:dyDescent="0.35">
      <c r="E1214" s="56">
        <f>'Daily Returns'!B1190</f>
        <v>46206</v>
      </c>
      <c r="F1214" s="57">
        <f>SUMPRODUCT($D$28:$M$28,'Daily Returns'!D1190:M1190)</f>
        <v>-8.9037417057934928E-3</v>
      </c>
    </row>
    <row r="1215" spans="5:6" ht="15" customHeight="1" x14ac:dyDescent="0.35">
      <c r="E1215" s="56">
        <f>'Daily Returns'!B1191</f>
        <v>46209</v>
      </c>
      <c r="F1215" s="57">
        <f>SUMPRODUCT($D$28:$M$28,'Daily Returns'!D1191:M1191)</f>
        <v>-6.5201102866415308E-3</v>
      </c>
    </row>
    <row r="1216" spans="5:6" ht="15" customHeight="1" x14ac:dyDescent="0.35">
      <c r="E1216" s="56">
        <f>'Daily Returns'!B1192</f>
        <v>46210</v>
      </c>
      <c r="F1216" s="57">
        <f>SUMPRODUCT($D$28:$M$28,'Daily Returns'!D1192:M1192)</f>
        <v>-1.7677044098071614E-3</v>
      </c>
    </row>
    <row r="1217" spans="5:6" ht="15" customHeight="1" x14ac:dyDescent="0.35">
      <c r="E1217" s="56">
        <f>'Daily Returns'!B1193</f>
        <v>46211</v>
      </c>
      <c r="F1217" s="57">
        <f>SUMPRODUCT($D$28:$M$28,'Daily Returns'!D1193:M1193)</f>
        <v>-8.3761911294150081E-3</v>
      </c>
    </row>
    <row r="1218" spans="5:6" ht="15" customHeight="1" x14ac:dyDescent="0.35">
      <c r="E1218" s="56">
        <f>'Daily Returns'!B1194</f>
        <v>46212</v>
      </c>
      <c r="F1218" s="57">
        <f>SUMPRODUCT($D$28:$M$28,'Daily Returns'!D1194:M1194)</f>
        <v>-1.6617707898821967E-3</v>
      </c>
    </row>
    <row r="1219" spans="5:6" ht="15" customHeight="1" x14ac:dyDescent="0.35">
      <c r="E1219" s="56">
        <f>'Daily Returns'!B1195</f>
        <v>46213</v>
      </c>
      <c r="F1219" s="57">
        <f>SUMPRODUCT($D$28:$M$28,'Daily Returns'!D1195:M1195)</f>
        <v>7.4102592677845504E-3</v>
      </c>
    </row>
    <row r="1220" spans="5:6" ht="15" customHeight="1" x14ac:dyDescent="0.35">
      <c r="E1220" s="56">
        <f>'Daily Returns'!B1196</f>
        <v>46216</v>
      </c>
      <c r="F1220" s="57">
        <f>SUMPRODUCT($D$28:$M$28,'Daily Returns'!D1196:M1196)</f>
        <v>2.6936664548234774E-3</v>
      </c>
    </row>
    <row r="1221" spans="5:6" ht="15" customHeight="1" x14ac:dyDescent="0.35">
      <c r="E1221" s="56">
        <f>'Daily Returns'!B1197</f>
        <v>46217</v>
      </c>
      <c r="F1221" s="57">
        <f>SUMPRODUCT($D$28:$M$28,'Daily Returns'!D1197:M1197)</f>
        <v>1.7693163081615903E-2</v>
      </c>
    </row>
    <row r="1222" spans="5:6" ht="15" customHeight="1" x14ac:dyDescent="0.35">
      <c r="E1222" s="56">
        <f>'Daily Returns'!B1198</f>
        <v>46218</v>
      </c>
      <c r="F1222" s="57">
        <f>SUMPRODUCT($D$28:$M$28,'Daily Returns'!D1198:M1198)</f>
        <v>-1.8797722218309679E-2</v>
      </c>
    </row>
    <row r="1223" spans="5:6" ht="15" customHeight="1" x14ac:dyDescent="0.35">
      <c r="E1223" s="56">
        <f>'Daily Returns'!B1199</f>
        <v>46219</v>
      </c>
      <c r="F1223" s="57">
        <f>SUMPRODUCT($D$28:$M$28,'Daily Returns'!D1199:M1199)</f>
        <v>-7.6857222315190217E-3</v>
      </c>
    </row>
    <row r="1224" spans="5:6" ht="15" customHeight="1" x14ac:dyDescent="0.35">
      <c r="E1224" s="56">
        <f>'Daily Returns'!B1200</f>
        <v>46220</v>
      </c>
      <c r="F1224" s="57">
        <f>SUMPRODUCT($D$28:$M$28,'Daily Returns'!D1200:M1200)</f>
        <v>-5.4272561922340794E-3</v>
      </c>
    </row>
    <row r="1225" spans="5:6" ht="15" customHeight="1" x14ac:dyDescent="0.35">
      <c r="E1225" s="56">
        <f>'Daily Returns'!B1201</f>
        <v>46223</v>
      </c>
      <c r="F1225" s="57">
        <f>SUMPRODUCT($D$28:$M$28,'Daily Returns'!D1201:M1201)</f>
        <v>2.2860642348049111E-2</v>
      </c>
    </row>
    <row r="1226" spans="5:6" ht="15" customHeight="1" x14ac:dyDescent="0.35">
      <c r="E1226" s="56">
        <f>'Daily Returns'!B1202</f>
        <v>46224</v>
      </c>
      <c r="F1226" s="57">
        <f>SUMPRODUCT($D$28:$M$28,'Daily Returns'!D1202:M1202)</f>
        <v>-1.3459352035610263E-4</v>
      </c>
    </row>
    <row r="1227" spans="5:6" ht="15" customHeight="1" x14ac:dyDescent="0.35">
      <c r="E1227" s="56">
        <f>'Daily Returns'!B1203</f>
        <v>46225</v>
      </c>
      <c r="F1227" s="57">
        <f>SUMPRODUCT($D$28:$M$28,'Daily Returns'!D1203:M1203)</f>
        <v>-3.7139438737067644E-3</v>
      </c>
    </row>
    <row r="1228" spans="5:6" ht="15" customHeight="1" x14ac:dyDescent="0.35">
      <c r="E1228" s="56">
        <f>'Daily Returns'!B1204</f>
        <v>46226</v>
      </c>
      <c r="F1228" s="57">
        <f>SUMPRODUCT($D$28:$M$28,'Daily Returns'!D1204:M1204)</f>
        <v>-9.5458739306267231E-3</v>
      </c>
    </row>
    <row r="1229" spans="5:6" ht="15" customHeight="1" x14ac:dyDescent="0.35">
      <c r="E1229" s="56">
        <f>'Daily Returns'!B1205</f>
        <v>46227</v>
      </c>
      <c r="F1229" s="57">
        <f>SUMPRODUCT($D$28:$M$28,'Daily Returns'!D1205:M1205)</f>
        <v>7.0508162215291489E-6</v>
      </c>
    </row>
    <row r="1230" spans="5:6" ht="15" customHeight="1" x14ac:dyDescent="0.35">
      <c r="E1230" s="56">
        <f>'Daily Returns'!B1206</f>
        <v>46230</v>
      </c>
      <c r="F1230" s="57">
        <f>SUMPRODUCT($D$28:$M$28,'Daily Returns'!D1206:M1206)</f>
        <v>4.2899097877276198E-3</v>
      </c>
    </row>
    <row r="1231" spans="5:6" ht="15" customHeight="1" x14ac:dyDescent="0.35">
      <c r="E1231" s="56">
        <f>'Daily Returns'!B1207</f>
        <v>46231</v>
      </c>
      <c r="F1231" s="57">
        <f>SUMPRODUCT($D$28:$M$28,'Daily Returns'!D1207:M1207)</f>
        <v>-1.9230596453839698E-2</v>
      </c>
    </row>
    <row r="1232" spans="5:6" ht="15" customHeight="1" x14ac:dyDescent="0.35">
      <c r="E1232" s="56">
        <f>'Daily Returns'!B1208</f>
        <v>46232</v>
      </c>
      <c r="F1232" s="57">
        <f>SUMPRODUCT($D$28:$M$28,'Daily Returns'!D1208:M1208)</f>
        <v>3.5380872933654694E-4</v>
      </c>
    </row>
    <row r="1233" spans="5:6" ht="15" customHeight="1" x14ac:dyDescent="0.35">
      <c r="E1233" s="56">
        <f>'Daily Returns'!B1209</f>
        <v>46233</v>
      </c>
      <c r="F1233" s="57">
        <f>SUMPRODUCT($D$28:$M$28,'Daily Returns'!D1209:M1209)</f>
        <v>7.0442627384387116E-4</v>
      </c>
    </row>
    <row r="1234" spans="5:6" ht="15" customHeight="1" x14ac:dyDescent="0.35">
      <c r="E1234" s="56">
        <f>'Daily Returns'!B1210</f>
        <v>46234</v>
      </c>
      <c r="F1234" s="57">
        <f>SUMPRODUCT($D$28:$M$28,'Daily Returns'!D1210:M1210)</f>
        <v>5.1367787608899785E-3</v>
      </c>
    </row>
    <row r="1235" spans="5:6" ht="15" customHeight="1" x14ac:dyDescent="0.35">
      <c r="E1235" s="56">
        <f>'Daily Returns'!B1211</f>
        <v>46237</v>
      </c>
      <c r="F1235" s="57">
        <f>SUMPRODUCT($D$28:$M$28,'Daily Returns'!D1211:M1211)</f>
        <v>6.3945306060578903E-3</v>
      </c>
    </row>
    <row r="1236" spans="5:6" ht="15" customHeight="1" x14ac:dyDescent="0.35">
      <c r="E1236" s="56">
        <f>'Daily Returns'!B1212</f>
        <v>46238</v>
      </c>
      <c r="F1236" s="57">
        <f>SUMPRODUCT($D$28:$M$28,'Daily Returns'!D1212:M1212)</f>
        <v>-1.6187732284187611E-2</v>
      </c>
    </row>
    <row r="1237" spans="5:6" ht="15" customHeight="1" x14ac:dyDescent="0.35">
      <c r="E1237" s="56">
        <f>'Daily Returns'!B1213</f>
        <v>46239</v>
      </c>
      <c r="F1237" s="57">
        <f>SUMPRODUCT($D$28:$M$28,'Daily Returns'!D1213:M1213)</f>
        <v>-3.1012913752434062E-3</v>
      </c>
    </row>
    <row r="1238" spans="5:6" ht="15" customHeight="1" x14ac:dyDescent="0.35">
      <c r="E1238" s="56">
        <f>'Daily Returns'!B1214</f>
        <v>46240</v>
      </c>
      <c r="F1238" s="57">
        <f>SUMPRODUCT($D$28:$M$28,'Daily Returns'!D1214:M1214)</f>
        <v>-1.1311979050122914E-2</v>
      </c>
    </row>
    <row r="1239" spans="5:6" ht="15" customHeight="1" x14ac:dyDescent="0.35">
      <c r="E1239" s="56">
        <f>'Daily Returns'!B1215</f>
        <v>46241</v>
      </c>
      <c r="F1239" s="57">
        <f>SUMPRODUCT($D$28:$M$28,'Daily Returns'!D1215:M1215)</f>
        <v>2.2248302566479413E-3</v>
      </c>
    </row>
    <row r="1240" spans="5:6" ht="15" customHeight="1" x14ac:dyDescent="0.35">
      <c r="E1240" s="56">
        <f>'Daily Returns'!B1216</f>
        <v>46244</v>
      </c>
      <c r="F1240" s="57">
        <f>SUMPRODUCT($D$28:$M$28,'Daily Returns'!D1216:M1216)</f>
        <v>4.8592045633915801E-4</v>
      </c>
    </row>
    <row r="1241" spans="5:6" ht="15" customHeight="1" x14ac:dyDescent="0.35">
      <c r="E1241" s="56">
        <f>'Daily Returns'!B1217</f>
        <v>46245</v>
      </c>
      <c r="F1241" s="57">
        <f>SUMPRODUCT($D$28:$M$28,'Daily Returns'!D1217:M1217)</f>
        <v>-7.0543543201163714E-3</v>
      </c>
    </row>
    <row r="1242" spans="5:6" ht="15" customHeight="1" x14ac:dyDescent="0.35">
      <c r="E1242" s="56">
        <f>'Daily Returns'!B1218</f>
        <v>46246</v>
      </c>
      <c r="F1242" s="57">
        <f>SUMPRODUCT($D$28:$M$28,'Daily Returns'!D1218:M1218)</f>
        <v>-3.2852444896658284E-3</v>
      </c>
    </row>
    <row r="1243" spans="5:6" ht="15" customHeight="1" x14ac:dyDescent="0.35">
      <c r="E1243" s="56">
        <f>'Daily Returns'!B1219</f>
        <v>46247</v>
      </c>
      <c r="F1243" s="57">
        <f>SUMPRODUCT($D$28:$M$28,'Daily Returns'!D1219:M1219)</f>
        <v>1.1767096944512155E-3</v>
      </c>
    </row>
    <row r="1244" spans="5:6" ht="15" customHeight="1" x14ac:dyDescent="0.35">
      <c r="E1244" s="56">
        <f>'Daily Returns'!B1220</f>
        <v>46248</v>
      </c>
      <c r="F1244" s="57">
        <f>SUMPRODUCT($D$28:$M$28,'Daily Returns'!D1220:M1220)</f>
        <v>-6.5600718485812459E-3</v>
      </c>
    </row>
    <row r="1245" spans="5:6" ht="15" customHeight="1" x14ac:dyDescent="0.35">
      <c r="E1245" s="56">
        <f>'Daily Returns'!B1221</f>
        <v>46251</v>
      </c>
      <c r="F1245" s="57">
        <f>SUMPRODUCT($D$28:$M$28,'Daily Returns'!D1221:M1221)</f>
        <v>-5.1255905936495394E-3</v>
      </c>
    </row>
    <row r="1246" spans="5:6" ht="15" customHeight="1" x14ac:dyDescent="0.35">
      <c r="E1246" s="56">
        <f>'Daily Returns'!B1222</f>
        <v>46252</v>
      </c>
      <c r="F1246" s="57">
        <f>SUMPRODUCT($D$28:$M$28,'Daily Returns'!D1222:M1222)</f>
        <v>-4.8523684332804976E-4</v>
      </c>
    </row>
    <row r="1247" spans="5:6" ht="15" customHeight="1" x14ac:dyDescent="0.35">
      <c r="E1247" s="56">
        <f>'Daily Returns'!B1223</f>
        <v>46253</v>
      </c>
      <c r="F1247" s="57">
        <f>SUMPRODUCT($D$28:$M$28,'Daily Returns'!D1223:M1223)</f>
        <v>-8.6191642316477152E-3</v>
      </c>
    </row>
    <row r="1248" spans="5:6" ht="15" customHeight="1" x14ac:dyDescent="0.35">
      <c r="E1248" s="56">
        <f>'Daily Returns'!B1224</f>
        <v>46254</v>
      </c>
      <c r="F1248" s="57">
        <f>SUMPRODUCT($D$28:$M$28,'Daily Returns'!D1224:M1224)</f>
        <v>2.1150990731800866E-3</v>
      </c>
    </row>
    <row r="1249" spans="5:6" ht="15" customHeight="1" x14ac:dyDescent="0.35">
      <c r="E1249" s="56">
        <f>'Daily Returns'!B1225</f>
        <v>46255</v>
      </c>
      <c r="F1249" s="57">
        <f>SUMPRODUCT($D$28:$M$28,'Daily Returns'!D1225:M1225)</f>
        <v>7.7088683032711137E-3</v>
      </c>
    </row>
    <row r="1250" spans="5:6" ht="15" customHeight="1" x14ac:dyDescent="0.35">
      <c r="E1250" s="56">
        <f>'Daily Returns'!B1226</f>
        <v>46258</v>
      </c>
      <c r="F1250" s="57">
        <f>SUMPRODUCT($D$28:$M$28,'Daily Returns'!D1226:M1226)</f>
        <v>-3.4564564571465013E-3</v>
      </c>
    </row>
    <row r="1251" spans="5:6" ht="15" customHeight="1" x14ac:dyDescent="0.35">
      <c r="E1251" s="56">
        <f>'Daily Returns'!B1227</f>
        <v>46259</v>
      </c>
      <c r="F1251" s="57">
        <f>SUMPRODUCT($D$28:$M$28,'Daily Returns'!D1227:M1227)</f>
        <v>4.5676422029530556E-3</v>
      </c>
    </row>
    <row r="1252" spans="5:6" ht="15" customHeight="1" x14ac:dyDescent="0.35">
      <c r="E1252" s="56">
        <f>'Daily Returns'!B1228</f>
        <v>46260</v>
      </c>
      <c r="F1252" s="57">
        <f>SUMPRODUCT($D$28:$M$28,'Daily Returns'!D1228:M1228)</f>
        <v>-3.6120922404753583E-3</v>
      </c>
    </row>
    <row r="1253" spans="5:6" ht="15" customHeight="1" x14ac:dyDescent="0.35">
      <c r="E1253" s="56">
        <f>'Daily Returns'!B1229</f>
        <v>46261</v>
      </c>
      <c r="F1253" s="57">
        <f>SUMPRODUCT($D$28:$M$28,'Daily Returns'!D1229:M1229)</f>
        <v>8.7053228495917855E-3</v>
      </c>
    </row>
    <row r="1254" spans="5:6" ht="15" customHeight="1" x14ac:dyDescent="0.35">
      <c r="E1254" s="56">
        <f>'Daily Returns'!B1230</f>
        <v>46262</v>
      </c>
      <c r="F1254" s="57">
        <f>SUMPRODUCT($D$28:$M$28,'Daily Returns'!D1230:M1230)</f>
        <v>-8.3989545539017892E-3</v>
      </c>
    </row>
    <row r="1255" spans="5:6" ht="15" customHeight="1" x14ac:dyDescent="0.35">
      <c r="E1255" s="56">
        <f>'Daily Returns'!B1231</f>
        <v>46265</v>
      </c>
      <c r="F1255" s="57">
        <f>SUMPRODUCT($D$28:$M$28,'Daily Returns'!D1231:M1231)</f>
        <v>-2.6083755076598221E-2</v>
      </c>
    </row>
    <row r="1256" spans="5:6" ht="15" customHeight="1" x14ac:dyDescent="0.35">
      <c r="E1256" s="56">
        <f>'Daily Returns'!B1232</f>
        <v>46266</v>
      </c>
      <c r="F1256" s="57">
        <f>SUMPRODUCT($D$28:$M$28,'Daily Returns'!D1232:M1232)</f>
        <v>1.2453696445656529E-2</v>
      </c>
    </row>
    <row r="1257" spans="5:6" ht="15" customHeight="1" x14ac:dyDescent="0.35">
      <c r="E1257" s="56">
        <f>'Daily Returns'!B1233</f>
        <v>46267</v>
      </c>
      <c r="F1257" s="57">
        <f>SUMPRODUCT($D$28:$M$28,'Daily Returns'!D1233:M1233)</f>
        <v>1.3938106915490342E-2</v>
      </c>
    </row>
    <row r="1258" spans="5:6" ht="15" customHeight="1" x14ac:dyDescent="0.35">
      <c r="E1258" s="56">
        <f>'Daily Returns'!B1234</f>
        <v>46268</v>
      </c>
      <c r="F1258" s="57">
        <f>SUMPRODUCT($D$28:$M$28,'Daily Returns'!D1234:M1234)</f>
        <v>7.0996410923912269E-3</v>
      </c>
    </row>
    <row r="1259" spans="5:6" ht="15" customHeight="1" x14ac:dyDescent="0.35">
      <c r="E1259" s="56">
        <f>'Daily Returns'!B1235</f>
        <v>46269</v>
      </c>
      <c r="F1259" s="57">
        <f>SUMPRODUCT($D$28:$M$28,'Daily Returns'!D1235:M1235)</f>
        <v>1.1413425576798546E-4</v>
      </c>
    </row>
    <row r="1260" spans="5:6" ht="15" customHeight="1" x14ac:dyDescent="0.35">
      <c r="E1260" s="56">
        <f>'Daily Returns'!B1236</f>
        <v>46273</v>
      </c>
      <c r="F1260" s="57">
        <f>SUMPRODUCT($D$28:$M$28,'Daily Returns'!D1236:M1236)</f>
        <v>-2.9026345381763471E-3</v>
      </c>
    </row>
    <row r="1261" spans="5:6" ht="15" customHeight="1" x14ac:dyDescent="0.35">
      <c r="E1261" s="56">
        <f>'Daily Returns'!B1237</f>
        <v>46274</v>
      </c>
      <c r="F1261" s="57">
        <f>SUMPRODUCT($D$28:$M$28,'Daily Returns'!D1237:M1237)</f>
        <v>1.9646171174540907E-2</v>
      </c>
    </row>
    <row r="1262" spans="5:6" ht="15" customHeight="1" x14ac:dyDescent="0.35">
      <c r="E1262" s="56">
        <f>'Daily Returns'!B1238</f>
        <v>46275</v>
      </c>
      <c r="F1262" s="57">
        <f>SUMPRODUCT($D$28:$M$28,'Daily Returns'!D1238:M1238)</f>
        <v>-8.3725262512030765E-4</v>
      </c>
    </row>
    <row r="1263" spans="5:6" ht="15" customHeight="1" x14ac:dyDescent="0.35">
      <c r="E1263" s="56">
        <f>'Daily Returns'!B1239</f>
        <v>46276</v>
      </c>
      <c r="F1263" s="57">
        <f>SUMPRODUCT($D$28:$M$28,'Daily Returns'!D1239:M1239)</f>
        <v>-8.3614587431775425E-3</v>
      </c>
    </row>
    <row r="1264" spans="5:6" ht="15" customHeight="1" x14ac:dyDescent="0.35">
      <c r="E1264" s="56">
        <f>'Daily Returns'!B1240</f>
        <v>46279</v>
      </c>
      <c r="F1264" s="57">
        <f>SUMPRODUCT($D$28:$M$28,'Daily Returns'!D1240:M1240)</f>
        <v>0</v>
      </c>
    </row>
    <row r="1265" spans="2:6" ht="15" customHeight="1" x14ac:dyDescent="0.35">
      <c r="E1265" s="56">
        <f>'Daily Returns'!B1241</f>
        <v>46280</v>
      </c>
      <c r="F1265" s="57">
        <f>SUMPRODUCT($D$28:$M$28,'Daily Returns'!D1241:M1241)</f>
        <v>-2.0115683724642994E-2</v>
      </c>
    </row>
    <row r="1266" spans="2:6" ht="15" customHeight="1" x14ac:dyDescent="0.35">
      <c r="E1266" s="56">
        <f>'Daily Returns'!B1242</f>
        <v>46281</v>
      </c>
      <c r="F1266" s="57">
        <f>SUMPRODUCT($D$28:$M$28,'Daily Returns'!D1242:M1242)</f>
        <v>-2.7387529304202453E-3</v>
      </c>
    </row>
    <row r="1268" spans="2:6" ht="15" customHeight="1" x14ac:dyDescent="0.35">
      <c r="E1268" s="4" t="s">
        <v>202</v>
      </c>
      <c r="F1268" s="65">
        <v>5.2999999999999999E-2</v>
      </c>
    </row>
    <row r="1269" spans="2:6" ht="15" customHeight="1" x14ac:dyDescent="0.35">
      <c r="E1269" s="4" t="s">
        <v>165</v>
      </c>
      <c r="F1269" s="57">
        <f>AVERAGE(F30:F1266)</f>
        <v>1.5546487022088632E-3</v>
      </c>
    </row>
    <row r="1270" spans="2:6" ht="15" customHeight="1" x14ac:dyDescent="0.35">
      <c r="E1270" s="4" t="s">
        <v>203</v>
      </c>
      <c r="F1270" s="57">
        <f>(1+F1269)^252-1</f>
        <v>0.47914949153809361</v>
      </c>
    </row>
    <row r="1271" spans="2:6" ht="15" customHeight="1" x14ac:dyDescent="0.35">
      <c r="E1271" s="4" t="s">
        <v>167</v>
      </c>
      <c r="F1271" s="57">
        <f>STDEV(F30:F1266)</f>
        <v>1.6969979701363054E-2</v>
      </c>
    </row>
    <row r="1272" spans="2:6" ht="15" customHeight="1" x14ac:dyDescent="0.35">
      <c r="E1272" s="4" t="s">
        <v>168</v>
      </c>
      <c r="F1272" s="57">
        <f>F1271*SQRT(252)</f>
        <v>0.26939007626172473</v>
      </c>
    </row>
    <row r="1273" spans="2:6" ht="15" customHeight="1" x14ac:dyDescent="0.35">
      <c r="E1273" s="4" t="s">
        <v>204</v>
      </c>
      <c r="F1273" s="66">
        <f>(F1270-F1268)/F1272</f>
        <v>1.581904936706243</v>
      </c>
    </row>
    <row r="1275" spans="2:6" ht="15" customHeight="1" x14ac:dyDescent="0.35">
      <c r="B1275" s="4" t="s">
        <v>205</v>
      </c>
    </row>
    <row r="1276" spans="2:6" ht="26.25" customHeight="1" x14ac:dyDescent="0.35">
      <c r="B1276" s="67" t="s">
        <v>200</v>
      </c>
      <c r="C1276" s="67" t="s">
        <v>201</v>
      </c>
    </row>
    <row r="1277" spans="2:6" ht="15" customHeight="1" x14ac:dyDescent="0.35">
      <c r="B1277" s="57">
        <v>0.28753819090277399</v>
      </c>
      <c r="C1277" s="57">
        <v>0.25033413530071302</v>
      </c>
    </row>
    <row r="1278" spans="2:6" ht="15" customHeight="1" x14ac:dyDescent="0.35">
      <c r="B1278" s="57">
        <v>0.36352240233719102</v>
      </c>
      <c r="C1278" s="57">
        <v>0.25621949962219998</v>
      </c>
    </row>
    <row r="1279" spans="2:6" ht="15" customHeight="1" x14ac:dyDescent="0.35">
      <c r="B1279" s="57">
        <v>0.44397199548694799</v>
      </c>
      <c r="C1279" s="57">
        <v>0.27255703906857998</v>
      </c>
    </row>
    <row r="1280" spans="2:6" ht="15" customHeight="1" x14ac:dyDescent="0.35">
      <c r="B1280" s="57">
        <v>0.52914828210112996</v>
      </c>
      <c r="C1280" s="57">
        <v>0.30506782598603699</v>
      </c>
    </row>
    <row r="1281" spans="2:3" ht="15" customHeight="1" x14ac:dyDescent="0.35">
      <c r="B1281" s="57">
        <v>0.61932780103862195</v>
      </c>
      <c r="C1281" s="57">
        <v>0.357806517548454</v>
      </c>
    </row>
    <row r="1282" spans="2:3" ht="15" customHeight="1" x14ac:dyDescent="0.35">
      <c r="B1282" s="57">
        <v>0.71480320180981904</v>
      </c>
      <c r="C1282" s="57">
        <v>0.41857647832428402</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C1247"/>
  <sheetViews>
    <sheetView showGridLines="0" topLeftCell="A15" zoomScaleNormal="100" workbookViewId="0"/>
  </sheetViews>
  <sheetFormatPr defaultColWidth="8.6328125" defaultRowHeight="14.5" x14ac:dyDescent="0.35"/>
  <cols>
    <col min="2" max="2" width="20" customWidth="1"/>
    <col min="3" max="3" width="24" customWidth="1"/>
  </cols>
  <sheetData>
    <row r="2" spans="2:3" ht="17.25" customHeight="1" x14ac:dyDescent="0.4">
      <c r="B2" s="5" t="s">
        <v>206</v>
      </c>
    </row>
    <row r="3" spans="2:3" ht="39.75" customHeight="1" x14ac:dyDescent="0.35">
      <c r="B3" s="3" t="s">
        <v>207</v>
      </c>
    </row>
    <row r="5" spans="2:3" ht="26.25" customHeight="1" x14ac:dyDescent="0.35">
      <c r="B5" s="6" t="s">
        <v>163</v>
      </c>
      <c r="C5" s="6" t="s">
        <v>208</v>
      </c>
    </row>
    <row r="6" spans="2:3" ht="15" customHeight="1" x14ac:dyDescent="0.35">
      <c r="B6" s="53">
        <f>'Daily Returns'!B6</f>
        <v>44460</v>
      </c>
      <c r="C6" s="54">
        <f>'Daily Returns'!C6</f>
        <v>5.2348863574760429E-3</v>
      </c>
    </row>
    <row r="7" spans="2:3" ht="15" customHeight="1" x14ac:dyDescent="0.35">
      <c r="B7" s="53">
        <f>'Daily Returns'!B7</f>
        <v>44461</v>
      </c>
      <c r="C7" s="54">
        <f>'Daily Returns'!C7</f>
        <v>8.1947994091302601E-3</v>
      </c>
    </row>
    <row r="8" spans="2:3" ht="15" customHeight="1" x14ac:dyDescent="0.35">
      <c r="B8" s="53">
        <f>'Daily Returns'!B8</f>
        <v>44462</v>
      </c>
      <c r="C8" s="54">
        <f>'Daily Returns'!C8</f>
        <v>1.8326220682116867E-2</v>
      </c>
    </row>
    <row r="9" spans="2:3" ht="15" customHeight="1" x14ac:dyDescent="0.35">
      <c r="B9" s="53">
        <f>'Daily Returns'!B9</f>
        <v>44463</v>
      </c>
      <c r="C9" s="54">
        <f>'Daily Returns'!C9</f>
        <v>-8.0755483996208799E-3</v>
      </c>
    </row>
    <row r="10" spans="2:3" ht="15" customHeight="1" x14ac:dyDescent="0.35">
      <c r="B10" s="53">
        <f>'Daily Returns'!B10</f>
        <v>44466</v>
      </c>
      <c r="C10" s="54">
        <f>'Daily Returns'!C10</f>
        <v>1.333551294065094E-2</v>
      </c>
    </row>
    <row r="11" spans="2:3" ht="15" customHeight="1" x14ac:dyDescent="0.35">
      <c r="B11" s="53">
        <f>'Daily Returns'!B11</f>
        <v>44467</v>
      </c>
      <c r="C11" s="54">
        <f>'Daily Returns'!C11</f>
        <v>2.0144460273424869E-2</v>
      </c>
    </row>
    <row r="12" spans="2:3" ht="15" customHeight="1" x14ac:dyDescent="0.35">
      <c r="B12" s="53">
        <f>'Daily Returns'!B12</f>
        <v>44468</v>
      </c>
      <c r="C12" s="54">
        <f>'Daily Returns'!C12</f>
        <v>1.8494967560308107E-2</v>
      </c>
    </row>
    <row r="13" spans="2:3" ht="15" customHeight="1" x14ac:dyDescent="0.35">
      <c r="B13" s="53">
        <f>'Daily Returns'!B13</f>
        <v>44469</v>
      </c>
      <c r="C13" s="54">
        <f>'Daily Returns'!C13</f>
        <v>-2.6241496115164686E-4</v>
      </c>
    </row>
    <row r="14" spans="2:3" ht="15" customHeight="1" x14ac:dyDescent="0.35">
      <c r="B14" s="53">
        <f>'Daily Returns'!B14</f>
        <v>44470</v>
      </c>
      <c r="C14" s="54">
        <f>'Daily Returns'!C14</f>
        <v>6.1968060091301957E-3</v>
      </c>
    </row>
    <row r="15" spans="2:3" ht="15" customHeight="1" x14ac:dyDescent="0.35">
      <c r="B15" s="53">
        <f>'Daily Returns'!B15</f>
        <v>44473</v>
      </c>
      <c r="C15" s="54">
        <f>'Daily Returns'!C15</f>
        <v>1.4539004008660594E-2</v>
      </c>
    </row>
    <row r="16" spans="2:3" ht="15" customHeight="1" x14ac:dyDescent="0.35">
      <c r="B16" s="53">
        <f>'Daily Returns'!B16</f>
        <v>44474</v>
      </c>
      <c r="C16" s="54">
        <f>'Daily Returns'!C16</f>
        <v>2.8779151988892249E-2</v>
      </c>
    </row>
    <row r="17" spans="2:3" ht="15" customHeight="1" x14ac:dyDescent="0.35">
      <c r="B17" s="53">
        <f>'Daily Returns'!B17</f>
        <v>44475</v>
      </c>
      <c r="C17" s="54">
        <f>'Daily Returns'!C17</f>
        <v>-4.5050955692604866E-3</v>
      </c>
    </row>
    <row r="18" spans="2:3" ht="15" customHeight="1" x14ac:dyDescent="0.35">
      <c r="B18" s="53">
        <f>'Daily Returns'!B18</f>
        <v>44476</v>
      </c>
      <c r="C18" s="54">
        <f>'Daily Returns'!C18</f>
        <v>-3.9166457444137492E-3</v>
      </c>
    </row>
    <row r="19" spans="2:3" ht="15" customHeight="1" x14ac:dyDescent="0.35">
      <c r="B19" s="53">
        <f>'Daily Returns'!B19</f>
        <v>44477</v>
      </c>
      <c r="C19" s="54">
        <f>'Daily Returns'!C19</f>
        <v>4.1126850498225398E-3</v>
      </c>
    </row>
    <row r="20" spans="2:3" ht="15" customHeight="1" x14ac:dyDescent="0.35">
      <c r="B20" s="53">
        <f>'Daily Returns'!B20</f>
        <v>44480</v>
      </c>
      <c r="C20" s="54">
        <f>'Daily Returns'!C20</f>
        <v>1.084623655464112E-2</v>
      </c>
    </row>
    <row r="21" spans="2:3" ht="15" customHeight="1" x14ac:dyDescent="0.35">
      <c r="B21" s="53">
        <f>'Daily Returns'!B21</f>
        <v>44481</v>
      </c>
      <c r="C21" s="54">
        <f>'Daily Returns'!C21</f>
        <v>4.3209148419700583E-3</v>
      </c>
    </row>
    <row r="22" spans="2:3" ht="15" customHeight="1" x14ac:dyDescent="0.35">
      <c r="B22" s="53">
        <f>'Daily Returns'!B22</f>
        <v>44482</v>
      </c>
      <c r="C22" s="54">
        <f>'Daily Returns'!C22</f>
        <v>1.3947527296479301E-2</v>
      </c>
    </row>
    <row r="23" spans="2:3" ht="15" customHeight="1" x14ac:dyDescent="0.35">
      <c r="B23" s="53">
        <f>'Daily Returns'!B23</f>
        <v>44483</v>
      </c>
      <c r="C23" s="54">
        <f>'Daily Returns'!C23</f>
        <v>6.5821560371315257E-3</v>
      </c>
    </row>
    <row r="24" spans="2:3" ht="15" customHeight="1" x14ac:dyDescent="0.35">
      <c r="B24" s="53">
        <f>'Daily Returns'!B24</f>
        <v>44487</v>
      </c>
      <c r="C24" s="54">
        <f>'Daily Returns'!C24</f>
        <v>1.5438286223040665E-2</v>
      </c>
    </row>
    <row r="25" spans="2:3" ht="15" customHeight="1" x14ac:dyDescent="0.35">
      <c r="B25" s="53">
        <f>'Daily Returns'!B25</f>
        <v>44488</v>
      </c>
      <c r="C25" s="54">
        <f>'Daily Returns'!C25</f>
        <v>-1.4436133875707302E-2</v>
      </c>
    </row>
    <row r="26" spans="2:3" ht="15" customHeight="1" x14ac:dyDescent="0.35">
      <c r="B26" s="53">
        <f>'Daily Returns'!B26</f>
        <v>44489</v>
      </c>
      <c r="C26" s="54">
        <f>'Daily Returns'!C26</f>
        <v>-1.6291684906387438E-2</v>
      </c>
    </row>
    <row r="27" spans="2:3" ht="15" customHeight="1" x14ac:dyDescent="0.35">
      <c r="B27" s="53">
        <f>'Daily Returns'!B27</f>
        <v>44490</v>
      </c>
      <c r="C27" s="54">
        <f>'Daily Returns'!C27</f>
        <v>-3.0945149773293767E-3</v>
      </c>
    </row>
    <row r="28" spans="2:3" ht="15" customHeight="1" x14ac:dyDescent="0.35">
      <c r="B28" s="53">
        <f>'Daily Returns'!B28</f>
        <v>44491</v>
      </c>
      <c r="C28" s="54">
        <f>'Daily Returns'!C28</f>
        <v>-1.0655629792977184E-3</v>
      </c>
    </row>
    <row r="29" spans="2:3" ht="15" customHeight="1" x14ac:dyDescent="0.35">
      <c r="B29" s="53">
        <f>'Daily Returns'!B29</f>
        <v>44494</v>
      </c>
      <c r="C29" s="54">
        <f>'Daily Returns'!C29</f>
        <v>-4.9545931920677022E-3</v>
      </c>
    </row>
    <row r="30" spans="2:3" ht="15" customHeight="1" x14ac:dyDescent="0.35">
      <c r="B30" s="53">
        <f>'Daily Returns'!B30</f>
        <v>44495</v>
      </c>
      <c r="C30" s="54">
        <f>'Daily Returns'!C30</f>
        <v>8.7851093947897141E-3</v>
      </c>
    </row>
    <row r="31" spans="2:3" ht="15" customHeight="1" x14ac:dyDescent="0.35">
      <c r="B31" s="53">
        <f>'Daily Returns'!B31</f>
        <v>44496</v>
      </c>
      <c r="C31" s="54">
        <f>'Daily Returns'!C31</f>
        <v>-7.6972155035707202E-3</v>
      </c>
    </row>
    <row r="32" spans="2:3" ht="15" customHeight="1" x14ac:dyDescent="0.35">
      <c r="B32" s="53">
        <f>'Daily Returns'!B32</f>
        <v>44497</v>
      </c>
      <c r="C32" s="54">
        <f>'Daily Returns'!C32</f>
        <v>-2.4974312431129353E-2</v>
      </c>
    </row>
    <row r="33" spans="2:3" ht="15" customHeight="1" x14ac:dyDescent="0.35">
      <c r="B33" s="53">
        <f>'Daily Returns'!B33</f>
        <v>44498</v>
      </c>
      <c r="C33" s="54">
        <f>'Daily Returns'!C33</f>
        <v>-1.4619914040418402E-2</v>
      </c>
    </row>
    <row r="34" spans="2:3" ht="15" customHeight="1" x14ac:dyDescent="0.35">
      <c r="B34" s="53">
        <f>'Daily Returns'!B34</f>
        <v>44501</v>
      </c>
      <c r="C34" s="54">
        <f>'Daily Returns'!C34</f>
        <v>1.1550991775728381E-2</v>
      </c>
    </row>
    <row r="35" spans="2:3" ht="15" customHeight="1" x14ac:dyDescent="0.35">
      <c r="B35" s="53">
        <f>'Daily Returns'!B35</f>
        <v>44502</v>
      </c>
      <c r="C35" s="54">
        <f>'Daily Returns'!C35</f>
        <v>-3.5227296900592897E-3</v>
      </c>
    </row>
    <row r="36" spans="2:3" ht="15" customHeight="1" x14ac:dyDescent="0.35">
      <c r="B36" s="53">
        <f>'Daily Returns'!B36</f>
        <v>44503</v>
      </c>
      <c r="C36" s="54">
        <f>'Daily Returns'!C36</f>
        <v>2.8926166759886129E-3</v>
      </c>
    </row>
    <row r="37" spans="2:3" ht="15" customHeight="1" x14ac:dyDescent="0.35">
      <c r="B37" s="53">
        <f>'Daily Returns'!B37</f>
        <v>44504</v>
      </c>
      <c r="C37" s="54">
        <f>'Daily Returns'!C37</f>
        <v>4.027339933459384E-3</v>
      </c>
    </row>
    <row r="38" spans="2:3" ht="15" customHeight="1" x14ac:dyDescent="0.35">
      <c r="B38" s="53">
        <f>'Daily Returns'!B38</f>
        <v>44508</v>
      </c>
      <c r="C38" s="54">
        <f>'Daily Returns'!C38</f>
        <v>1.5041945721790739E-2</v>
      </c>
    </row>
    <row r="39" spans="2:3" ht="15" customHeight="1" x14ac:dyDescent="0.35">
      <c r="B39" s="53">
        <f>'Daily Returns'!B39</f>
        <v>44509</v>
      </c>
      <c r="C39" s="54">
        <f>'Daily Returns'!C39</f>
        <v>2.7361438334418953E-3</v>
      </c>
    </row>
    <row r="40" spans="2:3" ht="15" customHeight="1" x14ac:dyDescent="0.35">
      <c r="B40" s="53">
        <f>'Daily Returns'!B40</f>
        <v>44510</v>
      </c>
      <c r="C40" s="54">
        <f>'Daily Returns'!C40</f>
        <v>1.5413905008685447E-3</v>
      </c>
    </row>
    <row r="41" spans="2:3" ht="15" customHeight="1" x14ac:dyDescent="0.35">
      <c r="B41" s="53">
        <f>'Daily Returns'!B41</f>
        <v>44511</v>
      </c>
      <c r="C41" s="54">
        <f>'Daily Returns'!C41</f>
        <v>-6.0957602126340271E-3</v>
      </c>
    </row>
    <row r="42" spans="2:3" ht="15" customHeight="1" x14ac:dyDescent="0.35">
      <c r="B42" s="53">
        <f>'Daily Returns'!B42</f>
        <v>44512</v>
      </c>
      <c r="C42" s="54">
        <f>'Daily Returns'!C42</f>
        <v>1.3163979535253612E-2</v>
      </c>
    </row>
    <row r="43" spans="2:3" ht="15" customHeight="1" x14ac:dyDescent="0.35">
      <c r="B43" s="53">
        <f>'Daily Returns'!B43</f>
        <v>44515</v>
      </c>
      <c r="C43" s="54">
        <f>'Daily Returns'!C43</f>
        <v>2.4597985071852513E-3</v>
      </c>
    </row>
    <row r="44" spans="2:3" ht="15" customHeight="1" x14ac:dyDescent="0.35">
      <c r="B44" s="53">
        <f>'Daily Returns'!B44</f>
        <v>44516</v>
      </c>
      <c r="C44" s="54">
        <f>'Daily Returns'!C44</f>
        <v>-1.3358688194949342E-2</v>
      </c>
    </row>
    <row r="45" spans="2:3" ht="15" customHeight="1" x14ac:dyDescent="0.35">
      <c r="B45" s="53">
        <f>'Daily Returns'!B45</f>
        <v>44517</v>
      </c>
      <c r="C45" s="54">
        <f>'Daily Returns'!C45</f>
        <v>-4.4581983866960329E-3</v>
      </c>
    </row>
    <row r="46" spans="2:3" ht="15" customHeight="1" x14ac:dyDescent="0.35">
      <c r="B46" s="53">
        <f>'Daily Returns'!B46</f>
        <v>44518</v>
      </c>
      <c r="C46" s="54">
        <f>'Daily Returns'!C46</f>
        <v>-1.8269226735577737E-3</v>
      </c>
    </row>
    <row r="47" spans="2:3" ht="15" customHeight="1" x14ac:dyDescent="0.35">
      <c r="B47" s="53">
        <f>'Daily Returns'!B47</f>
        <v>44522</v>
      </c>
      <c r="C47" s="54">
        <f>'Daily Returns'!C47</f>
        <v>-2.8412207099584585E-2</v>
      </c>
    </row>
    <row r="48" spans="2:3" ht="15" customHeight="1" x14ac:dyDescent="0.35">
      <c r="B48" s="53">
        <f>'Daily Returns'!B48</f>
        <v>44523</v>
      </c>
      <c r="C48" s="54">
        <f>'Daily Returns'!C48</f>
        <v>2.0271819294671367E-2</v>
      </c>
    </row>
    <row r="49" spans="2:3" ht="15" customHeight="1" x14ac:dyDescent="0.35">
      <c r="B49" s="53">
        <f>'Daily Returns'!B49</f>
        <v>44524</v>
      </c>
      <c r="C49" s="54">
        <f>'Daily Returns'!C49</f>
        <v>2.6752081129606253E-3</v>
      </c>
    </row>
    <row r="50" spans="2:3" ht="15" customHeight="1" x14ac:dyDescent="0.35">
      <c r="B50" s="53">
        <f>'Daily Returns'!B50</f>
        <v>44525</v>
      </c>
      <c r="C50" s="54">
        <f>'Daily Returns'!C50</f>
        <v>2.4025319185371652E-2</v>
      </c>
    </row>
    <row r="51" spans="2:3" ht="15" customHeight="1" x14ac:dyDescent="0.35">
      <c r="B51" s="53">
        <f>'Daily Returns'!B51</f>
        <v>44526</v>
      </c>
      <c r="C51" s="54">
        <f>'Daily Returns'!C51</f>
        <v>-3.5875837436643798E-2</v>
      </c>
    </row>
    <row r="52" spans="2:3" ht="15" customHeight="1" x14ac:dyDescent="0.35">
      <c r="B52" s="53">
        <f>'Daily Returns'!B52</f>
        <v>44529</v>
      </c>
      <c r="C52" s="54">
        <f>'Daily Returns'!C52</f>
        <v>-1.2730519842051646E-2</v>
      </c>
    </row>
    <row r="53" spans="2:3" ht="15" customHeight="1" x14ac:dyDescent="0.35">
      <c r="B53" s="53">
        <f>'Daily Returns'!B53</f>
        <v>44530</v>
      </c>
      <c r="C53" s="54">
        <f>'Daily Returns'!C53</f>
        <v>-9.9209835091303988E-3</v>
      </c>
    </row>
    <row r="54" spans="2:3" ht="15" customHeight="1" x14ac:dyDescent="0.35">
      <c r="B54" s="53">
        <f>'Daily Returns'!B54</f>
        <v>44531</v>
      </c>
      <c r="C54" s="54">
        <f>'Daily Returns'!C54</f>
        <v>1.259012112542135E-2</v>
      </c>
    </row>
    <row r="55" spans="2:3" ht="15" customHeight="1" x14ac:dyDescent="0.35">
      <c r="B55" s="53">
        <f>'Daily Returns'!B55</f>
        <v>44532</v>
      </c>
      <c r="C55" s="54">
        <f>'Daily Returns'!C55</f>
        <v>1.6477144884642581E-2</v>
      </c>
    </row>
    <row r="56" spans="2:3" ht="15" customHeight="1" x14ac:dyDescent="0.35">
      <c r="B56" s="53">
        <f>'Daily Returns'!B56</f>
        <v>44533</v>
      </c>
      <c r="C56" s="54">
        <f>'Daily Returns'!C56</f>
        <v>-9.9290810332204327E-3</v>
      </c>
    </row>
    <row r="57" spans="2:3" ht="15" customHeight="1" x14ac:dyDescent="0.35">
      <c r="B57" s="53">
        <f>'Daily Returns'!B57</f>
        <v>44536</v>
      </c>
      <c r="C57" s="54">
        <f>'Daily Returns'!C57</f>
        <v>-1.5385872170639692E-2</v>
      </c>
    </row>
    <row r="58" spans="2:3" ht="15" customHeight="1" x14ac:dyDescent="0.35">
      <c r="B58" s="53">
        <f>'Daily Returns'!B58</f>
        <v>44537</v>
      </c>
      <c r="C58" s="54">
        <f>'Daily Returns'!C58</f>
        <v>1.1877469924237438E-2</v>
      </c>
    </row>
    <row r="59" spans="2:3" ht="15" customHeight="1" x14ac:dyDescent="0.35">
      <c r="B59" s="53">
        <f>'Daily Returns'!B59</f>
        <v>44538</v>
      </c>
      <c r="C59" s="54">
        <f>'Daily Returns'!C59</f>
        <v>8.2123206386881531E-3</v>
      </c>
    </row>
    <row r="60" spans="2:3" ht="15" customHeight="1" x14ac:dyDescent="0.35">
      <c r="B60" s="53">
        <f>'Daily Returns'!B60</f>
        <v>44539</v>
      </c>
      <c r="C60" s="54">
        <f>'Daily Returns'!C60</f>
        <v>1.9475405345250607E-3</v>
      </c>
    </row>
    <row r="61" spans="2:3" ht="15" customHeight="1" x14ac:dyDescent="0.35">
      <c r="B61" s="53">
        <f>'Daily Returns'!B61</f>
        <v>44540</v>
      </c>
      <c r="C61" s="54">
        <f>'Daily Returns'!C61</f>
        <v>9.2488561749481946E-4</v>
      </c>
    </row>
    <row r="62" spans="2:3" ht="15" customHeight="1" x14ac:dyDescent="0.35">
      <c r="B62" s="53">
        <f>'Daily Returns'!B62</f>
        <v>44543</v>
      </c>
      <c r="C62" s="54">
        <f>'Daily Returns'!C62</f>
        <v>-1.0781072942964154E-2</v>
      </c>
    </row>
    <row r="63" spans="2:3" ht="15" customHeight="1" x14ac:dyDescent="0.35">
      <c r="B63" s="53">
        <f>'Daily Returns'!B63</f>
        <v>44544</v>
      </c>
      <c r="C63" s="54">
        <f>'Daily Returns'!C63</f>
        <v>7.9409423424163794E-3</v>
      </c>
    </row>
    <row r="64" spans="2:3" ht="15" customHeight="1" x14ac:dyDescent="0.35">
      <c r="B64" s="56">
        <f>'Daily Returns'!B64</f>
        <v>44545</v>
      </c>
      <c r="C64" s="57">
        <f>'Daily Returns'!C64</f>
        <v>-7.5209533675207885E-3</v>
      </c>
    </row>
    <row r="65" spans="2:3" ht="15" customHeight="1" x14ac:dyDescent="0.35">
      <c r="B65" s="56">
        <f>'Daily Returns'!B65</f>
        <v>44546</v>
      </c>
      <c r="C65" s="57">
        <f>'Daily Returns'!C65</f>
        <v>-4.5502184536150292E-4</v>
      </c>
    </row>
    <row r="66" spans="2:3" ht="15" customHeight="1" x14ac:dyDescent="0.35">
      <c r="B66" s="56">
        <f>'Daily Returns'!B66</f>
        <v>44547</v>
      </c>
      <c r="C66" s="57">
        <f>'Daily Returns'!C66</f>
        <v>-1.8096970246147315E-2</v>
      </c>
    </row>
    <row r="67" spans="2:3" ht="15" customHeight="1" x14ac:dyDescent="0.35">
      <c r="B67" s="56">
        <f>'Daily Returns'!B67</f>
        <v>44550</v>
      </c>
      <c r="C67" s="57">
        <f>'Daily Returns'!C67</f>
        <v>-3.0115465321951529E-2</v>
      </c>
    </row>
    <row r="68" spans="2:3" ht="15" customHeight="1" x14ac:dyDescent="0.35">
      <c r="B68" s="56">
        <f>'Daily Returns'!B68</f>
        <v>44551</v>
      </c>
      <c r="C68" s="57">
        <f>'Daily Returns'!C68</f>
        <v>1.1565237682058971E-2</v>
      </c>
    </row>
    <row r="69" spans="2:3" ht="15" customHeight="1" x14ac:dyDescent="0.35">
      <c r="B69" s="56">
        <f>'Daily Returns'!B69</f>
        <v>44552</v>
      </c>
      <c r="C69" s="57">
        <f>'Daily Returns'!C69</f>
        <v>1.1403897750126513E-2</v>
      </c>
    </row>
    <row r="70" spans="2:3" ht="15" customHeight="1" x14ac:dyDescent="0.35">
      <c r="B70" s="56">
        <f>'Daily Returns'!B70</f>
        <v>44553</v>
      </c>
      <c r="C70" s="57">
        <f>'Daily Returns'!C70</f>
        <v>1.2814267303800309E-2</v>
      </c>
    </row>
    <row r="71" spans="2:3" ht="15" customHeight="1" x14ac:dyDescent="0.35">
      <c r="B71" s="56">
        <f>'Daily Returns'!B71</f>
        <v>44554</v>
      </c>
      <c r="C71" s="57">
        <f>'Daily Returns'!C71</f>
        <v>-1.2278281477853925E-2</v>
      </c>
    </row>
    <row r="72" spans="2:3" ht="15" customHeight="1" x14ac:dyDescent="0.35">
      <c r="B72" s="56">
        <f>'Daily Returns'!B72</f>
        <v>44557</v>
      </c>
      <c r="C72" s="57">
        <f>'Daily Returns'!C72</f>
        <v>-1.212987823638545E-3</v>
      </c>
    </row>
    <row r="73" spans="2:3" ht="15" customHeight="1" x14ac:dyDescent="0.35">
      <c r="B73" s="56">
        <f>'Daily Returns'!B73</f>
        <v>44558</v>
      </c>
      <c r="C73" s="57">
        <f>'Daily Returns'!C73</f>
        <v>1.1309113554314854E-2</v>
      </c>
    </row>
    <row r="74" spans="2:3" ht="15" customHeight="1" x14ac:dyDescent="0.35">
      <c r="B74" s="56">
        <f>'Daily Returns'!B74</f>
        <v>44559</v>
      </c>
      <c r="C74" s="57">
        <f>'Daily Returns'!C74</f>
        <v>-3.1227264360158546E-3</v>
      </c>
    </row>
    <row r="75" spans="2:3" ht="15" customHeight="1" x14ac:dyDescent="0.35">
      <c r="B75" s="56">
        <f>'Daily Returns'!B75</f>
        <v>44560</v>
      </c>
      <c r="C75" s="57">
        <f>'Daily Returns'!C75</f>
        <v>-1.1428709604380582E-2</v>
      </c>
    </row>
    <row r="76" spans="2:3" ht="15" customHeight="1" x14ac:dyDescent="0.35">
      <c r="B76" s="56">
        <f>'Daily Returns'!B76</f>
        <v>44561</v>
      </c>
      <c r="C76" s="57">
        <f>'Daily Returns'!C76</f>
        <v>6.5175625072269039E-3</v>
      </c>
    </row>
    <row r="77" spans="2:3" ht="15" customHeight="1" x14ac:dyDescent="0.35">
      <c r="B77" s="56">
        <f>'Daily Returns'!B77</f>
        <v>44564</v>
      </c>
      <c r="C77" s="57">
        <f>'Daily Returns'!C77</f>
        <v>9.6014704875186929E-3</v>
      </c>
    </row>
    <row r="78" spans="2:3" ht="15" customHeight="1" x14ac:dyDescent="0.35">
      <c r="B78" s="56">
        <f>'Daily Returns'!B78</f>
        <v>44565</v>
      </c>
      <c r="C78" s="57">
        <f>'Daily Returns'!C78</f>
        <v>2.280600019694301E-2</v>
      </c>
    </row>
    <row r="79" spans="2:3" ht="15" customHeight="1" x14ac:dyDescent="0.35">
      <c r="B79" s="56">
        <f>'Daily Returns'!B79</f>
        <v>44566</v>
      </c>
      <c r="C79" s="57">
        <f>'Daily Returns'!C79</f>
        <v>6.3178343499348255E-3</v>
      </c>
    </row>
    <row r="80" spans="2:3" ht="15" customHeight="1" x14ac:dyDescent="0.35">
      <c r="B80" s="56">
        <f>'Daily Returns'!B80</f>
        <v>44567</v>
      </c>
      <c r="C80" s="57">
        <f>'Daily Returns'!C80</f>
        <v>-6.2675397567820701E-3</v>
      </c>
    </row>
    <row r="81" spans="2:3" ht="15" customHeight="1" x14ac:dyDescent="0.35">
      <c r="B81" s="56">
        <f>'Daily Returns'!B81</f>
        <v>44568</v>
      </c>
      <c r="C81" s="57">
        <f>'Daily Returns'!C81</f>
        <v>8.8615611066897859E-3</v>
      </c>
    </row>
    <row r="82" spans="2:3" ht="15" customHeight="1" x14ac:dyDescent="0.35">
      <c r="B82" s="56">
        <f>'Daily Returns'!B82</f>
        <v>44571</v>
      </c>
      <c r="C82" s="57">
        <f>'Daily Returns'!C82</f>
        <v>5.710904795632965E-3</v>
      </c>
    </row>
    <row r="83" spans="2:3" ht="15" customHeight="1" x14ac:dyDescent="0.35">
      <c r="B83" s="56">
        <f>'Daily Returns'!B83</f>
        <v>44572</v>
      </c>
      <c r="C83" s="57">
        <f>'Daily Returns'!C83</f>
        <v>1.2269977459003378E-2</v>
      </c>
    </row>
    <row r="84" spans="2:3" ht="15" customHeight="1" x14ac:dyDescent="0.35">
      <c r="B84" s="56">
        <f>'Daily Returns'!B84</f>
        <v>44573</v>
      </c>
      <c r="C84" s="57">
        <f>'Daily Returns'!C84</f>
        <v>2.1351230872421745E-2</v>
      </c>
    </row>
    <row r="85" spans="2:3" ht="15" customHeight="1" x14ac:dyDescent="0.35">
      <c r="B85" s="56">
        <f>'Daily Returns'!B85</f>
        <v>44574</v>
      </c>
      <c r="C85" s="57">
        <f>'Daily Returns'!C85</f>
        <v>1.2308388875745369E-2</v>
      </c>
    </row>
    <row r="86" spans="2:3" ht="15" customHeight="1" x14ac:dyDescent="0.35">
      <c r="B86" s="56">
        <f>'Daily Returns'!B86</f>
        <v>44575</v>
      </c>
      <c r="C86" s="57">
        <f>'Daily Returns'!C86</f>
        <v>2.026791524546212E-3</v>
      </c>
    </row>
    <row r="87" spans="2:3" ht="15" customHeight="1" x14ac:dyDescent="0.35">
      <c r="B87" s="56">
        <f>'Daily Returns'!B87</f>
        <v>44578</v>
      </c>
      <c r="C87" s="57">
        <f>'Daily Returns'!C87</f>
        <v>1.2733308267502075E-2</v>
      </c>
    </row>
    <row r="88" spans="2:3" ht="15" customHeight="1" x14ac:dyDescent="0.35">
      <c r="B88" s="56">
        <f>'Daily Returns'!B88</f>
        <v>44579</v>
      </c>
      <c r="C88" s="57">
        <f>'Daily Returns'!C88</f>
        <v>-5.1440370068891461E-3</v>
      </c>
    </row>
    <row r="89" spans="2:3" ht="15" customHeight="1" x14ac:dyDescent="0.35">
      <c r="B89" s="56">
        <f>'Daily Returns'!B89</f>
        <v>44580</v>
      </c>
      <c r="C89" s="57">
        <f>'Daily Returns'!C89</f>
        <v>9.5390332050153681E-3</v>
      </c>
    </row>
    <row r="90" spans="2:3" ht="15" customHeight="1" x14ac:dyDescent="0.35">
      <c r="B90" s="56">
        <f>'Daily Returns'!B90</f>
        <v>44581</v>
      </c>
      <c r="C90" s="57">
        <f>'Daily Returns'!C90</f>
        <v>-9.42913226285369E-4</v>
      </c>
    </row>
    <row r="91" spans="2:3" ht="15" customHeight="1" x14ac:dyDescent="0.35">
      <c r="B91" s="56">
        <f>'Daily Returns'!B91</f>
        <v>44582</v>
      </c>
      <c r="C91" s="57">
        <f>'Daily Returns'!C91</f>
        <v>-8.4783993731722962E-3</v>
      </c>
    </row>
    <row r="92" spans="2:3" ht="15" customHeight="1" x14ac:dyDescent="0.35">
      <c r="B92" s="56">
        <f>'Daily Returns'!B92</f>
        <v>44585</v>
      </c>
      <c r="C92" s="57">
        <f>'Daily Returns'!C92</f>
        <v>-2.516777519022495E-2</v>
      </c>
    </row>
    <row r="93" spans="2:3" ht="15" customHeight="1" x14ac:dyDescent="0.35">
      <c r="B93" s="56">
        <f>'Daily Returns'!B93</f>
        <v>44586</v>
      </c>
      <c r="C93" s="57">
        <f>'Daily Returns'!C93</f>
        <v>1.1920041760064004E-2</v>
      </c>
    </row>
    <row r="94" spans="2:3" ht="15" customHeight="1" x14ac:dyDescent="0.35">
      <c r="B94" s="56">
        <f>'Daily Returns'!B94</f>
        <v>44588</v>
      </c>
      <c r="C94" s="57">
        <f>'Daily Returns'!C94</f>
        <v>-6.4491592626758631E-3</v>
      </c>
    </row>
    <row r="95" spans="2:3" ht="15" customHeight="1" x14ac:dyDescent="0.35">
      <c r="B95" s="56">
        <f>'Daily Returns'!B95</f>
        <v>44589</v>
      </c>
      <c r="C95" s="57">
        <f>'Daily Returns'!C95</f>
        <v>4.8865903815613621E-3</v>
      </c>
    </row>
    <row r="96" spans="2:3" ht="15" customHeight="1" x14ac:dyDescent="0.35">
      <c r="B96" s="56">
        <f>'Daily Returns'!B96</f>
        <v>44592</v>
      </c>
      <c r="C96" s="57">
        <f>'Daily Returns'!C96</f>
        <v>1.2438708108765351E-2</v>
      </c>
    </row>
    <row r="97" spans="2:3" ht="15" customHeight="1" x14ac:dyDescent="0.35">
      <c r="B97" s="56">
        <f>'Daily Returns'!B97</f>
        <v>44593</v>
      </c>
      <c r="C97" s="57">
        <f>'Daily Returns'!C97</f>
        <v>-3.8224540154779829E-3</v>
      </c>
    </row>
    <row r="98" spans="2:3" ht="15" customHeight="1" x14ac:dyDescent="0.35">
      <c r="B98" s="56">
        <f>'Daily Returns'!B98</f>
        <v>44594</v>
      </c>
      <c r="C98" s="57">
        <f>'Daily Returns'!C98</f>
        <v>4.4398104341571987E-3</v>
      </c>
    </row>
    <row r="99" spans="2:3" ht="15" customHeight="1" x14ac:dyDescent="0.35">
      <c r="B99" s="56">
        <f>'Daily Returns'!B99</f>
        <v>44595</v>
      </c>
      <c r="C99" s="57">
        <f>'Daily Returns'!C99</f>
        <v>-1.080045361905202E-2</v>
      </c>
    </row>
    <row r="100" spans="2:3" ht="15" customHeight="1" x14ac:dyDescent="0.35">
      <c r="B100" s="56">
        <f>'Daily Returns'!B100</f>
        <v>44596</v>
      </c>
      <c r="C100" s="57">
        <f>'Daily Returns'!C100</f>
        <v>-1.2050653181796545E-3</v>
      </c>
    </row>
    <row r="101" spans="2:3" ht="15" customHeight="1" x14ac:dyDescent="0.35">
      <c r="B101" s="56">
        <f>'Daily Returns'!B101</f>
        <v>44599</v>
      </c>
      <c r="C101" s="57">
        <f>'Daily Returns'!C101</f>
        <v>5.0953170453233998E-3</v>
      </c>
    </row>
    <row r="102" spans="2:3" ht="15" customHeight="1" x14ac:dyDescent="0.35">
      <c r="B102" s="56">
        <f>'Daily Returns'!B102</f>
        <v>44600</v>
      </c>
      <c r="C102" s="57">
        <f>'Daily Returns'!C102</f>
        <v>-1.3055387713997946E-2</v>
      </c>
    </row>
    <row r="103" spans="2:3" ht="15" customHeight="1" x14ac:dyDescent="0.35">
      <c r="B103" s="56">
        <f>'Daily Returns'!B103</f>
        <v>44601</v>
      </c>
      <c r="C103" s="57">
        <f>'Daily Returns'!C103</f>
        <v>5.4895942598021108E-4</v>
      </c>
    </row>
    <row r="104" spans="2:3" ht="15" customHeight="1" x14ac:dyDescent="0.35">
      <c r="B104" s="56">
        <f>'Daily Returns'!B104</f>
        <v>44602</v>
      </c>
      <c r="C104" s="57">
        <f>'Daily Returns'!C104</f>
        <v>6.9836646698770988E-3</v>
      </c>
    </row>
    <row r="105" spans="2:3" ht="15" customHeight="1" x14ac:dyDescent="0.35">
      <c r="B105" s="56">
        <f>'Daily Returns'!B105</f>
        <v>44603</v>
      </c>
      <c r="C105" s="57">
        <f>'Daily Returns'!C105</f>
        <v>-5.503219494805589E-3</v>
      </c>
    </row>
    <row r="106" spans="2:3" ht="15" customHeight="1" x14ac:dyDescent="0.35">
      <c r="B106" s="56">
        <f>'Daily Returns'!B106</f>
        <v>44606</v>
      </c>
      <c r="C106" s="57">
        <f>'Daily Returns'!C106</f>
        <v>-2.6472828588536834E-2</v>
      </c>
    </row>
    <row r="107" spans="2:3" ht="15" customHeight="1" x14ac:dyDescent="0.35">
      <c r="B107" s="56">
        <f>'Daily Returns'!B107</f>
        <v>44607</v>
      </c>
      <c r="C107" s="57">
        <f>'Daily Returns'!C107</f>
        <v>1.9414388404923821E-2</v>
      </c>
    </row>
    <row r="108" spans="2:3" ht="15" customHeight="1" x14ac:dyDescent="0.35">
      <c r="B108" s="56">
        <f>'Daily Returns'!B108</f>
        <v>44608</v>
      </c>
      <c r="C108" s="57">
        <f>'Daily Returns'!C108</f>
        <v>1.1964471880412386E-3</v>
      </c>
    </row>
    <row r="109" spans="2:3" ht="15" customHeight="1" x14ac:dyDescent="0.35">
      <c r="B109" s="56">
        <f>'Daily Returns'!B109</f>
        <v>44609</v>
      </c>
      <c r="C109" s="57">
        <f>'Daily Returns'!C109</f>
        <v>1.4963339817447352E-2</v>
      </c>
    </row>
    <row r="110" spans="2:3" ht="15" customHeight="1" x14ac:dyDescent="0.35">
      <c r="B110" s="56">
        <f>'Daily Returns'!B110</f>
        <v>44610</v>
      </c>
      <c r="C110" s="57">
        <f>'Daily Returns'!C110</f>
        <v>-8.7749591545341898E-3</v>
      </c>
    </row>
    <row r="111" spans="2:3" ht="15" customHeight="1" x14ac:dyDescent="0.35">
      <c r="B111" s="56">
        <f>'Daily Returns'!B111</f>
        <v>44613</v>
      </c>
      <c r="C111" s="57">
        <f>'Daily Returns'!C111</f>
        <v>-1.492622459832027E-2</v>
      </c>
    </row>
    <row r="112" spans="2:3" ht="15" customHeight="1" x14ac:dyDescent="0.35">
      <c r="B112" s="56">
        <f>'Daily Returns'!B112</f>
        <v>44614</v>
      </c>
      <c r="C112" s="57">
        <f>'Daily Returns'!C112</f>
        <v>-3.3299688927146409E-4</v>
      </c>
    </row>
    <row r="113" spans="2:3" ht="15" customHeight="1" x14ac:dyDescent="0.35">
      <c r="B113" s="56">
        <f>'Daily Returns'!B113</f>
        <v>44615</v>
      </c>
      <c r="C113" s="57">
        <f>'Daily Returns'!C113</f>
        <v>-6.6207764101711142E-5</v>
      </c>
    </row>
    <row r="114" spans="2:3" ht="15" customHeight="1" x14ac:dyDescent="0.35">
      <c r="B114" s="56">
        <f>'Daily Returns'!B114</f>
        <v>44616</v>
      </c>
      <c r="C114" s="57">
        <f>'Daily Returns'!C114</f>
        <v>-5.1175782906920264E-2</v>
      </c>
    </row>
    <row r="115" spans="2:3" ht="15" customHeight="1" x14ac:dyDescent="0.35">
      <c r="B115" s="56">
        <f>'Daily Returns'!B115</f>
        <v>44617</v>
      </c>
      <c r="C115" s="57">
        <f>'Daily Returns'!C115</f>
        <v>2.8894675093008138E-2</v>
      </c>
    </row>
    <row r="116" spans="2:3" ht="15" customHeight="1" x14ac:dyDescent="0.35">
      <c r="B116" s="56">
        <f>'Daily Returns'!B116</f>
        <v>44620</v>
      </c>
      <c r="C116" s="57">
        <f>'Daily Returns'!C116</f>
        <v>2.634523920544618E-2</v>
      </c>
    </row>
    <row r="117" spans="2:3" ht="15" customHeight="1" x14ac:dyDescent="0.35">
      <c r="B117" s="56">
        <f>'Daily Returns'!B117</f>
        <v>44622</v>
      </c>
      <c r="C117" s="57">
        <f>'Daily Returns'!C117</f>
        <v>1.2743628185907241E-2</v>
      </c>
    </row>
    <row r="118" spans="2:3" ht="15" customHeight="1" x14ac:dyDescent="0.35">
      <c r="B118" s="56">
        <f>'Daily Returns'!B118</f>
        <v>44623</v>
      </c>
      <c r="C118" s="57">
        <f>'Daily Returns'!C118</f>
        <v>1.8254002238929257E-2</v>
      </c>
    </row>
    <row r="119" spans="2:3" ht="15" customHeight="1" x14ac:dyDescent="0.35">
      <c r="B119" s="56">
        <f>'Daily Returns'!B119</f>
        <v>44624</v>
      </c>
      <c r="C119" s="57">
        <f>'Daily Returns'!C119</f>
        <v>-1.9100257326805092E-2</v>
      </c>
    </row>
    <row r="120" spans="2:3" ht="15" customHeight="1" x14ac:dyDescent="0.35">
      <c r="B120" s="56">
        <f>'Daily Returns'!B120</f>
        <v>44627</v>
      </c>
      <c r="C120" s="57">
        <f>'Daily Returns'!C120</f>
        <v>-1.1585723122653491E-2</v>
      </c>
    </row>
    <row r="121" spans="2:3" ht="15" customHeight="1" x14ac:dyDescent="0.35">
      <c r="B121" s="56">
        <f>'Daily Returns'!B121</f>
        <v>44628</v>
      </c>
      <c r="C121" s="57">
        <f>'Daily Returns'!C121</f>
        <v>8.8401989457853603E-4</v>
      </c>
    </row>
    <row r="122" spans="2:3" ht="15" customHeight="1" x14ac:dyDescent="0.35">
      <c r="B122" s="56">
        <f>'Daily Returns'!B122</f>
        <v>44629</v>
      </c>
      <c r="C122" s="57">
        <f>'Daily Returns'!C122</f>
        <v>9.4968838994593519E-3</v>
      </c>
    </row>
    <row r="123" spans="2:3" ht="15" customHeight="1" x14ac:dyDescent="0.35">
      <c r="B123" s="56">
        <f>'Daily Returns'!B123</f>
        <v>44630</v>
      </c>
      <c r="C123" s="57">
        <f>'Daily Returns'!C123</f>
        <v>1.4618281130540423E-2</v>
      </c>
    </row>
    <row r="124" spans="2:3" ht="15" customHeight="1" x14ac:dyDescent="0.35">
      <c r="B124" s="56">
        <f>'Daily Returns'!B124</f>
        <v>44631</v>
      </c>
      <c r="C124" s="57">
        <f>'Daily Returns'!C124</f>
        <v>7.561455716222687E-3</v>
      </c>
    </row>
    <row r="125" spans="2:3" ht="15" customHeight="1" x14ac:dyDescent="0.35">
      <c r="B125" s="56">
        <f>'Daily Returns'!B125</f>
        <v>44634</v>
      </c>
      <c r="C125" s="57">
        <f>'Daily Returns'!C125</f>
        <v>-4.5792123754714309E-3</v>
      </c>
    </row>
    <row r="126" spans="2:3" ht="15" customHeight="1" x14ac:dyDescent="0.35">
      <c r="B126" s="56">
        <f>'Daily Returns'!B126</f>
        <v>44635</v>
      </c>
      <c r="C126" s="57">
        <f>'Daily Returns'!C126</f>
        <v>-2.1769961992462727E-2</v>
      </c>
    </row>
    <row r="127" spans="2:3" ht="15" customHeight="1" x14ac:dyDescent="0.35">
      <c r="B127" s="56">
        <f>'Daily Returns'!B127</f>
        <v>44636</v>
      </c>
      <c r="C127" s="57">
        <f>'Daily Returns'!C127</f>
        <v>1.7900891040107947E-2</v>
      </c>
    </row>
    <row r="128" spans="2:3" ht="15" customHeight="1" x14ac:dyDescent="0.35">
      <c r="B128" s="56">
        <f>'Daily Returns'!B128</f>
        <v>44637</v>
      </c>
      <c r="C128" s="57">
        <f>'Daily Returns'!C128</f>
        <v>2.1021796496098366E-2</v>
      </c>
    </row>
    <row r="129" spans="2:3" ht="15" customHeight="1" x14ac:dyDescent="0.35">
      <c r="B129" s="56">
        <f>'Daily Returns'!B129</f>
        <v>44641</v>
      </c>
      <c r="C129" s="57">
        <f>'Daily Returns'!C129</f>
        <v>-1.4548623186114829E-2</v>
      </c>
    </row>
    <row r="130" spans="2:3" ht="15" customHeight="1" x14ac:dyDescent="0.35">
      <c r="B130" s="56">
        <f>'Daily Returns'!B130</f>
        <v>44642</v>
      </c>
      <c r="C130" s="57">
        <f>'Daily Returns'!C130</f>
        <v>1.6956968959342955E-2</v>
      </c>
    </row>
    <row r="131" spans="2:3" ht="15" customHeight="1" x14ac:dyDescent="0.35">
      <c r="B131" s="56">
        <f>'Daily Returns'!B131</f>
        <v>44643</v>
      </c>
      <c r="C131" s="57">
        <f>'Daily Returns'!C131</f>
        <v>8.2907786036789943E-3</v>
      </c>
    </row>
    <row r="132" spans="2:3" ht="15" customHeight="1" x14ac:dyDescent="0.35">
      <c r="B132" s="56">
        <f>'Daily Returns'!B132</f>
        <v>44644</v>
      </c>
      <c r="C132" s="57">
        <f>'Daily Returns'!C132</f>
        <v>8.5784960744630379E-3</v>
      </c>
    </row>
    <row r="133" spans="2:3" ht="15" customHeight="1" x14ac:dyDescent="0.35">
      <c r="B133" s="56">
        <f>'Daily Returns'!B133</f>
        <v>44645</v>
      </c>
      <c r="C133" s="57">
        <f>'Daily Returns'!C133</f>
        <v>1.7235964031316886E-3</v>
      </c>
    </row>
    <row r="134" spans="2:3" ht="15" customHeight="1" x14ac:dyDescent="0.35">
      <c r="B134" s="56">
        <f>'Daily Returns'!B134</f>
        <v>44648</v>
      </c>
      <c r="C134" s="57">
        <f>'Daily Returns'!C134</f>
        <v>6.0289816924115058E-3</v>
      </c>
    </row>
    <row r="135" spans="2:3" ht="15" customHeight="1" x14ac:dyDescent="0.35">
      <c r="B135" s="56">
        <f>'Daily Returns'!B135</f>
        <v>44649</v>
      </c>
      <c r="C135" s="57">
        <f>'Daily Returns'!C135</f>
        <v>-3.8227270453609075E-3</v>
      </c>
    </row>
    <row r="136" spans="2:3" ht="15" customHeight="1" x14ac:dyDescent="0.35">
      <c r="B136" s="56">
        <f>'Daily Returns'!B136</f>
        <v>44650</v>
      </c>
      <c r="C136" s="57">
        <f>'Daily Returns'!C136</f>
        <v>-1.303594638073835E-3</v>
      </c>
    </row>
    <row r="137" spans="2:3" ht="15" customHeight="1" x14ac:dyDescent="0.35">
      <c r="B137" s="56">
        <f>'Daily Returns'!B137</f>
        <v>44651</v>
      </c>
      <c r="C137" s="57">
        <f>'Daily Returns'!C137</f>
        <v>-1.3227001647574399E-3</v>
      </c>
    </row>
    <row r="138" spans="2:3" ht="15" customHeight="1" x14ac:dyDescent="0.35">
      <c r="B138" s="56">
        <f>'Daily Returns'!B138</f>
        <v>44652</v>
      </c>
      <c r="C138" s="57">
        <f>'Daily Returns'!C138</f>
        <v>2.4494616993261609E-2</v>
      </c>
    </row>
    <row r="139" spans="2:3" ht="15" customHeight="1" x14ac:dyDescent="0.35">
      <c r="B139" s="56">
        <f>'Daily Returns'!B139</f>
        <v>44655</v>
      </c>
      <c r="C139" s="57">
        <f>'Daily Returns'!C139</f>
        <v>1.4609990738815748E-2</v>
      </c>
    </row>
    <row r="140" spans="2:3" ht="15" customHeight="1" x14ac:dyDescent="0.35">
      <c r="B140" s="56">
        <f>'Daily Returns'!B140</f>
        <v>44656</v>
      </c>
      <c r="C140" s="57">
        <f>'Daily Returns'!C140</f>
        <v>1.153645542267423E-2</v>
      </c>
    </row>
    <row r="141" spans="2:3" ht="15" customHeight="1" x14ac:dyDescent="0.35">
      <c r="B141" s="56">
        <f>'Daily Returns'!B141</f>
        <v>44657</v>
      </c>
      <c r="C141" s="57">
        <f>'Daily Returns'!C141</f>
        <v>1.1837653978818086E-2</v>
      </c>
    </row>
    <row r="142" spans="2:3" ht="15" customHeight="1" x14ac:dyDescent="0.35">
      <c r="B142" s="56">
        <f>'Daily Returns'!B142</f>
        <v>44658</v>
      </c>
      <c r="C142" s="57">
        <f>'Daily Returns'!C142</f>
        <v>-1.6995455381014435E-2</v>
      </c>
    </row>
    <row r="143" spans="2:3" ht="15" customHeight="1" x14ac:dyDescent="0.35">
      <c r="B143" s="56">
        <f>'Daily Returns'!B143</f>
        <v>44659</v>
      </c>
      <c r="C143" s="57">
        <f>'Daily Returns'!C143</f>
        <v>1.8794563259230124E-2</v>
      </c>
    </row>
    <row r="144" spans="2:3" ht="15" customHeight="1" x14ac:dyDescent="0.35">
      <c r="B144" s="56">
        <f>'Daily Returns'!B144</f>
        <v>44662</v>
      </c>
      <c r="C144" s="57">
        <f>'Daily Returns'!C144</f>
        <v>2.6262416992879567E-2</v>
      </c>
    </row>
    <row r="145" spans="2:3" ht="15" customHeight="1" x14ac:dyDescent="0.35">
      <c r="B145" s="56">
        <f>'Daily Returns'!B145</f>
        <v>44663</v>
      </c>
      <c r="C145" s="57">
        <f>'Daily Returns'!C145</f>
        <v>-6.2404264173330226E-3</v>
      </c>
    </row>
    <row r="146" spans="2:3" ht="15" customHeight="1" x14ac:dyDescent="0.35">
      <c r="B146" s="56">
        <f>'Daily Returns'!B146</f>
        <v>44664</v>
      </c>
      <c r="C146" s="57">
        <f>'Daily Returns'!C146</f>
        <v>4.7988082276484434E-3</v>
      </c>
    </row>
    <row r="147" spans="2:3" ht="15" customHeight="1" x14ac:dyDescent="0.35">
      <c r="B147" s="56">
        <f>'Daily Returns'!B147</f>
        <v>44669</v>
      </c>
      <c r="C147" s="57">
        <f>'Daily Returns'!C147</f>
        <v>8.1401164089849321E-3</v>
      </c>
    </row>
    <row r="148" spans="2:3" ht="15" customHeight="1" x14ac:dyDescent="0.35">
      <c r="B148" s="56">
        <f>'Daily Returns'!B148</f>
        <v>44670</v>
      </c>
      <c r="C148" s="57">
        <f>'Daily Returns'!C148</f>
        <v>6.2097160066421075E-4</v>
      </c>
    </row>
    <row r="149" spans="2:3" ht="15" customHeight="1" x14ac:dyDescent="0.35">
      <c r="B149" s="56">
        <f>'Daily Returns'!B149</f>
        <v>44671</v>
      </c>
      <c r="C149" s="57">
        <f>'Daily Returns'!C149</f>
        <v>8.7848991855026259E-3</v>
      </c>
    </row>
    <row r="150" spans="2:3" ht="15" customHeight="1" x14ac:dyDescent="0.35">
      <c r="B150" s="56">
        <f>'Daily Returns'!B150</f>
        <v>44672</v>
      </c>
      <c r="C150" s="57">
        <f>'Daily Returns'!C150</f>
        <v>1.1686713813186866E-2</v>
      </c>
    </row>
    <row r="151" spans="2:3" ht="15" customHeight="1" x14ac:dyDescent="0.35">
      <c r="B151" s="56">
        <f>'Daily Returns'!B151</f>
        <v>44673</v>
      </c>
      <c r="C151" s="57">
        <f>'Daily Returns'!C151</f>
        <v>-5.11093502377169E-3</v>
      </c>
    </row>
    <row r="152" spans="2:3" ht="15" customHeight="1" x14ac:dyDescent="0.35">
      <c r="B152" s="56">
        <f>'Daily Returns'!B152</f>
        <v>44676</v>
      </c>
      <c r="C152" s="57">
        <f>'Daily Returns'!C152</f>
        <v>-2.5021080316438571E-2</v>
      </c>
    </row>
    <row r="153" spans="2:3" ht="15" customHeight="1" x14ac:dyDescent="0.35">
      <c r="B153" s="56">
        <f>'Daily Returns'!B153</f>
        <v>44677</v>
      </c>
      <c r="C153" s="57">
        <f>'Daily Returns'!C153</f>
        <v>2.6549364058376712E-2</v>
      </c>
    </row>
    <row r="154" spans="2:3" ht="15" customHeight="1" x14ac:dyDescent="0.35">
      <c r="B154" s="56">
        <f>'Daily Returns'!B154</f>
        <v>44678</v>
      </c>
      <c r="C154" s="57">
        <f>'Daily Returns'!C154</f>
        <v>-1.2974611280646031E-2</v>
      </c>
    </row>
    <row r="155" spans="2:3" ht="15" customHeight="1" x14ac:dyDescent="0.35">
      <c r="B155" s="56">
        <f>'Daily Returns'!B155</f>
        <v>44679</v>
      </c>
      <c r="C155" s="57">
        <f>'Daily Returns'!C155</f>
        <v>1.8175381034506888E-2</v>
      </c>
    </row>
    <row r="156" spans="2:3" ht="15" customHeight="1" x14ac:dyDescent="0.35">
      <c r="B156" s="56">
        <f>'Daily Returns'!B156</f>
        <v>44680</v>
      </c>
      <c r="C156" s="57">
        <f>'Daily Returns'!C156</f>
        <v>-1.5559748124532979E-2</v>
      </c>
    </row>
    <row r="157" spans="2:3" ht="15" customHeight="1" x14ac:dyDescent="0.35">
      <c r="B157" s="56">
        <f>'Daily Returns'!B157</f>
        <v>44683</v>
      </c>
      <c r="C157" s="57">
        <f>'Daily Returns'!C157</f>
        <v>-7.169298615276043E-4</v>
      </c>
    </row>
    <row r="158" spans="2:3" ht="15" customHeight="1" x14ac:dyDescent="0.35">
      <c r="B158" s="56">
        <f>'Daily Returns'!B158</f>
        <v>44685</v>
      </c>
      <c r="C158" s="57">
        <f>'Daily Returns'!C158</f>
        <v>-1.3027737093440961E-2</v>
      </c>
    </row>
    <row r="159" spans="2:3" ht="15" customHeight="1" x14ac:dyDescent="0.35">
      <c r="B159" s="56">
        <f>'Daily Returns'!B159</f>
        <v>44686</v>
      </c>
      <c r="C159" s="57">
        <f>'Daily Returns'!C159</f>
        <v>2.9608459154510935E-3</v>
      </c>
    </row>
    <row r="160" spans="2:3" ht="15" customHeight="1" x14ac:dyDescent="0.35">
      <c r="B160" s="56">
        <f>'Daily Returns'!B160</f>
        <v>44687</v>
      </c>
      <c r="C160" s="57">
        <f>'Daily Returns'!C160</f>
        <v>1.9126813246643781E-3</v>
      </c>
    </row>
    <row r="161" spans="2:3" ht="15" customHeight="1" x14ac:dyDescent="0.35">
      <c r="B161" s="56">
        <f>'Daily Returns'!B161</f>
        <v>44690</v>
      </c>
      <c r="C161" s="57">
        <f>'Daily Returns'!C161</f>
        <v>-2.712692755566537E-2</v>
      </c>
    </row>
    <row r="162" spans="2:3" ht="15" customHeight="1" x14ac:dyDescent="0.35">
      <c r="B162" s="56">
        <f>'Daily Returns'!B162</f>
        <v>44691</v>
      </c>
      <c r="C162" s="57">
        <f>'Daily Returns'!C162</f>
        <v>-3.5868372611782662E-2</v>
      </c>
    </row>
    <row r="163" spans="2:3" ht="15" customHeight="1" x14ac:dyDescent="0.35">
      <c r="B163" s="56">
        <f>'Daily Returns'!B163</f>
        <v>44692</v>
      </c>
      <c r="C163" s="57">
        <f>'Daily Returns'!C163</f>
        <v>-4.3884151858351039E-3</v>
      </c>
    </row>
    <row r="164" spans="2:3" ht="15" customHeight="1" x14ac:dyDescent="0.35">
      <c r="B164" s="56">
        <f>'Daily Returns'!B164</f>
        <v>44693</v>
      </c>
      <c r="C164" s="57">
        <f>'Daily Returns'!C164</f>
        <v>-2.817148881340048E-2</v>
      </c>
    </row>
    <row r="165" spans="2:3" ht="15" customHeight="1" x14ac:dyDescent="0.35">
      <c r="B165" s="56">
        <f>'Daily Returns'!B165</f>
        <v>44694</v>
      </c>
      <c r="C165" s="57">
        <f>'Daily Returns'!C165</f>
        <v>-1.4444489806233918E-2</v>
      </c>
    </row>
    <row r="166" spans="2:3" ht="15" customHeight="1" x14ac:dyDescent="0.35">
      <c r="B166" s="56">
        <f>'Daily Returns'!B166</f>
        <v>44697</v>
      </c>
      <c r="C166" s="57">
        <f>'Daily Returns'!C166</f>
        <v>1.2220067738034857E-2</v>
      </c>
    </row>
    <row r="167" spans="2:3" ht="15" customHeight="1" x14ac:dyDescent="0.35">
      <c r="B167" s="56">
        <f>'Daily Returns'!B167</f>
        <v>44698</v>
      </c>
      <c r="C167" s="57">
        <f>'Daily Returns'!C167</f>
        <v>3.1119676974284083E-2</v>
      </c>
    </row>
    <row r="168" spans="2:3" ht="15" customHeight="1" x14ac:dyDescent="0.35">
      <c r="B168" s="56">
        <f>'Daily Returns'!B168</f>
        <v>44699</v>
      </c>
      <c r="C168" s="57">
        <f>'Daily Returns'!C168</f>
        <v>-5.3277441473246201E-3</v>
      </c>
    </row>
    <row r="169" spans="2:3" ht="15" customHeight="1" x14ac:dyDescent="0.35">
      <c r="B169" s="56">
        <f>'Daily Returns'!B169</f>
        <v>44700</v>
      </c>
      <c r="C169" s="57">
        <f>'Daily Returns'!C169</f>
        <v>-1.8056310303288359E-2</v>
      </c>
    </row>
    <row r="170" spans="2:3" ht="15" customHeight="1" x14ac:dyDescent="0.35">
      <c r="B170" s="56">
        <f>'Daily Returns'!B170</f>
        <v>44701</v>
      </c>
      <c r="C170" s="57">
        <f>'Daily Returns'!C170</f>
        <v>2.2978163488423853E-2</v>
      </c>
    </row>
    <row r="171" spans="2:3" ht="15" customHeight="1" x14ac:dyDescent="0.35">
      <c r="B171" s="56">
        <f>'Daily Returns'!B171</f>
        <v>44704</v>
      </c>
      <c r="C171" s="57">
        <f>'Daily Returns'!C171</f>
        <v>-1.443244367942198E-2</v>
      </c>
    </row>
    <row r="172" spans="2:3" ht="15" customHeight="1" x14ac:dyDescent="0.35">
      <c r="B172" s="56">
        <f>'Daily Returns'!B172</f>
        <v>44705</v>
      </c>
      <c r="C172" s="57">
        <f>'Daily Returns'!C172</f>
        <v>-8.7440503608168241E-3</v>
      </c>
    </row>
    <row r="173" spans="2:3" ht="15" customHeight="1" x14ac:dyDescent="0.35">
      <c r="B173" s="56">
        <f>'Daily Returns'!B173</f>
        <v>44706</v>
      </c>
      <c r="C173" s="57">
        <f>'Daily Returns'!C173</f>
        <v>-1.7890196017689153E-3</v>
      </c>
    </row>
    <row r="174" spans="2:3" ht="15" customHeight="1" x14ac:dyDescent="0.35">
      <c r="B174" s="56">
        <f>'Daily Returns'!B174</f>
        <v>44707</v>
      </c>
      <c r="C174" s="57">
        <f>'Daily Returns'!C174</f>
        <v>-6.8081309643874821E-4</v>
      </c>
    </row>
    <row r="175" spans="2:3" ht="15" customHeight="1" x14ac:dyDescent="0.35">
      <c r="B175" s="56">
        <f>'Daily Returns'!B175</f>
        <v>44708</v>
      </c>
      <c r="C175" s="57">
        <f>'Daily Returns'!C175</f>
        <v>-9.650452534796683E-3</v>
      </c>
    </row>
    <row r="176" spans="2:3" ht="15" customHeight="1" x14ac:dyDescent="0.35">
      <c r="B176" s="56">
        <f>'Daily Returns'!B176</f>
        <v>44711</v>
      </c>
      <c r="C176" s="57">
        <f>'Daily Returns'!C176</f>
        <v>1.6041564998226399E-2</v>
      </c>
    </row>
    <row r="177" spans="2:3" ht="15" customHeight="1" x14ac:dyDescent="0.35">
      <c r="B177" s="56">
        <f>'Daily Returns'!B177</f>
        <v>44712</v>
      </c>
      <c r="C177" s="57">
        <f>'Daily Returns'!C177</f>
        <v>-1.0802010717137822E-2</v>
      </c>
    </row>
    <row r="178" spans="2:3" ht="15" customHeight="1" x14ac:dyDescent="0.35">
      <c r="B178" s="56">
        <f>'Daily Returns'!B178</f>
        <v>44713</v>
      </c>
      <c r="C178" s="57">
        <f>'Daily Returns'!C178</f>
        <v>-7.2013291161454607E-3</v>
      </c>
    </row>
    <row r="179" spans="2:3" ht="15" customHeight="1" x14ac:dyDescent="0.35">
      <c r="B179" s="56">
        <f>'Daily Returns'!B179</f>
        <v>44714</v>
      </c>
      <c r="C179" s="57">
        <f>'Daily Returns'!C179</f>
        <v>2.0120637402308628E-2</v>
      </c>
    </row>
    <row r="180" spans="2:3" ht="15" customHeight="1" x14ac:dyDescent="0.35">
      <c r="B180" s="56">
        <f>'Daily Returns'!B180</f>
        <v>44715</v>
      </c>
      <c r="C180" s="57">
        <f>'Daily Returns'!C180</f>
        <v>-3.3213124286398665E-3</v>
      </c>
    </row>
    <row r="181" spans="2:3" ht="15" customHeight="1" x14ac:dyDescent="0.35">
      <c r="B181" s="56">
        <f>'Daily Returns'!B181</f>
        <v>44718</v>
      </c>
      <c r="C181" s="57">
        <f>'Daily Returns'!C181</f>
        <v>-2.0110190708745312E-3</v>
      </c>
    </row>
    <row r="182" spans="2:3" ht="15" customHeight="1" x14ac:dyDescent="0.35">
      <c r="B182" s="56">
        <f>'Daily Returns'!B182</f>
        <v>44719</v>
      </c>
      <c r="C182" s="57">
        <f>'Daily Returns'!C182</f>
        <v>1.0512826965178634E-2</v>
      </c>
    </row>
    <row r="183" spans="2:3" ht="15" customHeight="1" x14ac:dyDescent="0.35">
      <c r="B183" s="56">
        <f>'Daily Returns'!B183</f>
        <v>44720</v>
      </c>
      <c r="C183" s="57">
        <f>'Daily Returns'!C183</f>
        <v>-4.8138258134465817E-3</v>
      </c>
    </row>
    <row r="184" spans="2:3" ht="15" customHeight="1" x14ac:dyDescent="0.35">
      <c r="B184" s="56">
        <f>'Daily Returns'!B184</f>
        <v>44721</v>
      </c>
      <c r="C184" s="57">
        <f>'Daily Returns'!C184</f>
        <v>1.1989798373514216E-2</v>
      </c>
    </row>
    <row r="185" spans="2:3" ht="15" customHeight="1" x14ac:dyDescent="0.35">
      <c r="B185" s="56">
        <f>'Daily Returns'!B185</f>
        <v>44722</v>
      </c>
      <c r="C185" s="57">
        <f>'Daily Returns'!C185</f>
        <v>-1.822905769618488E-2</v>
      </c>
    </row>
    <row r="186" spans="2:3" ht="15" customHeight="1" x14ac:dyDescent="0.35">
      <c r="B186" s="56">
        <f>'Daily Returns'!B186</f>
        <v>44725</v>
      </c>
      <c r="C186" s="57">
        <f>'Daily Returns'!C186</f>
        <v>-1.9028614603715743E-2</v>
      </c>
    </row>
    <row r="187" spans="2:3" ht="15" customHeight="1" x14ac:dyDescent="0.35">
      <c r="B187" s="56">
        <f>'Daily Returns'!B187</f>
        <v>44726</v>
      </c>
      <c r="C187" s="57">
        <f>'Daily Returns'!C187</f>
        <v>-5.5179441806820773E-3</v>
      </c>
    </row>
    <row r="188" spans="2:3" ht="15" customHeight="1" x14ac:dyDescent="0.35">
      <c r="B188" s="56">
        <f>'Daily Returns'!B188</f>
        <v>44727</v>
      </c>
      <c r="C188" s="57">
        <f>'Daily Returns'!C188</f>
        <v>-1.1943108385595202E-2</v>
      </c>
    </row>
    <row r="189" spans="2:3" ht="15" customHeight="1" x14ac:dyDescent="0.35">
      <c r="B189" s="56">
        <f>'Daily Returns'!B189</f>
        <v>44728</v>
      </c>
      <c r="C189" s="57">
        <f>'Daily Returns'!C189</f>
        <v>-2.038027093299033E-2</v>
      </c>
    </row>
    <row r="190" spans="2:3" ht="15" customHeight="1" x14ac:dyDescent="0.35">
      <c r="B190" s="56">
        <f>'Daily Returns'!B190</f>
        <v>44729</v>
      </c>
      <c r="C190" s="57">
        <f>'Daily Returns'!C190</f>
        <v>-8.8161674189576322E-3</v>
      </c>
    </row>
    <row r="191" spans="2:3" ht="15" customHeight="1" x14ac:dyDescent="0.35">
      <c r="B191" s="56">
        <f>'Daily Returns'!B191</f>
        <v>44732</v>
      </c>
      <c r="C191" s="57">
        <f>'Daily Returns'!C191</f>
        <v>-1.8788953908379868E-2</v>
      </c>
    </row>
    <row r="192" spans="2:3" ht="15" customHeight="1" x14ac:dyDescent="0.35">
      <c r="B192" s="56">
        <f>'Daily Returns'!B192</f>
        <v>44733</v>
      </c>
      <c r="C192" s="57">
        <f>'Daily Returns'!C192</f>
        <v>2.7620847801597348E-2</v>
      </c>
    </row>
    <row r="193" spans="2:3" ht="15" customHeight="1" x14ac:dyDescent="0.35">
      <c r="B193" s="56">
        <f>'Daily Returns'!B193</f>
        <v>44734</v>
      </c>
      <c r="C193" s="57">
        <f>'Daily Returns'!C193</f>
        <v>-2.3152453507253923E-2</v>
      </c>
    </row>
    <row r="194" spans="2:3" ht="15" customHeight="1" x14ac:dyDescent="0.35">
      <c r="B194" s="56">
        <f>'Daily Returns'!B194</f>
        <v>44735</v>
      </c>
      <c r="C194" s="57">
        <f>'Daily Returns'!C194</f>
        <v>-4.1820692206010479E-3</v>
      </c>
    </row>
    <row r="195" spans="2:3" ht="15" customHeight="1" x14ac:dyDescent="0.35">
      <c r="B195" s="56">
        <f>'Daily Returns'!B195</f>
        <v>44736</v>
      </c>
      <c r="C195" s="57">
        <f>'Daily Returns'!C195</f>
        <v>1.3875669778052657E-2</v>
      </c>
    </row>
    <row r="196" spans="2:3" ht="15" customHeight="1" x14ac:dyDescent="0.35">
      <c r="B196" s="56">
        <f>'Daily Returns'!B196</f>
        <v>44739</v>
      </c>
      <c r="C196" s="57">
        <f>'Daily Returns'!C196</f>
        <v>9.0274048448668598E-3</v>
      </c>
    </row>
    <row r="197" spans="2:3" ht="15" customHeight="1" x14ac:dyDescent="0.35">
      <c r="B197" s="56">
        <f>'Daily Returns'!B197</f>
        <v>44740</v>
      </c>
      <c r="C197" s="57">
        <f>'Daily Returns'!C197</f>
        <v>9.8934943467219316E-3</v>
      </c>
    </row>
    <row r="198" spans="2:3" ht="15" customHeight="1" x14ac:dyDescent="0.35">
      <c r="B198" s="56">
        <f>'Daily Returns'!B198</f>
        <v>44741</v>
      </c>
      <c r="C198" s="57">
        <f>'Daily Returns'!C198</f>
        <v>2.0210025757875894E-2</v>
      </c>
    </row>
    <row r="199" spans="2:3" ht="15" customHeight="1" x14ac:dyDescent="0.35">
      <c r="B199" s="56">
        <f>'Daily Returns'!B199</f>
        <v>44742</v>
      </c>
      <c r="C199" s="57">
        <f>'Daily Returns'!C199</f>
        <v>5.4399513067295846E-3</v>
      </c>
    </row>
    <row r="200" spans="2:3" ht="15" customHeight="1" x14ac:dyDescent="0.35">
      <c r="B200" s="56">
        <f>'Daily Returns'!B200</f>
        <v>44743</v>
      </c>
      <c r="C200" s="57">
        <f>'Daily Returns'!C200</f>
        <v>-3.9255630563355126E-2</v>
      </c>
    </row>
    <row r="201" spans="2:3" ht="15" customHeight="1" x14ac:dyDescent="0.35">
      <c r="B201" s="56">
        <f>'Daily Returns'!B201</f>
        <v>44746</v>
      </c>
      <c r="C201" s="57">
        <f>'Daily Returns'!C201</f>
        <v>-1.8509421565029438E-3</v>
      </c>
    </row>
    <row r="202" spans="2:3" ht="15" customHeight="1" x14ac:dyDescent="0.35">
      <c r="B202" s="56">
        <f>'Daily Returns'!B202</f>
        <v>44747</v>
      </c>
      <c r="C202" s="57">
        <f>'Daily Returns'!C202</f>
        <v>6.2629266307281384E-3</v>
      </c>
    </row>
    <row r="203" spans="2:3" ht="15" customHeight="1" x14ac:dyDescent="0.35">
      <c r="B203" s="56">
        <f>'Daily Returns'!B203</f>
        <v>44748</v>
      </c>
      <c r="C203" s="57">
        <f>'Daily Returns'!C203</f>
        <v>-6.1826736555367079E-3</v>
      </c>
    </row>
    <row r="204" spans="2:3" ht="15" customHeight="1" x14ac:dyDescent="0.35">
      <c r="B204" s="56">
        <f>'Daily Returns'!B204</f>
        <v>44749</v>
      </c>
      <c r="C204" s="57">
        <f>'Daily Returns'!C204</f>
        <v>1.2438120867803715E-3</v>
      </c>
    </row>
    <row r="205" spans="2:3" ht="15" customHeight="1" x14ac:dyDescent="0.35">
      <c r="B205" s="56">
        <f>'Daily Returns'!B205</f>
        <v>44750</v>
      </c>
      <c r="C205" s="57">
        <f>'Daily Returns'!C205</f>
        <v>9.8925096903041965E-3</v>
      </c>
    </row>
    <row r="206" spans="2:3" ht="15" customHeight="1" x14ac:dyDescent="0.35">
      <c r="B206" s="56">
        <f>'Daily Returns'!B206</f>
        <v>44753</v>
      </c>
      <c r="C206" s="57">
        <f>'Daily Returns'!C206</f>
        <v>2.7019034691232902E-2</v>
      </c>
    </row>
    <row r="207" spans="2:3" ht="15" customHeight="1" x14ac:dyDescent="0.35">
      <c r="B207" s="56">
        <f>'Daily Returns'!B207</f>
        <v>44754</v>
      </c>
      <c r="C207" s="57">
        <f>'Daily Returns'!C207</f>
        <v>3.7171822199115745E-3</v>
      </c>
    </row>
    <row r="208" spans="2:3" ht="15" customHeight="1" x14ac:dyDescent="0.35">
      <c r="B208" s="56">
        <f>'Daily Returns'!B208</f>
        <v>44755</v>
      </c>
      <c r="C208" s="57">
        <f>'Daily Returns'!C208</f>
        <v>-1.4791750088152811E-2</v>
      </c>
    </row>
    <row r="209" spans="2:3" ht="15" customHeight="1" x14ac:dyDescent="0.35">
      <c r="B209" s="56">
        <f>'Daily Returns'!B209</f>
        <v>44756</v>
      </c>
      <c r="C209" s="57">
        <f>'Daily Returns'!C209</f>
        <v>1.0035507457374804E-2</v>
      </c>
    </row>
    <row r="210" spans="2:3" ht="15" customHeight="1" x14ac:dyDescent="0.35">
      <c r="B210" s="56">
        <f>'Daily Returns'!B210</f>
        <v>44757</v>
      </c>
      <c r="C210" s="57">
        <f>'Daily Returns'!C210</f>
        <v>-4.3442834634943583E-4</v>
      </c>
    </row>
    <row r="211" spans="2:3" ht="15" customHeight="1" x14ac:dyDescent="0.35">
      <c r="B211" s="56">
        <f>'Daily Returns'!B211</f>
        <v>44760</v>
      </c>
      <c r="C211" s="57">
        <f>'Daily Returns'!C211</f>
        <v>1.2603897534499087E-2</v>
      </c>
    </row>
    <row r="212" spans="2:3" ht="15" customHeight="1" x14ac:dyDescent="0.35">
      <c r="B212" s="56">
        <f>'Daily Returns'!B212</f>
        <v>44761</v>
      </c>
      <c r="C212" s="57">
        <f>'Daily Returns'!C212</f>
        <v>3.7006782269182192E-3</v>
      </c>
    </row>
    <row r="213" spans="2:3" ht="15" customHeight="1" x14ac:dyDescent="0.35">
      <c r="B213" s="56">
        <f>'Daily Returns'!B213</f>
        <v>44762</v>
      </c>
      <c r="C213" s="57">
        <f>'Daily Returns'!C213</f>
        <v>9.2816294678925715E-3</v>
      </c>
    </row>
    <row r="214" spans="2:3" ht="15" customHeight="1" x14ac:dyDescent="0.35">
      <c r="B214" s="56">
        <f>'Daily Returns'!B214</f>
        <v>44763</v>
      </c>
      <c r="C214" s="57">
        <f>'Daily Returns'!C214</f>
        <v>4.3501690864644615E-3</v>
      </c>
    </row>
    <row r="215" spans="2:3" ht="15" customHeight="1" x14ac:dyDescent="0.35">
      <c r="B215" s="56">
        <f>'Daily Returns'!B215</f>
        <v>44764</v>
      </c>
      <c r="C215" s="57">
        <f>'Daily Returns'!C215</f>
        <v>-3.8083796015488947E-3</v>
      </c>
    </row>
    <row r="216" spans="2:3" ht="15" customHeight="1" x14ac:dyDescent="0.35">
      <c r="B216" s="56">
        <f>'Daily Returns'!B216</f>
        <v>44767</v>
      </c>
      <c r="C216" s="57">
        <f>'Daily Returns'!C216</f>
        <v>-1.0178891679497704E-2</v>
      </c>
    </row>
    <row r="217" spans="2:3" ht="15" customHeight="1" x14ac:dyDescent="0.35">
      <c r="B217" s="56">
        <f>'Daily Returns'!B217</f>
        <v>44768</v>
      </c>
      <c r="C217" s="57">
        <f>'Daily Returns'!C217</f>
        <v>-3.4501998158579239E-3</v>
      </c>
    </row>
    <row r="218" spans="2:3" ht="15" customHeight="1" x14ac:dyDescent="0.35">
      <c r="B218" s="56">
        <f>'Daily Returns'!B218</f>
        <v>44769</v>
      </c>
      <c r="C218" s="57">
        <f>'Daily Returns'!C218</f>
        <v>2.0970706297362973E-4</v>
      </c>
    </row>
    <row r="219" spans="2:3" ht="15" customHeight="1" x14ac:dyDescent="0.35">
      <c r="B219" s="56">
        <f>'Daily Returns'!B219</f>
        <v>44770</v>
      </c>
      <c r="C219" s="57">
        <f>'Daily Returns'!C219</f>
        <v>1.0953907744282176E-2</v>
      </c>
    </row>
    <row r="220" spans="2:3" ht="15" customHeight="1" x14ac:dyDescent="0.35">
      <c r="B220" s="56">
        <f>'Daily Returns'!B220</f>
        <v>44771</v>
      </c>
      <c r="C220" s="57">
        <f>'Daily Returns'!C220</f>
        <v>1.8111525676418605E-2</v>
      </c>
    </row>
    <row r="221" spans="2:3" ht="15" customHeight="1" x14ac:dyDescent="0.35">
      <c r="B221" s="56">
        <f>'Daily Returns'!B221</f>
        <v>44774</v>
      </c>
      <c r="C221" s="57">
        <f>'Daily Returns'!C221</f>
        <v>2.7982120345601436E-2</v>
      </c>
    </row>
    <row r="222" spans="2:3" ht="15" customHeight="1" x14ac:dyDescent="0.35">
      <c r="B222" s="56">
        <f>'Daily Returns'!B222</f>
        <v>44775</v>
      </c>
      <c r="C222" s="57">
        <f>'Daily Returns'!C222</f>
        <v>1.0919206100248768E-2</v>
      </c>
    </row>
    <row r="223" spans="2:3" ht="15" customHeight="1" x14ac:dyDescent="0.35">
      <c r="B223" s="56">
        <f>'Daily Returns'!B223</f>
        <v>44776</v>
      </c>
      <c r="C223" s="57">
        <f>'Daily Returns'!C223</f>
        <v>5.0853412726303837E-4</v>
      </c>
    </row>
    <row r="224" spans="2:3" ht="15" customHeight="1" x14ac:dyDescent="0.35">
      <c r="B224" s="56">
        <f>'Daily Returns'!B224</f>
        <v>44777</v>
      </c>
      <c r="C224" s="57">
        <f>'Daily Returns'!C224</f>
        <v>-9.1859272334093856E-3</v>
      </c>
    </row>
    <row r="225" spans="2:3" ht="15" customHeight="1" x14ac:dyDescent="0.35">
      <c r="B225" s="56">
        <f>'Daily Returns'!B225</f>
        <v>44778</v>
      </c>
      <c r="C225" s="57">
        <f>'Daily Returns'!C225</f>
        <v>-1.4367392622300912E-2</v>
      </c>
    </row>
    <row r="226" spans="2:3" ht="15" customHeight="1" x14ac:dyDescent="0.35">
      <c r="B226" s="56">
        <f>'Daily Returns'!B226</f>
        <v>44781</v>
      </c>
      <c r="C226" s="57">
        <f>'Daily Returns'!C226</f>
        <v>1.1741705196896879E-2</v>
      </c>
    </row>
    <row r="227" spans="2:3" ht="15" customHeight="1" x14ac:dyDescent="0.35">
      <c r="B227" s="56">
        <f>'Daily Returns'!B227</f>
        <v>44783</v>
      </c>
      <c r="C227" s="57">
        <f>'Daily Returns'!C227</f>
        <v>-2.3981577957898903E-3</v>
      </c>
    </row>
    <row r="228" spans="2:3" ht="15" customHeight="1" x14ac:dyDescent="0.35">
      <c r="B228" s="56">
        <f>'Daily Returns'!B228</f>
        <v>44784</v>
      </c>
      <c r="C228" s="57">
        <f>'Daily Returns'!C228</f>
        <v>-1.1250808651874777E-4</v>
      </c>
    </row>
    <row r="229" spans="2:3" ht="15" customHeight="1" x14ac:dyDescent="0.35">
      <c r="B229" s="56">
        <f>'Daily Returns'!B229</f>
        <v>44785</v>
      </c>
      <c r="C229" s="57">
        <f>'Daily Returns'!C229</f>
        <v>1.8835972882500274E-2</v>
      </c>
    </row>
    <row r="230" spans="2:3" ht="15" customHeight="1" x14ac:dyDescent="0.35">
      <c r="B230" s="56">
        <f>'Daily Returns'!B230</f>
        <v>44789</v>
      </c>
      <c r="C230" s="57">
        <f>'Daily Returns'!C230</f>
        <v>1.0983306919648994E-2</v>
      </c>
    </row>
    <row r="231" spans="2:3" ht="15" customHeight="1" x14ac:dyDescent="0.35">
      <c r="B231" s="56">
        <f>'Daily Returns'!B231</f>
        <v>44790</v>
      </c>
      <c r="C231" s="57">
        <f>'Daily Returns'!C231</f>
        <v>5.350972059878556E-3</v>
      </c>
    </row>
    <row r="232" spans="2:3" ht="15" customHeight="1" x14ac:dyDescent="0.35">
      <c r="B232" s="56">
        <f>'Daily Returns'!B232</f>
        <v>44791</v>
      </c>
      <c r="C232" s="57">
        <f>'Daily Returns'!C232</f>
        <v>7.8053550893275592E-4</v>
      </c>
    </row>
    <row r="233" spans="2:3" ht="15" customHeight="1" x14ac:dyDescent="0.35">
      <c r="B233" s="56">
        <f>'Daily Returns'!B233</f>
        <v>44792</v>
      </c>
      <c r="C233" s="57">
        <f>'Daily Returns'!C233</f>
        <v>-5.8901660465856542E-3</v>
      </c>
    </row>
    <row r="234" spans="2:3" ht="15" customHeight="1" x14ac:dyDescent="0.35">
      <c r="B234" s="56">
        <f>'Daily Returns'!B234</f>
        <v>44795</v>
      </c>
      <c r="C234" s="57">
        <f>'Daily Returns'!C234</f>
        <v>-8.5026057546858658E-3</v>
      </c>
    </row>
    <row r="235" spans="2:3" ht="15" customHeight="1" x14ac:dyDescent="0.35">
      <c r="B235" s="56">
        <f>'Daily Returns'!B235</f>
        <v>44796</v>
      </c>
      <c r="C235" s="57">
        <f>'Daily Returns'!C235</f>
        <v>9.4640988452148189E-3</v>
      </c>
    </row>
    <row r="236" spans="2:3" ht="15" customHeight="1" x14ac:dyDescent="0.35">
      <c r="B236" s="56">
        <f>'Daily Returns'!B236</f>
        <v>44797</v>
      </c>
      <c r="C236" s="57">
        <f>'Daily Returns'!C236</f>
        <v>2.5188916876575096E-3</v>
      </c>
    </row>
    <row r="237" spans="2:3" ht="15" customHeight="1" x14ac:dyDescent="0.35">
      <c r="B237" s="56">
        <f>'Daily Returns'!B237</f>
        <v>44798</v>
      </c>
      <c r="C237" s="57">
        <f>'Daily Returns'!C237</f>
        <v>-1.6907642907678655E-3</v>
      </c>
    </row>
    <row r="238" spans="2:3" ht="15" customHeight="1" x14ac:dyDescent="0.35">
      <c r="B238" s="56">
        <f>'Daily Returns'!B238</f>
        <v>44799</v>
      </c>
      <c r="C238" s="57">
        <f>'Daily Returns'!C238</f>
        <v>7.6231423701340617E-3</v>
      </c>
    </row>
    <row r="239" spans="2:3" ht="15" customHeight="1" x14ac:dyDescent="0.35">
      <c r="B239" s="56">
        <f>'Daily Returns'!B239</f>
        <v>44802</v>
      </c>
      <c r="C239" s="57">
        <f>'Daily Returns'!C239</f>
        <v>-6.0307343825801718E-3</v>
      </c>
    </row>
    <row r="240" spans="2:3" ht="15" customHeight="1" x14ac:dyDescent="0.35">
      <c r="B240" s="56">
        <f>'Daily Returns'!B240</f>
        <v>44803</v>
      </c>
      <c r="C240" s="57">
        <f>'Daily Returns'!C240</f>
        <v>1.9851256193878619E-2</v>
      </c>
    </row>
    <row r="241" spans="2:3" ht="15" customHeight="1" x14ac:dyDescent="0.35">
      <c r="B241" s="56">
        <f>'Daily Returns'!B241</f>
        <v>44805</v>
      </c>
      <c r="C241" s="57">
        <f>'Daily Returns'!C241</f>
        <v>-1.9167748937003015E-2</v>
      </c>
    </row>
    <row r="242" spans="2:3" ht="15" customHeight="1" x14ac:dyDescent="0.35">
      <c r="B242" s="56">
        <f>'Daily Returns'!B242</f>
        <v>44806</v>
      </c>
      <c r="C242" s="57">
        <f>'Daily Returns'!C242</f>
        <v>-7.5074911665905519E-3</v>
      </c>
    </row>
    <row r="243" spans="2:3" ht="15" customHeight="1" x14ac:dyDescent="0.35">
      <c r="B243" s="56">
        <f>'Daily Returns'!B243</f>
        <v>44809</v>
      </c>
      <c r="C243" s="57">
        <f>'Daily Returns'!C243</f>
        <v>6.3178825133367589E-3</v>
      </c>
    </row>
    <row r="244" spans="2:3" ht="15" customHeight="1" x14ac:dyDescent="0.35">
      <c r="B244" s="56">
        <f>'Daily Returns'!B244</f>
        <v>44810</v>
      </c>
      <c r="C244" s="57">
        <f>'Daily Returns'!C244</f>
        <v>1.2850641260801154E-2</v>
      </c>
    </row>
    <row r="245" spans="2:3" ht="15" customHeight="1" x14ac:dyDescent="0.35">
      <c r="B245" s="56">
        <f>'Daily Returns'!B245</f>
        <v>44811</v>
      </c>
      <c r="C245" s="57">
        <f>'Daily Returns'!C245</f>
        <v>-5.9780172491079586E-3</v>
      </c>
    </row>
    <row r="246" spans="2:3" ht="15" customHeight="1" x14ac:dyDescent="0.35">
      <c r="B246" s="56">
        <f>'Daily Returns'!B246</f>
        <v>44812</v>
      </c>
      <c r="C246" s="57">
        <f>'Daily Returns'!C246</f>
        <v>2.3377635395471774E-3</v>
      </c>
    </row>
    <row r="247" spans="2:3" ht="15" customHeight="1" x14ac:dyDescent="0.35">
      <c r="B247" s="56">
        <f>'Daily Returns'!B247</f>
        <v>44813</v>
      </c>
      <c r="C247" s="57">
        <f>'Daily Returns'!C247</f>
        <v>-3.2627161346980849E-3</v>
      </c>
    </row>
    <row r="248" spans="2:3" ht="15" customHeight="1" x14ac:dyDescent="0.35">
      <c r="B248" s="56">
        <f>'Daily Returns'!B248</f>
        <v>44816</v>
      </c>
      <c r="C248" s="57">
        <f>'Daily Returns'!C248</f>
        <v>9.1593708868140666E-3</v>
      </c>
    </row>
    <row r="249" spans="2:3" ht="15" customHeight="1" x14ac:dyDescent="0.35">
      <c r="B249" s="56">
        <f>'Daily Returns'!B249</f>
        <v>44817</v>
      </c>
      <c r="C249" s="57">
        <f>'Daily Returns'!C249</f>
        <v>3.6176135916354824E-3</v>
      </c>
    </row>
    <row r="250" spans="2:3" ht="15" customHeight="1" x14ac:dyDescent="0.35">
      <c r="B250" s="56">
        <f>'Daily Returns'!B250</f>
        <v>44818</v>
      </c>
      <c r="C250" s="57">
        <f>'Daily Returns'!C250</f>
        <v>-3.3139972261539974E-3</v>
      </c>
    </row>
    <row r="251" spans="2:3" ht="15" customHeight="1" x14ac:dyDescent="0.35">
      <c r="B251" s="56">
        <f>'Daily Returns'!B251</f>
        <v>44819</v>
      </c>
      <c r="C251" s="57">
        <f>'Daily Returns'!C251</f>
        <v>7.7750650604995197E-3</v>
      </c>
    </row>
    <row r="252" spans="2:3" ht="15" customHeight="1" x14ac:dyDescent="0.35">
      <c r="B252" s="56">
        <f>'Daily Returns'!B252</f>
        <v>44820</v>
      </c>
      <c r="C252" s="57">
        <f>'Daily Returns'!C252</f>
        <v>-1.5735426184061541E-2</v>
      </c>
    </row>
    <row r="253" spans="2:3" ht="15" customHeight="1" x14ac:dyDescent="0.35">
      <c r="B253" s="56">
        <f>'Daily Returns'!B253</f>
        <v>44823</v>
      </c>
      <c r="C253" s="57">
        <f>'Daily Returns'!C253</f>
        <v>-5.1228325784021811E-3</v>
      </c>
    </row>
    <row r="254" spans="2:3" ht="15" customHeight="1" x14ac:dyDescent="0.35">
      <c r="B254" s="56">
        <f>'Daily Returns'!B254</f>
        <v>44824</v>
      </c>
      <c r="C254" s="57">
        <f>'Daily Returns'!C254</f>
        <v>4.9879018006833142E-3</v>
      </c>
    </row>
    <row r="255" spans="2:3" ht="15" customHeight="1" x14ac:dyDescent="0.35">
      <c r="B255" s="56">
        <f>'Daily Returns'!B255</f>
        <v>44825</v>
      </c>
      <c r="C255" s="57">
        <f>'Daily Returns'!C255</f>
        <v>-1.4941738940678517E-2</v>
      </c>
    </row>
    <row r="256" spans="2:3" ht="15" customHeight="1" x14ac:dyDescent="0.35">
      <c r="B256" s="56">
        <f>'Daily Returns'!B256</f>
        <v>44826</v>
      </c>
      <c r="C256" s="57">
        <f>'Daily Returns'!C256</f>
        <v>-3.1764804962266524E-3</v>
      </c>
    </row>
    <row r="257" spans="2:3" ht="15" customHeight="1" x14ac:dyDescent="0.35">
      <c r="B257" s="56">
        <f>'Daily Returns'!B257</f>
        <v>44827</v>
      </c>
      <c r="C257" s="57">
        <f>'Daily Returns'!C257</f>
        <v>-2.6567266703032555E-2</v>
      </c>
    </row>
    <row r="258" spans="2:3" ht="15" customHeight="1" x14ac:dyDescent="0.35">
      <c r="B258" s="56">
        <f>'Daily Returns'!B258</f>
        <v>44830</v>
      </c>
      <c r="C258" s="57">
        <f>'Daily Returns'!C258</f>
        <v>-3.0788563062026153E-2</v>
      </c>
    </row>
    <row r="259" spans="2:3" ht="15" customHeight="1" x14ac:dyDescent="0.35">
      <c r="B259" s="56">
        <f>'Daily Returns'!B259</f>
        <v>44831</v>
      </c>
      <c r="C259" s="57">
        <f>'Daily Returns'!C259</f>
        <v>-7.3975440153972727E-5</v>
      </c>
    </row>
    <row r="260" spans="2:3" ht="15" customHeight="1" x14ac:dyDescent="0.35">
      <c r="B260" s="56">
        <f>'Daily Returns'!B260</f>
        <v>44832</v>
      </c>
      <c r="C260" s="57">
        <f>'Daily Returns'!C260</f>
        <v>-1.5615813225450914E-2</v>
      </c>
    </row>
    <row r="261" spans="2:3" ht="15" customHeight="1" x14ac:dyDescent="0.35">
      <c r="B261" s="56">
        <f>'Daily Returns'!B261</f>
        <v>44833</v>
      </c>
      <c r="C261" s="57">
        <f>'Daily Returns'!C261</f>
        <v>-8.3401730531519336E-3</v>
      </c>
    </row>
    <row r="262" spans="2:3" ht="15" customHeight="1" x14ac:dyDescent="0.35">
      <c r="B262" s="56">
        <f>'Daily Returns'!B262</f>
        <v>44834</v>
      </c>
      <c r="C262" s="57">
        <f>'Daily Returns'!C262</f>
        <v>2.0378613823472946E-2</v>
      </c>
    </row>
    <row r="263" spans="2:3" ht="15" customHeight="1" x14ac:dyDescent="0.35">
      <c r="B263" s="56">
        <f>'Daily Returns'!B263</f>
        <v>44837</v>
      </c>
      <c r="C263" s="57">
        <f>'Daily Returns'!C263</f>
        <v>-1.519469299840126E-2</v>
      </c>
    </row>
    <row r="264" spans="2:3" ht="15" customHeight="1" x14ac:dyDescent="0.35">
      <c r="B264" s="56">
        <f>'Daily Returns'!B264</f>
        <v>44838</v>
      </c>
      <c r="C264" s="57">
        <f>'Daily Returns'!C264</f>
        <v>2.0841437564999454E-2</v>
      </c>
    </row>
    <row r="265" spans="2:3" ht="15" customHeight="1" x14ac:dyDescent="0.35">
      <c r="B265" s="56">
        <f>'Daily Returns'!B265</f>
        <v>44840</v>
      </c>
      <c r="C265" s="57">
        <f>'Daily Returns'!C265</f>
        <v>5.7392491149073077E-3</v>
      </c>
    </row>
    <row r="266" spans="2:3" ht="15" customHeight="1" x14ac:dyDescent="0.35">
      <c r="B266" s="56">
        <f>'Daily Returns'!B266</f>
        <v>44841</v>
      </c>
      <c r="C266" s="57">
        <f>'Daily Returns'!C266</f>
        <v>7.2491083596726291E-4</v>
      </c>
    </row>
    <row r="267" spans="2:3" ht="15" customHeight="1" x14ac:dyDescent="0.35">
      <c r="B267" s="56">
        <f>'Daily Returns'!B267</f>
        <v>44844</v>
      </c>
      <c r="C267" s="57">
        <f>'Daily Returns'!C267</f>
        <v>-1.0137536702209959E-2</v>
      </c>
    </row>
    <row r="268" spans="2:3" ht="15" customHeight="1" x14ac:dyDescent="0.35">
      <c r="B268" s="56">
        <f>'Daily Returns'!B268</f>
        <v>44845</v>
      </c>
      <c r="C268" s="57">
        <f>'Daily Returns'!C268</f>
        <v>-1.6074327910825192E-2</v>
      </c>
    </row>
    <row r="269" spans="2:3" ht="15" customHeight="1" x14ac:dyDescent="0.35">
      <c r="B269" s="56">
        <f>'Daily Returns'!B269</f>
        <v>44846</v>
      </c>
      <c r="C269" s="57">
        <f>'Daily Returns'!C269</f>
        <v>9.7442457779233216E-3</v>
      </c>
    </row>
    <row r="270" spans="2:3" ht="15" customHeight="1" x14ac:dyDescent="0.35">
      <c r="B270" s="56">
        <f>'Daily Returns'!B270</f>
        <v>44847</v>
      </c>
      <c r="C270" s="57">
        <f>'Daily Returns'!C270</f>
        <v>-5.3230355838054244E-3</v>
      </c>
    </row>
    <row r="271" spans="2:3" ht="15" customHeight="1" x14ac:dyDescent="0.35">
      <c r="B271" s="56">
        <f>'Daily Returns'!B271</f>
        <v>44848</v>
      </c>
      <c r="C271" s="57">
        <f>'Daily Returns'!C271</f>
        <v>-9.99016583793777E-3</v>
      </c>
    </row>
    <row r="272" spans="2:3" ht="15" customHeight="1" x14ac:dyDescent="0.35">
      <c r="B272" s="56">
        <f>'Daily Returns'!B272</f>
        <v>44851</v>
      </c>
      <c r="C272" s="57">
        <f>'Daily Returns'!C272</f>
        <v>1.5247168083871498E-2</v>
      </c>
    </row>
    <row r="273" spans="2:3" ht="15" customHeight="1" x14ac:dyDescent="0.35">
      <c r="B273" s="56">
        <f>'Daily Returns'!B273</f>
        <v>44852</v>
      </c>
      <c r="C273" s="57">
        <f>'Daily Returns'!C273</f>
        <v>1.2982751879728749E-2</v>
      </c>
    </row>
    <row r="274" spans="2:3" ht="15" customHeight="1" x14ac:dyDescent="0.35">
      <c r="B274" s="56">
        <f>'Daily Returns'!B274</f>
        <v>44853</v>
      </c>
      <c r="C274" s="57">
        <f>'Daily Returns'!C274</f>
        <v>-2.2537243667946072E-3</v>
      </c>
    </row>
    <row r="275" spans="2:3" ht="15" customHeight="1" x14ac:dyDescent="0.35">
      <c r="B275" s="56">
        <f>'Daily Returns'!B275</f>
        <v>44854</v>
      </c>
      <c r="C275" s="57">
        <f>'Daily Returns'!C275</f>
        <v>1.3953334668146633E-2</v>
      </c>
    </row>
    <row r="276" spans="2:3" ht="15" customHeight="1" x14ac:dyDescent="0.35">
      <c r="B276" s="56">
        <f>'Daily Returns'!B276</f>
        <v>44855</v>
      </c>
      <c r="C276" s="57">
        <f>'Daily Returns'!C276</f>
        <v>-6.6256779529415555E-3</v>
      </c>
    </row>
    <row r="277" spans="2:3" ht="15" customHeight="1" x14ac:dyDescent="0.35">
      <c r="B277" s="56">
        <f>'Daily Returns'!B277</f>
        <v>44858</v>
      </c>
      <c r="C277" s="57">
        <f>'Daily Returns'!C277</f>
        <v>5.7396396031272889E-3</v>
      </c>
    </row>
    <row r="278" spans="2:3" ht="15" customHeight="1" x14ac:dyDescent="0.35">
      <c r="B278" s="56">
        <f>'Daily Returns'!B278</f>
        <v>44859</v>
      </c>
      <c r="C278" s="57">
        <f>'Daily Returns'!C278</f>
        <v>-1.0097385464140074E-2</v>
      </c>
    </row>
    <row r="279" spans="2:3" ht="15" customHeight="1" x14ac:dyDescent="0.35">
      <c r="B279" s="56">
        <f>'Daily Returns'!B279</f>
        <v>44861</v>
      </c>
      <c r="C279" s="57">
        <f>'Daily Returns'!C279</f>
        <v>1.3067422939811557E-2</v>
      </c>
    </row>
    <row r="280" spans="2:3" ht="15" customHeight="1" x14ac:dyDescent="0.35">
      <c r="B280" s="56">
        <f>'Daily Returns'!B280</f>
        <v>44862</v>
      </c>
      <c r="C280" s="57">
        <f>'Daily Returns'!C280</f>
        <v>1.3893885236240022E-2</v>
      </c>
    </row>
    <row r="281" spans="2:3" ht="15" customHeight="1" x14ac:dyDescent="0.35">
      <c r="B281" s="56">
        <f>'Daily Returns'!B281</f>
        <v>44865</v>
      </c>
      <c r="C281" s="57">
        <f>'Daily Returns'!C281</f>
        <v>6.7715361459994572E-3</v>
      </c>
    </row>
    <row r="282" spans="2:3" ht="15" customHeight="1" x14ac:dyDescent="0.35">
      <c r="B282" s="56">
        <f>'Daily Returns'!B282</f>
        <v>44866</v>
      </c>
      <c r="C282" s="57">
        <f>'Daily Returns'!C282</f>
        <v>8.5105904362707818E-3</v>
      </c>
    </row>
    <row r="283" spans="2:3" ht="15" customHeight="1" x14ac:dyDescent="0.35">
      <c r="B283" s="56">
        <f>'Daily Returns'!B283</f>
        <v>44867</v>
      </c>
      <c r="C283" s="57">
        <f>'Daily Returns'!C283</f>
        <v>6.7844748909373642E-4</v>
      </c>
    </row>
    <row r="284" spans="2:3" ht="15" customHeight="1" x14ac:dyDescent="0.35">
      <c r="B284" s="56">
        <f>'Daily Returns'!B284</f>
        <v>44868</v>
      </c>
      <c r="C284" s="57">
        <f>'Daily Returns'!C284</f>
        <v>-5.5149175827238217E-3</v>
      </c>
    </row>
    <row r="285" spans="2:3" ht="15" customHeight="1" x14ac:dyDescent="0.35">
      <c r="B285" s="56">
        <f>'Daily Returns'!B285</f>
        <v>44869</v>
      </c>
      <c r="C285" s="57">
        <f>'Daily Returns'!C285</f>
        <v>4.7292716137237178E-3</v>
      </c>
    </row>
    <row r="286" spans="2:3" ht="15" customHeight="1" x14ac:dyDescent="0.35">
      <c r="B286" s="56">
        <f>'Daily Returns'!B286</f>
        <v>44872</v>
      </c>
      <c r="C286" s="57">
        <f>'Daily Returns'!C286</f>
        <v>7.6702712851886012E-3</v>
      </c>
    </row>
    <row r="287" spans="2:3" ht="15" customHeight="1" x14ac:dyDescent="0.35">
      <c r="B287" s="56">
        <f>'Daily Returns'!B287</f>
        <v>44874</v>
      </c>
      <c r="C287" s="57">
        <f>'Daily Returns'!C287</f>
        <v>-5.9312199864587356E-3</v>
      </c>
    </row>
    <row r="288" spans="2:3" ht="15" customHeight="1" x14ac:dyDescent="0.35">
      <c r="B288" s="56">
        <f>'Daily Returns'!B288</f>
        <v>44875</v>
      </c>
      <c r="C288" s="57">
        <f>'Daily Returns'!C288</f>
        <v>-8.5128574397956847E-3</v>
      </c>
    </row>
    <row r="289" spans="2:3" ht="15" customHeight="1" x14ac:dyDescent="0.35">
      <c r="B289" s="56">
        <f>'Daily Returns'!B289</f>
        <v>44876</v>
      </c>
      <c r="C289" s="57">
        <f>'Daily Returns'!C289</f>
        <v>9.1119243043922271E-3</v>
      </c>
    </row>
    <row r="290" spans="2:3" ht="15" customHeight="1" x14ac:dyDescent="0.35">
      <c r="B290" s="56">
        <f>'Daily Returns'!B290</f>
        <v>44879</v>
      </c>
      <c r="C290" s="57">
        <f>'Daily Returns'!C290</f>
        <v>-3.3147039674429335E-3</v>
      </c>
    </row>
    <row r="291" spans="2:3" ht="15" customHeight="1" x14ac:dyDescent="0.35">
      <c r="B291" s="56">
        <f>'Daily Returns'!B291</f>
        <v>44880</v>
      </c>
      <c r="C291" s="57">
        <f>'Daily Returns'!C291</f>
        <v>4.7885268905656364E-3</v>
      </c>
    </row>
    <row r="292" spans="2:3" ht="15" customHeight="1" x14ac:dyDescent="0.35">
      <c r="B292" s="56">
        <f>'Daily Returns'!B292</f>
        <v>44881</v>
      </c>
      <c r="C292" s="57">
        <f>'Daily Returns'!C292</f>
        <v>-8.6997753283485357E-3</v>
      </c>
    </row>
    <row r="293" spans="2:3" ht="15" customHeight="1" x14ac:dyDescent="0.35">
      <c r="B293" s="56">
        <f>'Daily Returns'!B293</f>
        <v>44882</v>
      </c>
      <c r="C293" s="57">
        <f>'Daily Returns'!C293</f>
        <v>-6.5732190836356175E-3</v>
      </c>
    </row>
    <row r="294" spans="2:3" ht="15" customHeight="1" x14ac:dyDescent="0.35">
      <c r="B294" s="56">
        <f>'Daily Returns'!B294</f>
        <v>44883</v>
      </c>
      <c r="C294" s="57">
        <f>'Daily Returns'!C294</f>
        <v>-3.569789574258464E-3</v>
      </c>
    </row>
    <row r="295" spans="2:3" ht="15" customHeight="1" x14ac:dyDescent="0.35">
      <c r="B295" s="56">
        <f>'Daily Returns'!B295</f>
        <v>44886</v>
      </c>
      <c r="C295" s="57">
        <f>'Daily Returns'!C295</f>
        <v>-1.3114729343546183E-2</v>
      </c>
    </row>
    <row r="296" spans="2:3" ht="15" customHeight="1" x14ac:dyDescent="0.35">
      <c r="B296" s="56">
        <f>'Daily Returns'!B296</f>
        <v>44887</v>
      </c>
      <c r="C296" s="57">
        <f>'Daily Returns'!C296</f>
        <v>-3.5096913384260464E-3</v>
      </c>
    </row>
    <row r="297" spans="2:3" ht="15" customHeight="1" x14ac:dyDescent="0.35">
      <c r="B297" s="56">
        <f>'Daily Returns'!B297</f>
        <v>44888</v>
      </c>
      <c r="C297" s="57">
        <f>'Daily Returns'!C297</f>
        <v>1.1535442214343217E-3</v>
      </c>
    </row>
    <row r="298" spans="2:3" ht="15" customHeight="1" x14ac:dyDescent="0.35">
      <c r="B298" s="56">
        <f>'Daily Returns'!B298</f>
        <v>44889</v>
      </c>
      <c r="C298" s="57">
        <f>'Daily Returns'!C298</f>
        <v>8.9243947515740274E-3</v>
      </c>
    </row>
    <row r="299" spans="2:3" ht="15" customHeight="1" x14ac:dyDescent="0.35">
      <c r="B299" s="56">
        <f>'Daily Returns'!B299</f>
        <v>44890</v>
      </c>
      <c r="C299" s="57">
        <f>'Daily Returns'!C299</f>
        <v>5.3072726547194193E-3</v>
      </c>
    </row>
    <row r="300" spans="2:3" ht="15" customHeight="1" x14ac:dyDescent="0.35">
      <c r="B300" s="56">
        <f>'Daily Returns'!B300</f>
        <v>44893</v>
      </c>
      <c r="C300" s="57">
        <f>'Daily Returns'!C300</f>
        <v>1.3314381195043135E-2</v>
      </c>
    </row>
    <row r="301" spans="2:3" ht="15" customHeight="1" x14ac:dyDescent="0.35">
      <c r="B301" s="56">
        <f>'Daily Returns'!B301</f>
        <v>44894</v>
      </c>
      <c r="C301" s="57">
        <f>'Daily Returns'!C301</f>
        <v>2.9714827195130855E-3</v>
      </c>
    </row>
    <row r="302" spans="2:3" ht="15" customHeight="1" x14ac:dyDescent="0.35">
      <c r="B302" s="56">
        <f>'Daily Returns'!B302</f>
        <v>44895</v>
      </c>
      <c r="C302" s="57">
        <f>'Daily Returns'!C302</f>
        <v>1.7465486554495202E-2</v>
      </c>
    </row>
    <row r="303" spans="2:3" ht="15" customHeight="1" x14ac:dyDescent="0.35">
      <c r="B303" s="56">
        <f>'Daily Returns'!B303</f>
        <v>44896</v>
      </c>
      <c r="C303" s="57">
        <f>'Daily Returns'!C303</f>
        <v>-6.2458872559771894E-3</v>
      </c>
    </row>
    <row r="304" spans="2:3" ht="15" customHeight="1" x14ac:dyDescent="0.35">
      <c r="B304" s="56">
        <f>'Daily Returns'!B304</f>
        <v>44897</v>
      </c>
      <c r="C304" s="57">
        <f>'Daily Returns'!C304</f>
        <v>-5.7057405046877507E-3</v>
      </c>
    </row>
    <row r="305" spans="2:3" ht="15" customHeight="1" x14ac:dyDescent="0.35">
      <c r="B305" s="56">
        <f>'Daily Returns'!B305</f>
        <v>44900</v>
      </c>
      <c r="C305" s="57">
        <f>'Daily Returns'!C305</f>
        <v>-3.5666650017296408E-3</v>
      </c>
    </row>
    <row r="306" spans="2:3" ht="15" customHeight="1" x14ac:dyDescent="0.35">
      <c r="B306" s="56">
        <f>'Daily Returns'!B306</f>
        <v>44901</v>
      </c>
      <c r="C306" s="57">
        <f>'Daily Returns'!C306</f>
        <v>3.3195144003430599E-3</v>
      </c>
    </row>
    <row r="307" spans="2:3" ht="15" customHeight="1" x14ac:dyDescent="0.35">
      <c r="B307" s="56">
        <f>'Daily Returns'!B307</f>
        <v>44902</v>
      </c>
      <c r="C307" s="57">
        <f>'Daily Returns'!C307</f>
        <v>-1.134485891554915E-2</v>
      </c>
    </row>
    <row r="308" spans="2:3" ht="15" customHeight="1" x14ac:dyDescent="0.35">
      <c r="B308" s="56">
        <f>'Daily Returns'!B308</f>
        <v>44903</v>
      </c>
      <c r="C308" s="57">
        <f>'Daily Returns'!C308</f>
        <v>-2.6689625484287438E-3</v>
      </c>
    </row>
    <row r="309" spans="2:3" ht="15" customHeight="1" x14ac:dyDescent="0.35">
      <c r="B309" s="56">
        <f>'Daily Returns'!B309</f>
        <v>44904</v>
      </c>
      <c r="C309" s="57">
        <f>'Daily Returns'!C309</f>
        <v>-1.0237133677636345E-2</v>
      </c>
    </row>
    <row r="310" spans="2:3" ht="15" customHeight="1" x14ac:dyDescent="0.35">
      <c r="B310" s="56">
        <f>'Daily Returns'!B310</f>
        <v>44907</v>
      </c>
      <c r="C310" s="57">
        <f>'Daily Returns'!C310</f>
        <v>3.0280105193503104E-3</v>
      </c>
    </row>
    <row r="311" spans="2:3" ht="15" customHeight="1" x14ac:dyDescent="0.35">
      <c r="B311" s="56">
        <f>'Daily Returns'!B311</f>
        <v>44908</v>
      </c>
      <c r="C311" s="57">
        <f>'Daily Returns'!C311</f>
        <v>1.2117064834802349E-3</v>
      </c>
    </row>
    <row r="312" spans="2:3" ht="15" customHeight="1" x14ac:dyDescent="0.35">
      <c r="B312" s="56">
        <f>'Daily Returns'!B312</f>
        <v>44909</v>
      </c>
      <c r="C312" s="57">
        <f>'Daily Returns'!C312</f>
        <v>6.2551095352187946E-3</v>
      </c>
    </row>
    <row r="313" spans="2:3" ht="15" customHeight="1" x14ac:dyDescent="0.35">
      <c r="B313" s="56">
        <f>'Daily Returns'!B313</f>
        <v>44910</v>
      </c>
      <c r="C313" s="57">
        <f>'Daily Returns'!C313</f>
        <v>-5.9591714199939139E-3</v>
      </c>
    </row>
    <row r="314" spans="2:3" ht="15" customHeight="1" x14ac:dyDescent="0.35">
      <c r="B314" s="56">
        <f>'Daily Returns'!B314</f>
        <v>44911</v>
      </c>
      <c r="C314" s="57">
        <f>'Daily Returns'!C314</f>
        <v>-7.0670310919167534E-3</v>
      </c>
    </row>
    <row r="315" spans="2:3" ht="15" customHeight="1" x14ac:dyDescent="0.35">
      <c r="B315" s="56">
        <f>'Daily Returns'!B315</f>
        <v>44914</v>
      </c>
      <c r="C315" s="57">
        <f>'Daily Returns'!C315</f>
        <v>1.052011253897045E-2</v>
      </c>
    </row>
    <row r="316" spans="2:3" ht="15" customHeight="1" x14ac:dyDescent="0.35">
      <c r="B316" s="56">
        <f>'Daily Returns'!B316</f>
        <v>44915</v>
      </c>
      <c r="C316" s="57">
        <f>'Daily Returns'!C316</f>
        <v>1.5350637916828891E-3</v>
      </c>
    </row>
    <row r="317" spans="2:3" ht="15" customHeight="1" x14ac:dyDescent="0.35">
      <c r="B317" s="56">
        <f>'Daily Returns'!B317</f>
        <v>44916</v>
      </c>
      <c r="C317" s="57">
        <f>'Daily Returns'!C317</f>
        <v>-1.8565337440598073E-2</v>
      </c>
    </row>
    <row r="318" spans="2:3" ht="15" customHeight="1" x14ac:dyDescent="0.35">
      <c r="B318" s="56">
        <f>'Daily Returns'!B318</f>
        <v>44917</v>
      </c>
      <c r="C318" s="57">
        <f>'Daily Returns'!C318</f>
        <v>-9.4199875216743889E-3</v>
      </c>
    </row>
    <row r="319" spans="2:3" ht="15" customHeight="1" x14ac:dyDescent="0.35">
      <c r="B319" s="56">
        <f>'Daily Returns'!B319</f>
        <v>44918</v>
      </c>
      <c r="C319" s="57">
        <f>'Daily Returns'!C319</f>
        <v>-3.8612090018238621E-2</v>
      </c>
    </row>
    <row r="320" spans="2:3" ht="15" customHeight="1" x14ac:dyDescent="0.35">
      <c r="B320" s="56">
        <f>'Daily Returns'!B320</f>
        <v>44921</v>
      </c>
      <c r="C320" s="57">
        <f>'Daily Returns'!C320</f>
        <v>2.0727533616426097E-2</v>
      </c>
    </row>
    <row r="321" spans="2:3" ht="15" customHeight="1" x14ac:dyDescent="0.35">
      <c r="B321" s="56">
        <f>'Daily Returns'!B321</f>
        <v>44922</v>
      </c>
      <c r="C321" s="57">
        <f>'Daily Returns'!C321</f>
        <v>9.6886671536267066E-3</v>
      </c>
    </row>
    <row r="322" spans="2:3" ht="15" customHeight="1" x14ac:dyDescent="0.35">
      <c r="B322" s="56">
        <f>'Daily Returns'!B322</f>
        <v>44923</v>
      </c>
      <c r="C322" s="57">
        <f>'Daily Returns'!C322</f>
        <v>3.2622642024513482E-3</v>
      </c>
    </row>
    <row r="323" spans="2:3" ht="15" customHeight="1" x14ac:dyDescent="0.35">
      <c r="B323" s="56">
        <f>'Daily Returns'!B323</f>
        <v>44924</v>
      </c>
      <c r="C323" s="57">
        <f>'Daily Returns'!C323</f>
        <v>5.3740765431762316E-3</v>
      </c>
    </row>
    <row r="324" spans="2:3" ht="15" customHeight="1" x14ac:dyDescent="0.35">
      <c r="B324" s="56">
        <f>'Daily Returns'!B324</f>
        <v>44925</v>
      </c>
      <c r="C324" s="57">
        <f>'Daily Returns'!C324</f>
        <v>2.416523608468335E-4</v>
      </c>
    </row>
    <row r="325" spans="2:3" ht="15" customHeight="1" x14ac:dyDescent="0.35">
      <c r="B325" s="56">
        <f>'Daily Returns'!B325</f>
        <v>44928</v>
      </c>
      <c r="C325" s="57">
        <f>'Daily Returns'!C325</f>
        <v>6.229259156895095E-3</v>
      </c>
    </row>
    <row r="326" spans="2:3" ht="15" customHeight="1" x14ac:dyDescent="0.35">
      <c r="B326" s="56">
        <f>'Daily Returns'!B326</f>
        <v>44929</v>
      </c>
      <c r="C326" s="57">
        <f>'Daily Returns'!C326</f>
        <v>-9.872843916868268E-4</v>
      </c>
    </row>
    <row r="327" spans="2:3" ht="15" customHeight="1" x14ac:dyDescent="0.35">
      <c r="B327" s="56">
        <f>'Daily Returns'!B327</f>
        <v>44930</v>
      </c>
      <c r="C327" s="57">
        <f>'Daily Returns'!C327</f>
        <v>-1.5371866504135689E-2</v>
      </c>
    </row>
    <row r="328" spans="2:3" ht="15" customHeight="1" x14ac:dyDescent="0.35">
      <c r="B328" s="56">
        <f>'Daily Returns'!B328</f>
        <v>44931</v>
      </c>
      <c r="C328" s="57">
        <f>'Daily Returns'!C328</f>
        <v>4.3857679292185203E-3</v>
      </c>
    </row>
    <row r="329" spans="2:3" ht="15" customHeight="1" x14ac:dyDescent="0.35">
      <c r="B329" s="56">
        <f>'Daily Returns'!B329</f>
        <v>44932</v>
      </c>
      <c r="C329" s="57">
        <f>'Daily Returns'!C329</f>
        <v>4.2771849124245698E-4</v>
      </c>
    </row>
    <row r="330" spans="2:3" ht="15" customHeight="1" x14ac:dyDescent="0.35">
      <c r="B330" s="56">
        <f>'Daily Returns'!B330</f>
        <v>44935</v>
      </c>
      <c r="C330" s="57">
        <f>'Daily Returns'!C330</f>
        <v>1.6910977365875324E-2</v>
      </c>
    </row>
    <row r="331" spans="2:3" ht="15" customHeight="1" x14ac:dyDescent="0.35">
      <c r="B331" s="56">
        <f>'Daily Returns'!B331</f>
        <v>44936</v>
      </c>
      <c r="C331" s="57">
        <f>'Daily Returns'!C331</f>
        <v>-2.7155685590286582E-3</v>
      </c>
    </row>
    <row r="332" spans="2:3" ht="15" customHeight="1" x14ac:dyDescent="0.35">
      <c r="B332" s="56">
        <f>'Daily Returns'!B332</f>
        <v>44937</v>
      </c>
      <c r="C332" s="57">
        <f>'Daily Returns'!C332</f>
        <v>-8.28961135021411E-3</v>
      </c>
    </row>
    <row r="333" spans="2:3" ht="15" customHeight="1" x14ac:dyDescent="0.35">
      <c r="B333" s="56">
        <f>'Daily Returns'!B333</f>
        <v>44938</v>
      </c>
      <c r="C333" s="57">
        <f>'Daily Returns'!C333</f>
        <v>-6.840156743930792E-3</v>
      </c>
    </row>
    <row r="334" spans="2:3" ht="15" customHeight="1" x14ac:dyDescent="0.35">
      <c r="B334" s="56">
        <f>'Daily Returns'!B334</f>
        <v>44939</v>
      </c>
      <c r="C334" s="57">
        <f>'Daily Returns'!C334</f>
        <v>6.3405656119162046E-3</v>
      </c>
    </row>
    <row r="335" spans="2:3" ht="15" customHeight="1" x14ac:dyDescent="0.35">
      <c r="B335" s="56">
        <f>'Daily Returns'!B335</f>
        <v>44942</v>
      </c>
      <c r="C335" s="57">
        <f>'Daily Returns'!C335</f>
        <v>6.3547484683452726E-3</v>
      </c>
    </row>
    <row r="336" spans="2:3" ht="15" customHeight="1" x14ac:dyDescent="0.35">
      <c r="B336" s="56">
        <f>'Daily Returns'!B336</f>
        <v>44943</v>
      </c>
      <c r="C336" s="57">
        <f>'Daily Returns'!C336</f>
        <v>1.1687907511074958E-2</v>
      </c>
    </row>
    <row r="337" spans="2:3" ht="15" customHeight="1" x14ac:dyDescent="0.35">
      <c r="B337" s="56">
        <f>'Daily Returns'!B337</f>
        <v>44944</v>
      </c>
      <c r="C337" s="57">
        <f>'Daily Returns'!C337</f>
        <v>-2.2236063058512778E-3</v>
      </c>
    </row>
    <row r="338" spans="2:3" ht="15" customHeight="1" x14ac:dyDescent="0.35">
      <c r="B338" s="56">
        <f>'Daily Returns'!B338</f>
        <v>44945</v>
      </c>
      <c r="C338" s="57">
        <f>'Daily Returns'!C338</f>
        <v>-4.1697513183912571E-3</v>
      </c>
    </row>
    <row r="339" spans="2:3" ht="15" customHeight="1" x14ac:dyDescent="0.35">
      <c r="B339" s="56">
        <f>'Daily Returns'!B339</f>
        <v>44946</v>
      </c>
      <c r="C339" s="57">
        <f>'Daily Returns'!C339</f>
        <v>-1.068302564690593E-3</v>
      </c>
    </row>
    <row r="340" spans="2:3" ht="15" customHeight="1" x14ac:dyDescent="0.35">
      <c r="B340" s="56">
        <f>'Daily Returns'!B340</f>
        <v>44949</v>
      </c>
      <c r="C340" s="57">
        <f>'Daily Returns'!C340</f>
        <v>9.1830702447559531E-5</v>
      </c>
    </row>
    <row r="341" spans="2:3" ht="15" customHeight="1" x14ac:dyDescent="0.35">
      <c r="B341" s="56">
        <f>'Daily Returns'!B341</f>
        <v>44950</v>
      </c>
      <c r="C341" s="57">
        <f>'Daily Returns'!C341</f>
        <v>-6.7030257351042843E-3</v>
      </c>
    </row>
    <row r="342" spans="2:3" ht="15" customHeight="1" x14ac:dyDescent="0.35">
      <c r="B342" s="56">
        <f>'Daily Returns'!B342</f>
        <v>44951</v>
      </c>
      <c r="C342" s="57">
        <f>'Daily Returns'!C342</f>
        <v>-1.9719015108474847E-2</v>
      </c>
    </row>
    <row r="343" spans="2:3" ht="15" customHeight="1" x14ac:dyDescent="0.35">
      <c r="B343" s="56">
        <f>'Daily Returns'!B343</f>
        <v>44953</v>
      </c>
      <c r="C343" s="57">
        <f>'Daily Returns'!C343</f>
        <v>-5.0307854917230777E-2</v>
      </c>
    </row>
    <row r="344" spans="2:3" ht="15" customHeight="1" x14ac:dyDescent="0.35">
      <c r="B344" s="56">
        <f>'Daily Returns'!B344</f>
        <v>44956</v>
      </c>
      <c r="C344" s="57">
        <f>'Daily Returns'!C344</f>
        <v>-3.0420005006216444E-2</v>
      </c>
    </row>
    <row r="345" spans="2:3" ht="15" customHeight="1" x14ac:dyDescent="0.35">
      <c r="B345" s="56">
        <f>'Daily Returns'!B345</f>
        <v>44957</v>
      </c>
      <c r="C345" s="57">
        <f>'Daily Returns'!C345</f>
        <v>1.189688794821353E-2</v>
      </c>
    </row>
    <row r="346" spans="2:3" ht="15" customHeight="1" x14ac:dyDescent="0.35">
      <c r="B346" s="56">
        <f>'Daily Returns'!B346</f>
        <v>44958</v>
      </c>
      <c r="C346" s="57">
        <f>'Daily Returns'!C346</f>
        <v>-1.3104349842916529E-2</v>
      </c>
    </row>
    <row r="347" spans="2:3" ht="15" customHeight="1" x14ac:dyDescent="0.35">
      <c r="B347" s="56">
        <f>'Daily Returns'!B347</f>
        <v>44959</v>
      </c>
      <c r="C347" s="57">
        <f>'Daily Returns'!C347</f>
        <v>-2.2593498627298092E-2</v>
      </c>
    </row>
    <row r="348" spans="2:3" ht="15" customHeight="1" x14ac:dyDescent="0.35">
      <c r="B348" s="56">
        <f>'Daily Returns'!B348</f>
        <v>44960</v>
      </c>
      <c r="C348" s="57">
        <f>'Daily Returns'!C348</f>
        <v>-1.0299903820932044E-2</v>
      </c>
    </row>
    <row r="349" spans="2:3" ht="15" customHeight="1" x14ac:dyDescent="0.35">
      <c r="B349" s="56">
        <f>'Daily Returns'!B349</f>
        <v>44963</v>
      </c>
      <c r="C349" s="57">
        <f>'Daily Returns'!C349</f>
        <v>-7.0830977454238164E-3</v>
      </c>
    </row>
    <row r="350" spans="2:3" ht="15" customHeight="1" x14ac:dyDescent="0.35">
      <c r="B350" s="56">
        <f>'Daily Returns'!B350</f>
        <v>44964</v>
      </c>
      <c r="C350" s="57">
        <f>'Daily Returns'!C350</f>
        <v>-4.0728621922274666E-3</v>
      </c>
    </row>
    <row r="351" spans="2:3" ht="15" customHeight="1" x14ac:dyDescent="0.35">
      <c r="B351" s="56">
        <f>'Daily Returns'!B351</f>
        <v>44965</v>
      </c>
      <c r="C351" s="57">
        <f>'Daily Returns'!C351</f>
        <v>7.7412726419940903E-3</v>
      </c>
    </row>
    <row r="352" spans="2:3" ht="15" customHeight="1" x14ac:dyDescent="0.35">
      <c r="B352" s="56">
        <f>'Daily Returns'!B352</f>
        <v>44966</v>
      </c>
      <c r="C352" s="57">
        <f>'Daily Returns'!C352</f>
        <v>-2.6618143777870085E-3</v>
      </c>
    </row>
    <row r="353" spans="2:3" ht="15" customHeight="1" x14ac:dyDescent="0.35">
      <c r="B353" s="56">
        <f>'Daily Returns'!B353</f>
        <v>44967</v>
      </c>
      <c r="C353" s="57">
        <f>'Daily Returns'!C353</f>
        <v>-7.7289747663863428E-3</v>
      </c>
    </row>
    <row r="354" spans="2:3" ht="15" customHeight="1" x14ac:dyDescent="0.35">
      <c r="B354" s="56">
        <f>'Daily Returns'!B354</f>
        <v>44970</v>
      </c>
      <c r="C354" s="57">
        <f>'Daily Returns'!C354</f>
        <v>-2.9965264480410481E-3</v>
      </c>
    </row>
    <row r="355" spans="2:3" ht="15" customHeight="1" x14ac:dyDescent="0.35">
      <c r="B355" s="56">
        <f>'Daily Returns'!B355</f>
        <v>44971</v>
      </c>
      <c r="C355" s="57">
        <f>'Daily Returns'!C355</f>
        <v>6.6939365962892516E-4</v>
      </c>
    </row>
    <row r="356" spans="2:3" ht="15" customHeight="1" x14ac:dyDescent="0.35">
      <c r="B356" s="56">
        <f>'Daily Returns'!B356</f>
        <v>44972</v>
      </c>
      <c r="C356" s="57">
        <f>'Daily Returns'!C356</f>
        <v>3.3806459143794765E-3</v>
      </c>
    </row>
    <row r="357" spans="2:3" ht="15" customHeight="1" x14ac:dyDescent="0.35">
      <c r="B357" s="56">
        <f>'Daily Returns'!B357</f>
        <v>44973</v>
      </c>
      <c r="C357" s="57">
        <f>'Daily Returns'!C357</f>
        <v>3.5124378332060946E-3</v>
      </c>
    </row>
    <row r="358" spans="2:3" ht="15" customHeight="1" x14ac:dyDescent="0.35">
      <c r="B358" s="56">
        <f>'Daily Returns'!B358</f>
        <v>44974</v>
      </c>
      <c r="C358" s="57">
        <f>'Daily Returns'!C358</f>
        <v>1.8526238816818363E-3</v>
      </c>
    </row>
    <row r="359" spans="2:3" ht="15" customHeight="1" x14ac:dyDescent="0.35">
      <c r="B359" s="56">
        <f>'Daily Returns'!B359</f>
        <v>44977</v>
      </c>
      <c r="C359" s="57">
        <f>'Daily Returns'!C359</f>
        <v>-9.7978566215086715E-3</v>
      </c>
    </row>
    <row r="360" spans="2:3" ht="15" customHeight="1" x14ac:dyDescent="0.35">
      <c r="B360" s="56">
        <f>'Daily Returns'!B360</f>
        <v>44978</v>
      </c>
      <c r="C360" s="57">
        <f>'Daily Returns'!C360</f>
        <v>4.0428692461027538E-3</v>
      </c>
    </row>
    <row r="361" spans="2:3" ht="15" customHeight="1" x14ac:dyDescent="0.35">
      <c r="B361" s="56">
        <f>'Daily Returns'!B361</f>
        <v>44979</v>
      </c>
      <c r="C361" s="57">
        <f>'Daily Returns'!C361</f>
        <v>-1.8915349836608586E-2</v>
      </c>
    </row>
    <row r="362" spans="2:3" ht="15" customHeight="1" x14ac:dyDescent="0.35">
      <c r="B362" s="56">
        <f>'Daily Returns'!B362</f>
        <v>44980</v>
      </c>
      <c r="C362" s="57">
        <f>'Daily Returns'!C362</f>
        <v>-5.2312304228103734E-3</v>
      </c>
    </row>
    <row r="363" spans="2:3" ht="15" customHeight="1" x14ac:dyDescent="0.35">
      <c r="B363" s="56">
        <f>'Daily Returns'!B363</f>
        <v>44981</v>
      </c>
      <c r="C363" s="57">
        <f>'Daily Returns'!C363</f>
        <v>6.6439468300782956E-3</v>
      </c>
    </row>
    <row r="364" spans="2:3" ht="15" customHeight="1" x14ac:dyDescent="0.35">
      <c r="B364" s="56">
        <f>'Daily Returns'!B364</f>
        <v>44984</v>
      </c>
      <c r="C364" s="57">
        <f>'Daily Returns'!C364</f>
        <v>-2.0982701232308276E-3</v>
      </c>
    </row>
    <row r="365" spans="2:3" ht="15" customHeight="1" x14ac:dyDescent="0.35">
      <c r="B365" s="56">
        <f>'Daily Returns'!B365</f>
        <v>44985</v>
      </c>
      <c r="C365" s="57">
        <f>'Daily Returns'!C365</f>
        <v>-9.9700464827446877E-3</v>
      </c>
    </row>
    <row r="366" spans="2:3" ht="15" customHeight="1" x14ac:dyDescent="0.35">
      <c r="B366" s="56">
        <f>'Daily Returns'!B366</f>
        <v>44986</v>
      </c>
      <c r="C366" s="57">
        <f>'Daily Returns'!C366</f>
        <v>8.8713117872913916E-3</v>
      </c>
    </row>
    <row r="367" spans="2:3" ht="15" customHeight="1" x14ac:dyDescent="0.35">
      <c r="B367" s="56">
        <f>'Daily Returns'!B367</f>
        <v>44987</v>
      </c>
      <c r="C367" s="57">
        <f>'Daily Returns'!C367</f>
        <v>1.1634498459400788E-3</v>
      </c>
    </row>
    <row r="368" spans="2:3" ht="15" customHeight="1" x14ac:dyDescent="0.35">
      <c r="B368" s="56">
        <f>'Daily Returns'!B368</f>
        <v>44988</v>
      </c>
      <c r="C368" s="57">
        <f>'Daily Returns'!C368</f>
        <v>1.6835578000963469E-2</v>
      </c>
    </row>
    <row r="369" spans="2:3" ht="15" customHeight="1" x14ac:dyDescent="0.35">
      <c r="B369" s="56">
        <f>'Daily Returns'!B369</f>
        <v>44991</v>
      </c>
      <c r="C369" s="57">
        <f>'Daily Returns'!C369</f>
        <v>1.9298344092057329E-2</v>
      </c>
    </row>
    <row r="370" spans="2:3" ht="15" customHeight="1" x14ac:dyDescent="0.35">
      <c r="B370" s="56">
        <f>'Daily Returns'!B370</f>
        <v>44993</v>
      </c>
      <c r="C370" s="57">
        <f>'Daily Returns'!C370</f>
        <v>8.3375553450668605E-3</v>
      </c>
    </row>
    <row r="371" spans="2:3" ht="15" customHeight="1" x14ac:dyDescent="0.35">
      <c r="B371" s="56">
        <f>'Daily Returns'!B371</f>
        <v>44994</v>
      </c>
      <c r="C371" s="57">
        <f>'Daily Returns'!C371</f>
        <v>-8.9829712400737449E-3</v>
      </c>
    </row>
    <row r="372" spans="2:3" ht="15" customHeight="1" x14ac:dyDescent="0.35">
      <c r="B372" s="56">
        <f>'Daily Returns'!B372</f>
        <v>44995</v>
      </c>
      <c r="C372" s="57">
        <f>'Daily Returns'!C372</f>
        <v>6.4367795821818063E-4</v>
      </c>
    </row>
    <row r="373" spans="2:3" ht="15" customHeight="1" x14ac:dyDescent="0.35">
      <c r="B373" s="56">
        <f>'Daily Returns'!B373</f>
        <v>44998</v>
      </c>
      <c r="C373" s="57">
        <f>'Daily Returns'!C373</f>
        <v>-5.952394065229516E-3</v>
      </c>
    </row>
    <row r="374" spans="2:3" ht="15" customHeight="1" x14ac:dyDescent="0.35">
      <c r="B374" s="56">
        <f>'Daily Returns'!B374</f>
        <v>44999</v>
      </c>
      <c r="C374" s="57">
        <f>'Daily Returns'!C374</f>
        <v>-7.0185469591098615E-3</v>
      </c>
    </row>
    <row r="375" spans="2:3" ht="15" customHeight="1" x14ac:dyDescent="0.35">
      <c r="B375" s="56">
        <f>'Daily Returns'!B375</f>
        <v>45000</v>
      </c>
      <c r="C375" s="57">
        <f>'Daily Returns'!C375</f>
        <v>-4.2850830011642582E-4</v>
      </c>
    </row>
    <row r="376" spans="2:3" ht="15" customHeight="1" x14ac:dyDescent="0.35">
      <c r="B376" s="56">
        <f>'Daily Returns'!B376</f>
        <v>45001</v>
      </c>
      <c r="C376" s="57">
        <f>'Daily Returns'!C376</f>
        <v>1.0165805561385577E-2</v>
      </c>
    </row>
    <row r="377" spans="2:3" ht="15" customHeight="1" x14ac:dyDescent="0.35">
      <c r="B377" s="56">
        <f>'Daily Returns'!B377</f>
        <v>45002</v>
      </c>
      <c r="C377" s="57">
        <f>'Daily Returns'!C377</f>
        <v>1.6643569017764648E-3</v>
      </c>
    </row>
    <row r="378" spans="2:3" ht="15" customHeight="1" x14ac:dyDescent="0.35">
      <c r="B378" s="56">
        <f>'Daily Returns'!B378</f>
        <v>45005</v>
      </c>
      <c r="C378" s="57">
        <f>'Daily Returns'!C378</f>
        <v>-3.2349176927489731E-3</v>
      </c>
    </row>
    <row r="379" spans="2:3" ht="15" customHeight="1" x14ac:dyDescent="0.35">
      <c r="B379" s="56">
        <f>'Daily Returns'!B379</f>
        <v>45006</v>
      </c>
      <c r="C379" s="57">
        <f>'Daily Returns'!C379</f>
        <v>9.1739463465820847E-3</v>
      </c>
    </row>
    <row r="380" spans="2:3" ht="15" customHeight="1" x14ac:dyDescent="0.35">
      <c r="B380" s="56">
        <f>'Daily Returns'!B380</f>
        <v>45007</v>
      </c>
      <c r="C380" s="57">
        <f>'Daily Returns'!C380</f>
        <v>1.8799713946009433E-3</v>
      </c>
    </row>
    <row r="381" spans="2:3" ht="15" customHeight="1" x14ac:dyDescent="0.35">
      <c r="B381" s="56">
        <f>'Daily Returns'!B381</f>
        <v>45008</v>
      </c>
      <c r="C381" s="57">
        <f>'Daily Returns'!C381</f>
        <v>-6.130737987585233E-4</v>
      </c>
    </row>
    <row r="382" spans="2:3" ht="15" customHeight="1" x14ac:dyDescent="0.35">
      <c r="B382" s="56">
        <f>'Daily Returns'!B382</f>
        <v>45009</v>
      </c>
      <c r="C382" s="57">
        <f>'Daily Returns'!C382</f>
        <v>-9.129448881001645E-3</v>
      </c>
    </row>
    <row r="383" spans="2:3" ht="15" customHeight="1" x14ac:dyDescent="0.35">
      <c r="B383" s="56">
        <f>'Daily Returns'!B383</f>
        <v>45012</v>
      </c>
      <c r="C383" s="57">
        <f>'Daily Returns'!C383</f>
        <v>-4.3713019713975676E-3</v>
      </c>
    </row>
    <row r="384" spans="2:3" ht="15" customHeight="1" x14ac:dyDescent="0.35">
      <c r="B384" s="56">
        <f>'Daily Returns'!B384</f>
        <v>45013</v>
      </c>
      <c r="C384" s="57">
        <f>'Daily Returns'!C384</f>
        <v>-5.5830562902656755E-3</v>
      </c>
    </row>
    <row r="385" spans="2:3" ht="15" customHeight="1" x14ac:dyDescent="0.35">
      <c r="B385" s="56">
        <f>'Daily Returns'!B385</f>
        <v>45014</v>
      </c>
      <c r="C385" s="57">
        <f>'Daily Returns'!C385</f>
        <v>-7.0570842182604565E-4</v>
      </c>
    </row>
    <row r="386" spans="2:3" ht="15" customHeight="1" x14ac:dyDescent="0.35">
      <c r="B386" s="56">
        <f>'Daily Returns'!B386</f>
        <v>45016</v>
      </c>
      <c r="C386" s="57">
        <f>'Daily Returns'!C386</f>
        <v>1.9729093708725554E-2</v>
      </c>
    </row>
    <row r="387" spans="2:3" ht="15" customHeight="1" x14ac:dyDescent="0.35">
      <c r="B387" s="56">
        <f>'Daily Returns'!B387</f>
        <v>45019</v>
      </c>
      <c r="C387" s="57">
        <f>'Daily Returns'!C387</f>
        <v>-3.747624860559462E-4</v>
      </c>
    </row>
    <row r="388" spans="2:3" ht="15" customHeight="1" x14ac:dyDescent="0.35">
      <c r="B388" s="56">
        <f>'Daily Returns'!B388</f>
        <v>45021</v>
      </c>
      <c r="C388" s="57">
        <f>'Daily Returns'!C388</f>
        <v>-4.2971336364712176E-3</v>
      </c>
    </row>
    <row r="389" spans="2:3" ht="15" customHeight="1" x14ac:dyDescent="0.35">
      <c r="B389" s="56">
        <f>'Daily Returns'!B389</f>
        <v>45022</v>
      </c>
      <c r="C389" s="57">
        <f>'Daily Returns'!C389</f>
        <v>4.7626596911205521E-3</v>
      </c>
    </row>
    <row r="390" spans="2:3" ht="15" customHeight="1" x14ac:dyDescent="0.35">
      <c r="B390" s="56">
        <f>'Daily Returns'!B390</f>
        <v>45026</v>
      </c>
      <c r="C390" s="57">
        <f>'Daily Returns'!C390</f>
        <v>1.0694226213564528E-2</v>
      </c>
    </row>
    <row r="391" spans="2:3" ht="15" customHeight="1" x14ac:dyDescent="0.35">
      <c r="B391" s="56">
        <f>'Daily Returns'!B391</f>
        <v>45027</v>
      </c>
      <c r="C391" s="57">
        <f>'Daily Returns'!C391</f>
        <v>1.0284019332135186E-2</v>
      </c>
    </row>
    <row r="392" spans="2:3" ht="15" customHeight="1" x14ac:dyDescent="0.35">
      <c r="B392" s="56">
        <f>'Daily Returns'!B392</f>
        <v>45028</v>
      </c>
      <c r="C392" s="57">
        <f>'Daily Returns'!C392</f>
        <v>-2.7514036021497601E-3</v>
      </c>
    </row>
    <row r="393" spans="2:3" ht="15" customHeight="1" x14ac:dyDescent="0.35">
      <c r="B393" s="56">
        <f>'Daily Returns'!B393</f>
        <v>45029</v>
      </c>
      <c r="C393" s="57">
        <f>'Daily Returns'!C393</f>
        <v>-7.5108358333575431E-4</v>
      </c>
    </row>
    <row r="394" spans="2:3" ht="15" customHeight="1" x14ac:dyDescent="0.35">
      <c r="B394" s="56">
        <f>'Daily Returns'!B394</f>
        <v>45033</v>
      </c>
      <c r="C394" s="57">
        <f>'Daily Returns'!C394</f>
        <v>6.3793174001158803E-3</v>
      </c>
    </row>
    <row r="395" spans="2:3" ht="15" customHeight="1" x14ac:dyDescent="0.35">
      <c r="B395" s="56">
        <f>'Daily Returns'!B395</f>
        <v>45034</v>
      </c>
      <c r="C395" s="57">
        <f>'Daily Returns'!C395</f>
        <v>-6.501524798031233E-3</v>
      </c>
    </row>
    <row r="396" spans="2:3" ht="15" customHeight="1" x14ac:dyDescent="0.35">
      <c r="B396" s="56">
        <f>'Daily Returns'!B396</f>
        <v>45035</v>
      </c>
      <c r="C396" s="57">
        <f>'Daily Returns'!C396</f>
        <v>-2.2596217018461262E-3</v>
      </c>
    </row>
    <row r="397" spans="2:3" ht="15" customHeight="1" x14ac:dyDescent="0.35">
      <c r="B397" s="56">
        <f>'Daily Returns'!B397</f>
        <v>45036</v>
      </c>
      <c r="C397" s="57">
        <f>'Daily Returns'!C397</f>
        <v>1.116177448465816E-3</v>
      </c>
    </row>
    <row r="398" spans="2:3" ht="15" customHeight="1" x14ac:dyDescent="0.35">
      <c r="B398" s="56">
        <f>'Daily Returns'!B398</f>
        <v>45037</v>
      </c>
      <c r="C398" s="57">
        <f>'Daily Returns'!C398</f>
        <v>8.6261739684623251E-6</v>
      </c>
    </row>
    <row r="399" spans="2:3" ht="15" customHeight="1" x14ac:dyDescent="0.35">
      <c r="B399" s="56">
        <f>'Daily Returns'!B399</f>
        <v>45040</v>
      </c>
      <c r="C399" s="57">
        <f>'Daily Returns'!C399</f>
        <v>9.4671442650451354E-4</v>
      </c>
    </row>
    <row r="400" spans="2:3" ht="15" customHeight="1" x14ac:dyDescent="0.35">
      <c r="B400" s="56">
        <f>'Daily Returns'!B400</f>
        <v>45041</v>
      </c>
      <c r="C400" s="57">
        <f>'Daily Returns'!C400</f>
        <v>7.685048734455302E-3</v>
      </c>
    </row>
    <row r="401" spans="2:3" ht="15" customHeight="1" x14ac:dyDescent="0.35">
      <c r="B401" s="56">
        <f>'Daily Returns'!B401</f>
        <v>45042</v>
      </c>
      <c r="C401" s="57">
        <f>'Daily Returns'!C401</f>
        <v>-8.5308360860780752E-4</v>
      </c>
    </row>
    <row r="402" spans="2:3" ht="15" customHeight="1" x14ac:dyDescent="0.35">
      <c r="B402" s="56">
        <f>'Daily Returns'!B402</f>
        <v>45043</v>
      </c>
      <c r="C402" s="57">
        <f>'Daily Returns'!C402</f>
        <v>3.331792619983176E-3</v>
      </c>
    </row>
    <row r="403" spans="2:3" ht="15" customHeight="1" x14ac:dyDescent="0.35">
      <c r="B403" s="56">
        <f>'Daily Returns'!B403</f>
        <v>45044</v>
      </c>
      <c r="C403" s="57">
        <f>'Daily Returns'!C403</f>
        <v>1.2408477348876845E-2</v>
      </c>
    </row>
    <row r="404" spans="2:3" ht="15" customHeight="1" x14ac:dyDescent="0.35">
      <c r="B404" s="56">
        <f>'Daily Returns'!B404</f>
        <v>45048</v>
      </c>
      <c r="C404" s="57">
        <f>'Daily Returns'!C404</f>
        <v>1.3162246598313443E-2</v>
      </c>
    </row>
    <row r="405" spans="2:3" ht="15" customHeight="1" x14ac:dyDescent="0.35">
      <c r="B405" s="56">
        <f>'Daily Returns'!B405</f>
        <v>45049</v>
      </c>
      <c r="C405" s="57">
        <f>'Daily Returns'!C405</f>
        <v>-6.0631389843618377E-3</v>
      </c>
    </row>
    <row r="406" spans="2:3" ht="15" customHeight="1" x14ac:dyDescent="0.35">
      <c r="B406" s="56">
        <f>'Daily Returns'!B406</f>
        <v>45050</v>
      </c>
      <c r="C406" s="57">
        <f>'Daily Returns'!C406</f>
        <v>5.9097574802886577E-3</v>
      </c>
    </row>
    <row r="407" spans="2:3" ht="15" customHeight="1" x14ac:dyDescent="0.35">
      <c r="B407" s="56">
        <f>'Daily Returns'!B407</f>
        <v>45051</v>
      </c>
      <c r="C407" s="57">
        <f>'Daily Returns'!C407</f>
        <v>-3.9783881808804766E-3</v>
      </c>
    </row>
    <row r="408" spans="2:3" ht="15" customHeight="1" x14ac:dyDescent="0.35">
      <c r="B408" s="56">
        <f>'Daily Returns'!B408</f>
        <v>45054</v>
      </c>
      <c r="C408" s="57">
        <f>'Daily Returns'!C408</f>
        <v>7.6377796569473411E-3</v>
      </c>
    </row>
    <row r="409" spans="2:3" ht="15" customHeight="1" x14ac:dyDescent="0.35">
      <c r="B409" s="56">
        <f>'Daily Returns'!B409</f>
        <v>45055</v>
      </c>
      <c r="C409" s="57">
        <f>'Daily Returns'!C409</f>
        <v>-1.2660772120608454E-3</v>
      </c>
    </row>
    <row r="410" spans="2:3" ht="15" customHeight="1" x14ac:dyDescent="0.35">
      <c r="B410" s="56">
        <f>'Daily Returns'!B410</f>
        <v>45056</v>
      </c>
      <c r="C410" s="57">
        <f>'Daily Returns'!C410</f>
        <v>7.0479810449353142E-3</v>
      </c>
    </row>
    <row r="411" spans="2:3" ht="15" customHeight="1" x14ac:dyDescent="0.35">
      <c r="B411" s="56">
        <f>'Daily Returns'!B411</f>
        <v>45057</v>
      </c>
      <c r="C411" s="57">
        <f>'Daily Returns'!C411</f>
        <v>1.9592936653625159E-3</v>
      </c>
    </row>
    <row r="412" spans="2:3" ht="15" customHeight="1" x14ac:dyDescent="0.35">
      <c r="B412" s="56">
        <f>'Daily Returns'!B412</f>
        <v>45058</v>
      </c>
      <c r="C412" s="57">
        <f>'Daily Returns'!C412</f>
        <v>-1.1362654987354226E-2</v>
      </c>
    </row>
    <row r="413" spans="2:3" ht="15" customHeight="1" x14ac:dyDescent="0.35">
      <c r="B413" s="56">
        <f>'Daily Returns'!B413</f>
        <v>45061</v>
      </c>
      <c r="C413" s="57">
        <f>'Daily Returns'!C413</f>
        <v>0</v>
      </c>
    </row>
    <row r="414" spans="2:3" ht="15" customHeight="1" x14ac:dyDescent="0.35">
      <c r="B414" s="56">
        <f>'Daily Returns'!B414</f>
        <v>45062</v>
      </c>
      <c r="C414" s="57">
        <f>'Daily Returns'!C414</f>
        <v>-5.1580269714901483E-4</v>
      </c>
    </row>
    <row r="415" spans="2:3" ht="15" customHeight="1" x14ac:dyDescent="0.35">
      <c r="B415" s="56">
        <f>'Daily Returns'!B415</f>
        <v>45063</v>
      </c>
      <c r="C415" s="57">
        <f>'Daily Returns'!C415</f>
        <v>-5.2709777840667105E-3</v>
      </c>
    </row>
    <row r="416" spans="2:3" ht="15" customHeight="1" x14ac:dyDescent="0.35">
      <c r="B416" s="56">
        <f>'Daily Returns'!B416</f>
        <v>45064</v>
      </c>
      <c r="C416" s="57">
        <f>'Daily Returns'!C416</f>
        <v>-8.74434912127664E-3</v>
      </c>
    </row>
    <row r="417" spans="2:3" ht="15" customHeight="1" x14ac:dyDescent="0.35">
      <c r="B417" s="56">
        <f>'Daily Returns'!B417</f>
        <v>45065</v>
      </c>
      <c r="C417" s="57">
        <f>'Daily Returns'!C417</f>
        <v>1.3168918819101982E-3</v>
      </c>
    </row>
    <row r="418" spans="2:3" ht="15" customHeight="1" x14ac:dyDescent="0.35">
      <c r="B418" s="56">
        <f>'Daily Returns'!B418</f>
        <v>45068</v>
      </c>
      <c r="C418" s="57">
        <f>'Daily Returns'!C418</f>
        <v>7.3703756004106502E-3</v>
      </c>
    </row>
    <row r="419" spans="2:3" ht="15" customHeight="1" x14ac:dyDescent="0.35">
      <c r="B419" s="56">
        <f>'Daily Returns'!B419</f>
        <v>45069</v>
      </c>
      <c r="C419" s="57">
        <f>'Daily Returns'!C419</f>
        <v>5.4502012703885327E-3</v>
      </c>
    </row>
    <row r="420" spans="2:3" ht="15" customHeight="1" x14ac:dyDescent="0.35">
      <c r="B420" s="56">
        <f>'Daily Returns'!B420</f>
        <v>45070</v>
      </c>
      <c r="C420" s="57">
        <f>'Daily Returns'!C420</f>
        <v>2.3638645022878713E-3</v>
      </c>
    </row>
    <row r="421" spans="2:3" ht="15" customHeight="1" x14ac:dyDescent="0.35">
      <c r="B421" s="56">
        <f>'Daily Returns'!B421</f>
        <v>45071</v>
      </c>
      <c r="C421" s="57">
        <f>'Daily Returns'!C421</f>
        <v>-5.6258498458594541E-4</v>
      </c>
    </row>
    <row r="422" spans="2:3" ht="15" customHeight="1" x14ac:dyDescent="0.35">
      <c r="B422" s="56">
        <f>'Daily Returns'!B422</f>
        <v>45072</v>
      </c>
      <c r="C422" s="57">
        <f>'Daily Returns'!C422</f>
        <v>6.9459157433833241E-3</v>
      </c>
    </row>
    <row r="423" spans="2:3" ht="15" customHeight="1" x14ac:dyDescent="0.35">
      <c r="B423" s="56">
        <f>'Daily Returns'!B423</f>
        <v>45075</v>
      </c>
      <c r="C423" s="57">
        <f>'Daily Returns'!C423</f>
        <v>9.2413434603044742E-4</v>
      </c>
    </row>
    <row r="424" spans="2:3" ht="15" customHeight="1" x14ac:dyDescent="0.35">
      <c r="B424" s="56">
        <f>'Daily Returns'!B424</f>
        <v>45076</v>
      </c>
      <c r="C424" s="57">
        <f>'Daily Returns'!C424</f>
        <v>-1.7785526744238389E-3</v>
      </c>
    </row>
    <row r="425" spans="2:3" ht="15" customHeight="1" x14ac:dyDescent="0.35">
      <c r="B425" s="56">
        <f>'Daily Returns'!B425</f>
        <v>45077</v>
      </c>
      <c r="C425" s="57">
        <f>'Daily Returns'!C425</f>
        <v>-1.4146414982151856E-2</v>
      </c>
    </row>
    <row r="426" spans="2:3" ht="15" customHeight="1" x14ac:dyDescent="0.35">
      <c r="B426" s="56">
        <f>'Daily Returns'!B426</f>
        <v>45078</v>
      </c>
      <c r="C426" s="57">
        <f>'Daily Returns'!C426</f>
        <v>-2.1046635574887285E-3</v>
      </c>
    </row>
    <row r="427" spans="2:3" ht="15" customHeight="1" x14ac:dyDescent="0.35">
      <c r="B427" s="56">
        <f>'Daily Returns'!B427</f>
        <v>45079</v>
      </c>
      <c r="C427" s="57">
        <f>'Daily Returns'!C427</f>
        <v>-1.6620986934057225E-3</v>
      </c>
    </row>
    <row r="428" spans="2:3" ht="15" customHeight="1" x14ac:dyDescent="0.35">
      <c r="B428" s="56">
        <f>'Daily Returns'!B428</f>
        <v>45082</v>
      </c>
      <c r="C428" s="57">
        <f>'Daily Returns'!C428</f>
        <v>4.8768798059337648E-3</v>
      </c>
    </row>
    <row r="429" spans="2:3" ht="15" customHeight="1" x14ac:dyDescent="0.35">
      <c r="B429" s="56">
        <f>'Daily Returns'!B429</f>
        <v>45083</v>
      </c>
      <c r="C429" s="57">
        <f>'Daily Returns'!C429</f>
        <v>-1.4392281720547739E-3</v>
      </c>
    </row>
    <row r="430" spans="2:3" ht="15" customHeight="1" x14ac:dyDescent="0.35">
      <c r="B430" s="56">
        <f>'Daily Returns'!B430</f>
        <v>45084</v>
      </c>
      <c r="C430" s="57">
        <f>'Daily Returns'!C430</f>
        <v>1.0803484265082375E-2</v>
      </c>
    </row>
    <row r="431" spans="2:3" ht="15" customHeight="1" x14ac:dyDescent="0.35">
      <c r="B431" s="56">
        <f>'Daily Returns'!B431</f>
        <v>45085</v>
      </c>
      <c r="C431" s="57">
        <f>'Daily Returns'!C431</f>
        <v>3.7243291751554164E-3</v>
      </c>
    </row>
    <row r="432" spans="2:3" ht="15" customHeight="1" x14ac:dyDescent="0.35">
      <c r="B432" s="56">
        <f>'Daily Returns'!B432</f>
        <v>45086</v>
      </c>
      <c r="C432" s="57">
        <f>'Daily Returns'!C432</f>
        <v>-1.879000619450788E-3</v>
      </c>
    </row>
    <row r="433" spans="2:3" ht="15" customHeight="1" x14ac:dyDescent="0.35">
      <c r="B433" s="56">
        <f>'Daily Returns'!B433</f>
        <v>45089</v>
      </c>
      <c r="C433" s="57">
        <f>'Daily Returns'!C433</f>
        <v>4.1188274478163311E-3</v>
      </c>
    </row>
    <row r="434" spans="2:3" ht="15" customHeight="1" x14ac:dyDescent="0.35">
      <c r="B434" s="56">
        <f>'Daily Returns'!B434</f>
        <v>45090</v>
      </c>
      <c r="C434" s="57">
        <f>'Daily Returns'!C434</f>
        <v>5.362797472501013E-3</v>
      </c>
    </row>
    <row r="435" spans="2:3" ht="15" customHeight="1" x14ac:dyDescent="0.35">
      <c r="B435" s="56">
        <f>'Daily Returns'!B435</f>
        <v>45091</v>
      </c>
      <c r="C435" s="57">
        <f>'Daily Returns'!C435</f>
        <v>9.8117971081017608E-3</v>
      </c>
    </row>
    <row r="436" spans="2:3" ht="15" customHeight="1" x14ac:dyDescent="0.35">
      <c r="B436" s="56">
        <f>'Daily Returns'!B436</f>
        <v>45092</v>
      </c>
      <c r="C436" s="57">
        <f>'Daily Returns'!C436</f>
        <v>-2.1308028865274498E-4</v>
      </c>
    </row>
    <row r="437" spans="2:3" ht="15" customHeight="1" x14ac:dyDescent="0.35">
      <c r="B437" s="56">
        <f>'Daily Returns'!B437</f>
        <v>45093</v>
      </c>
      <c r="C437" s="57">
        <f>'Daily Returns'!C437</f>
        <v>4.0514180978228342E-3</v>
      </c>
    </row>
    <row r="438" spans="2:3" ht="15" customHeight="1" x14ac:dyDescent="0.35">
      <c r="B438" s="56">
        <f>'Daily Returns'!B438</f>
        <v>45096</v>
      </c>
      <c r="C438" s="57">
        <f>'Daily Returns'!C438</f>
        <v>-7.8457454873318566E-3</v>
      </c>
    </row>
    <row r="439" spans="2:3" ht="15" customHeight="1" x14ac:dyDescent="0.35">
      <c r="B439" s="56">
        <f>'Daily Returns'!B439</f>
        <v>45097</v>
      </c>
      <c r="C439" s="57">
        <f>'Daily Returns'!C439</f>
        <v>4.8860797665766231E-3</v>
      </c>
    </row>
    <row r="440" spans="2:3" ht="15" customHeight="1" x14ac:dyDescent="0.35">
      <c r="B440" s="56">
        <f>'Daily Returns'!B440</f>
        <v>45098</v>
      </c>
      <c r="C440" s="57">
        <f>'Daily Returns'!C440</f>
        <v>8.37219676385903E-3</v>
      </c>
    </row>
    <row r="441" spans="2:3" ht="15" customHeight="1" x14ac:dyDescent="0.35">
      <c r="B441" s="56">
        <f>'Daily Returns'!B441</f>
        <v>45099</v>
      </c>
      <c r="C441" s="57">
        <f>'Daily Returns'!C441</f>
        <v>-1.0357745385665584E-2</v>
      </c>
    </row>
    <row r="442" spans="2:3" ht="15" customHeight="1" x14ac:dyDescent="0.35">
      <c r="B442" s="56">
        <f>'Daily Returns'!B442</f>
        <v>45100</v>
      </c>
      <c r="C442" s="57">
        <f>'Daily Returns'!C442</f>
        <v>-1.1203719130848278E-2</v>
      </c>
    </row>
    <row r="443" spans="2:3" ht="15" customHeight="1" x14ac:dyDescent="0.35">
      <c r="B443" s="56">
        <f>'Daily Returns'!B443</f>
        <v>45103</v>
      </c>
      <c r="C443" s="57">
        <f>'Daily Returns'!C443</f>
        <v>-4.3378732708098111E-3</v>
      </c>
    </row>
    <row r="444" spans="2:3" ht="15" customHeight="1" x14ac:dyDescent="0.35">
      <c r="B444" s="56">
        <f>'Daily Returns'!B444</f>
        <v>45104</v>
      </c>
      <c r="C444" s="57">
        <f>'Daily Returns'!C444</f>
        <v>2.4023131551409449E-3</v>
      </c>
    </row>
    <row r="445" spans="2:3" ht="15" customHeight="1" x14ac:dyDescent="0.35">
      <c r="B445" s="56">
        <f>'Daily Returns'!B445</f>
        <v>45105</v>
      </c>
      <c r="C445" s="57">
        <f>'Daily Returns'!C445</f>
        <v>1.1101571555929057E-2</v>
      </c>
    </row>
    <row r="446" spans="2:3" ht="15" customHeight="1" x14ac:dyDescent="0.35">
      <c r="B446" s="56">
        <f>'Daily Returns'!B446</f>
        <v>45107</v>
      </c>
      <c r="C446" s="57">
        <f>'Daily Returns'!C446</f>
        <v>5.7851020894379435E-3</v>
      </c>
    </row>
    <row r="447" spans="2:3" ht="15" customHeight="1" x14ac:dyDescent="0.35">
      <c r="B447" s="56">
        <f>'Daily Returns'!B447</f>
        <v>45110</v>
      </c>
      <c r="C447" s="57">
        <f>'Daily Returns'!C447</f>
        <v>1.3135464539509645E-2</v>
      </c>
    </row>
    <row r="448" spans="2:3" ht="15" customHeight="1" x14ac:dyDescent="0.35">
      <c r="B448" s="56">
        <f>'Daily Returns'!B448</f>
        <v>45111</v>
      </c>
      <c r="C448" s="57">
        <f>'Daily Returns'!C448</f>
        <v>-3.2253036461518114E-3</v>
      </c>
    </row>
    <row r="449" spans="2:3" ht="15" customHeight="1" x14ac:dyDescent="0.35">
      <c r="B449" s="56">
        <f>'Daily Returns'!B449</f>
        <v>45112</v>
      </c>
      <c r="C449" s="57">
        <f>'Daily Returns'!C449</f>
        <v>3.7930730306894311E-3</v>
      </c>
    </row>
    <row r="450" spans="2:3" ht="15" customHeight="1" x14ac:dyDescent="0.35">
      <c r="B450" s="56">
        <f>'Daily Returns'!B450</f>
        <v>45113</v>
      </c>
      <c r="C450" s="57">
        <f>'Daily Returns'!C450</f>
        <v>2.1587949574192855E-2</v>
      </c>
    </row>
    <row r="451" spans="2:3" ht="15" customHeight="1" x14ac:dyDescent="0.35">
      <c r="B451" s="56">
        <f>'Daily Returns'!B451</f>
        <v>45114</v>
      </c>
      <c r="C451" s="57">
        <f>'Daily Returns'!C451</f>
        <v>-9.5346086548517839E-3</v>
      </c>
    </row>
    <row r="452" spans="2:3" ht="15" customHeight="1" x14ac:dyDescent="0.35">
      <c r="B452" s="56">
        <f>'Daily Returns'!B452</f>
        <v>45117</v>
      </c>
      <c r="C452" s="57">
        <f>'Daily Returns'!C452</f>
        <v>6.5333933379125853E-3</v>
      </c>
    </row>
    <row r="453" spans="2:3" ht="15" customHeight="1" x14ac:dyDescent="0.35">
      <c r="B453" s="56">
        <f>'Daily Returns'!B453</f>
        <v>45118</v>
      </c>
      <c r="C453" s="57">
        <f>'Daily Returns'!C453</f>
        <v>8.7559664116030334E-3</v>
      </c>
    </row>
    <row r="454" spans="2:3" ht="15" customHeight="1" x14ac:dyDescent="0.35">
      <c r="B454" s="56">
        <f>'Daily Returns'!B454</f>
        <v>45119</v>
      </c>
      <c r="C454" s="57">
        <f>'Daily Returns'!C454</f>
        <v>-7.5816043063514638E-4</v>
      </c>
    </row>
    <row r="455" spans="2:3" ht="15" customHeight="1" x14ac:dyDescent="0.35">
      <c r="B455" s="56">
        <f>'Daily Returns'!B455</f>
        <v>45120</v>
      </c>
      <c r="C455" s="57">
        <f>'Daily Returns'!C455</f>
        <v>-1.4250612338598478E-2</v>
      </c>
    </row>
    <row r="456" spans="2:3" ht="15" customHeight="1" x14ac:dyDescent="0.35">
      <c r="B456" s="56">
        <f>'Daily Returns'!B456</f>
        <v>45121</v>
      </c>
      <c r="C456" s="57">
        <f>'Daily Returns'!C456</f>
        <v>-7.4996842238328476E-5</v>
      </c>
    </row>
    <row r="457" spans="2:3" ht="15" customHeight="1" x14ac:dyDescent="0.35">
      <c r="B457" s="56">
        <f>'Daily Returns'!B457</f>
        <v>45124</v>
      </c>
      <c r="C457" s="57">
        <f>'Daily Returns'!C457</f>
        <v>7.4568242376393812E-3</v>
      </c>
    </row>
    <row r="458" spans="2:3" ht="15" customHeight="1" x14ac:dyDescent="0.35">
      <c r="B458" s="56">
        <f>'Daily Returns'!B458</f>
        <v>45125</v>
      </c>
      <c r="C458" s="57">
        <f>'Daily Returns'!C458</f>
        <v>3.5793490952689133E-3</v>
      </c>
    </row>
    <row r="459" spans="2:3" ht="15" customHeight="1" x14ac:dyDescent="0.35">
      <c r="B459" s="56">
        <f>'Daily Returns'!B459</f>
        <v>45126</v>
      </c>
      <c r="C459" s="57">
        <f>'Daily Returns'!C459</f>
        <v>8.1190032308127158E-3</v>
      </c>
    </row>
    <row r="460" spans="2:3" ht="15" customHeight="1" x14ac:dyDescent="0.35">
      <c r="B460" s="56">
        <f>'Daily Returns'!B460</f>
        <v>45127</v>
      </c>
      <c r="C460" s="57">
        <f>'Daily Returns'!C460</f>
        <v>7.0602268722381734E-3</v>
      </c>
    </row>
    <row r="461" spans="2:3" ht="15" customHeight="1" x14ac:dyDescent="0.35">
      <c r="B461" s="56">
        <f>'Daily Returns'!B461</f>
        <v>45128</v>
      </c>
      <c r="C461" s="57">
        <f>'Daily Returns'!C461</f>
        <v>-6.1492904664847137E-3</v>
      </c>
    </row>
    <row r="462" spans="2:3" ht="15" customHeight="1" x14ac:dyDescent="0.35">
      <c r="B462" s="56">
        <f>'Daily Returns'!B462</f>
        <v>45131</v>
      </c>
      <c r="C462" s="57">
        <f>'Daily Returns'!C462</f>
        <v>-3.6063784917442776E-3</v>
      </c>
    </row>
    <row r="463" spans="2:3" ht="15" customHeight="1" x14ac:dyDescent="0.35">
      <c r="B463" s="56">
        <f>'Daily Returns'!B463</f>
        <v>45132</v>
      </c>
      <c r="C463" s="57">
        <f>'Daily Returns'!C463</f>
        <v>1.2770923382226629E-2</v>
      </c>
    </row>
    <row r="464" spans="2:3" ht="15" customHeight="1" x14ac:dyDescent="0.35">
      <c r="B464" s="56">
        <f>'Daily Returns'!B464</f>
        <v>45133</v>
      </c>
      <c r="C464" s="57">
        <f>'Daily Returns'!C464</f>
        <v>8.244260173512874E-3</v>
      </c>
    </row>
    <row r="465" spans="2:3" ht="15" customHeight="1" x14ac:dyDescent="0.35">
      <c r="B465" s="56">
        <f>'Daily Returns'!B465</f>
        <v>45134</v>
      </c>
      <c r="C465" s="57">
        <f>'Daily Returns'!C465</f>
        <v>-7.4561445210363786E-3</v>
      </c>
    </row>
    <row r="466" spans="2:3" ht="15" customHeight="1" x14ac:dyDescent="0.35">
      <c r="B466" s="56">
        <f>'Daily Returns'!B466</f>
        <v>45135</v>
      </c>
      <c r="C466" s="57">
        <f>'Daily Returns'!C466</f>
        <v>1.2874697770301591E-2</v>
      </c>
    </row>
    <row r="467" spans="2:3" ht="15" customHeight="1" x14ac:dyDescent="0.35">
      <c r="B467" s="56">
        <f>'Daily Returns'!B467</f>
        <v>45138</v>
      </c>
      <c r="C467" s="57">
        <f>'Daily Returns'!C467</f>
        <v>1.5886917079334317E-2</v>
      </c>
    </row>
    <row r="468" spans="2:3" ht="15" customHeight="1" x14ac:dyDescent="0.35">
      <c r="B468" s="56">
        <f>'Daily Returns'!B468</f>
        <v>45139</v>
      </c>
      <c r="C468" s="57">
        <f>'Daily Returns'!C468</f>
        <v>-2.6141697683554899E-3</v>
      </c>
    </row>
    <row r="469" spans="2:3" ht="15" customHeight="1" x14ac:dyDescent="0.35">
      <c r="B469" s="56">
        <f>'Daily Returns'!B469</f>
        <v>45140</v>
      </c>
      <c r="C469" s="57">
        <f>'Daily Returns'!C469</f>
        <v>-1.6095760628298539E-2</v>
      </c>
    </row>
    <row r="470" spans="2:3" ht="15" customHeight="1" x14ac:dyDescent="0.35">
      <c r="B470" s="56">
        <f>'Daily Returns'!B470</f>
        <v>45141</v>
      </c>
      <c r="C470" s="57">
        <f>'Daily Returns'!C470</f>
        <v>-4.952120019656725E-3</v>
      </c>
    </row>
    <row r="471" spans="2:3" ht="15" customHeight="1" x14ac:dyDescent="0.35">
      <c r="B471" s="56">
        <f>'Daily Returns'!B471</f>
        <v>45142</v>
      </c>
      <c r="C471" s="57">
        <f>'Daily Returns'!C471</f>
        <v>1.1517112636980631E-3</v>
      </c>
    </row>
    <row r="472" spans="2:3" ht="15" customHeight="1" x14ac:dyDescent="0.35">
      <c r="B472" s="56">
        <f>'Daily Returns'!B472</f>
        <v>45145</v>
      </c>
      <c r="C472" s="57">
        <f>'Daily Returns'!C472</f>
        <v>5.4281475160977699E-4</v>
      </c>
    </row>
    <row r="473" spans="2:3" ht="15" customHeight="1" x14ac:dyDescent="0.35">
      <c r="B473" s="56">
        <f>'Daily Returns'!B473</f>
        <v>45146</v>
      </c>
      <c r="C473" s="57">
        <f>'Daily Returns'!C473</f>
        <v>-3.489261905940233E-3</v>
      </c>
    </row>
    <row r="474" spans="2:3" ht="15" customHeight="1" x14ac:dyDescent="0.35">
      <c r="B474" s="56">
        <f>'Daily Returns'!B474</f>
        <v>45147</v>
      </c>
      <c r="C474" s="57">
        <f>'Daily Returns'!C474</f>
        <v>5.8644528198084078E-3</v>
      </c>
    </row>
    <row r="475" spans="2:3" ht="15" customHeight="1" x14ac:dyDescent="0.35">
      <c r="B475" s="56">
        <f>'Daily Returns'!B475</f>
        <v>45148</v>
      </c>
      <c r="C475" s="57">
        <f>'Daily Returns'!C475</f>
        <v>3.4487801079832181E-3</v>
      </c>
    </row>
    <row r="476" spans="2:3" ht="15" customHeight="1" x14ac:dyDescent="0.35">
      <c r="B476" s="56">
        <f>'Daily Returns'!B476</f>
        <v>45149</v>
      </c>
      <c r="C476" s="57">
        <f>'Daily Returns'!C476</f>
        <v>-1.9380028350861611E-3</v>
      </c>
    </row>
    <row r="477" spans="2:3" ht="15" customHeight="1" x14ac:dyDescent="0.35">
      <c r="B477" s="56">
        <f>'Daily Returns'!B477</f>
        <v>45152</v>
      </c>
      <c r="C477" s="57">
        <f>'Daily Returns'!C477</f>
        <v>2.9771216732554784E-4</v>
      </c>
    </row>
    <row r="478" spans="2:3" ht="15" customHeight="1" x14ac:dyDescent="0.35">
      <c r="B478" s="56">
        <f>'Daily Returns'!B478</f>
        <v>45154</v>
      </c>
      <c r="C478" s="57">
        <f>'Daily Returns'!C478</f>
        <v>6.2993827628565757E-3</v>
      </c>
    </row>
    <row r="479" spans="2:3" ht="15" customHeight="1" x14ac:dyDescent="0.35">
      <c r="B479" s="56">
        <f>'Daily Returns'!B479</f>
        <v>45155</v>
      </c>
      <c r="C479" s="57">
        <f>'Daily Returns'!C479</f>
        <v>-1.035349967504029E-2</v>
      </c>
    </row>
    <row r="480" spans="2:3" ht="15" customHeight="1" x14ac:dyDescent="0.35">
      <c r="B480" s="56">
        <f>'Daily Returns'!B480</f>
        <v>45156</v>
      </c>
      <c r="C480" s="57">
        <f>'Daily Returns'!C480</f>
        <v>1.3419906003551141E-3</v>
      </c>
    </row>
    <row r="481" spans="2:3" ht="15" customHeight="1" x14ac:dyDescent="0.35">
      <c r="B481" s="56">
        <f>'Daily Returns'!B481</f>
        <v>45159</v>
      </c>
      <c r="C481" s="57">
        <f>'Daily Returns'!C481</f>
        <v>6.0888442791857678E-3</v>
      </c>
    </row>
    <row r="482" spans="2:3" ht="15" customHeight="1" x14ac:dyDescent="0.35">
      <c r="B482" s="56">
        <f>'Daily Returns'!B482</f>
        <v>45160</v>
      </c>
      <c r="C482" s="57">
        <f>'Daily Returns'!C482</f>
        <v>2.2579249386391886E-3</v>
      </c>
    </row>
    <row r="483" spans="2:3" ht="15" customHeight="1" x14ac:dyDescent="0.35">
      <c r="B483" s="56">
        <f>'Daily Returns'!B483</f>
        <v>45161</v>
      </c>
      <c r="C483" s="57">
        <f>'Daily Returns'!C483</f>
        <v>-5.7272991203561885E-3</v>
      </c>
    </row>
    <row r="484" spans="2:3" ht="15" customHeight="1" x14ac:dyDescent="0.35">
      <c r="B484" s="56">
        <f>'Daily Returns'!B484</f>
        <v>45162</v>
      </c>
      <c r="C484" s="57">
        <f>'Daily Returns'!C484</f>
        <v>-7.5426049100879577E-3</v>
      </c>
    </row>
    <row r="485" spans="2:3" ht="15" customHeight="1" x14ac:dyDescent="0.35">
      <c r="B485" s="56">
        <f>'Daily Returns'!B485</f>
        <v>45163</v>
      </c>
      <c r="C485" s="57">
        <f>'Daily Returns'!C485</f>
        <v>-7.2483980543572857E-3</v>
      </c>
    </row>
    <row r="486" spans="2:3" ht="15" customHeight="1" x14ac:dyDescent="0.35">
      <c r="B486" s="56">
        <f>'Daily Returns'!B486</f>
        <v>45166</v>
      </c>
      <c r="C486" s="57">
        <f>'Daily Returns'!C486</f>
        <v>1.3163161622071762E-3</v>
      </c>
    </row>
    <row r="487" spans="2:3" ht="15" customHeight="1" x14ac:dyDescent="0.35">
      <c r="B487" s="56">
        <f>'Daily Returns'!B487</f>
        <v>45167</v>
      </c>
      <c r="C487" s="57">
        <f>'Daily Returns'!C487</f>
        <v>1.5701996479062785E-3</v>
      </c>
    </row>
    <row r="488" spans="2:3" ht="15" customHeight="1" x14ac:dyDescent="0.35">
      <c r="B488" s="56">
        <f>'Daily Returns'!B488</f>
        <v>45168</v>
      </c>
      <c r="C488" s="57">
        <f>'Daily Returns'!C488</f>
        <v>-3.7456848827459588E-3</v>
      </c>
    </row>
    <row r="489" spans="2:3" ht="15" customHeight="1" x14ac:dyDescent="0.35">
      <c r="B489" s="56">
        <f>'Daily Returns'!B489</f>
        <v>45169</v>
      </c>
      <c r="C489" s="57">
        <f>'Daily Returns'!C489</f>
        <v>-9.0950940038252437E-3</v>
      </c>
    </row>
    <row r="490" spans="2:3" ht="15" customHeight="1" x14ac:dyDescent="0.35">
      <c r="B490" s="56">
        <f>'Daily Returns'!B490</f>
        <v>45170</v>
      </c>
      <c r="C490" s="57">
        <f>'Daily Returns'!C490</f>
        <v>2.371228805405301E-2</v>
      </c>
    </row>
    <row r="491" spans="2:3" ht="15" customHeight="1" x14ac:dyDescent="0.35">
      <c r="B491" s="56">
        <f>'Daily Returns'!B491</f>
        <v>45173</v>
      </c>
      <c r="C491" s="57">
        <f>'Daily Returns'!C491</f>
        <v>1.1398288832600967E-2</v>
      </c>
    </row>
    <row r="492" spans="2:3" ht="15" customHeight="1" x14ac:dyDescent="0.35">
      <c r="B492" s="56">
        <f>'Daily Returns'!B492</f>
        <v>45174</v>
      </c>
      <c r="C492" s="57">
        <f>'Daily Returns'!C492</f>
        <v>4.128329275092435E-3</v>
      </c>
    </row>
    <row r="493" spans="2:3" ht="15" customHeight="1" x14ac:dyDescent="0.35">
      <c r="B493" s="56">
        <f>'Daily Returns'!B493</f>
        <v>45175</v>
      </c>
      <c r="C493" s="57">
        <f>'Daily Returns'!C493</f>
        <v>2.8755188273568155E-3</v>
      </c>
    </row>
    <row r="494" spans="2:3" ht="15" customHeight="1" x14ac:dyDescent="0.35">
      <c r="B494" s="56">
        <f>'Daily Returns'!B494</f>
        <v>45176</v>
      </c>
      <c r="C494" s="57">
        <f>'Daily Returns'!C494</f>
        <v>9.0585721796128116E-3</v>
      </c>
    </row>
    <row r="495" spans="2:3" ht="15" customHeight="1" x14ac:dyDescent="0.35">
      <c r="B495" s="56">
        <f>'Daily Returns'!B495</f>
        <v>45177</v>
      </c>
      <c r="C495" s="57">
        <f>'Daily Returns'!C495</f>
        <v>1.3864023929482716E-2</v>
      </c>
    </row>
    <row r="496" spans="2:3" ht="15" customHeight="1" x14ac:dyDescent="0.35">
      <c r="B496" s="56">
        <f>'Daily Returns'!B496</f>
        <v>45180</v>
      </c>
      <c r="C496" s="57">
        <f>'Daily Returns'!C496</f>
        <v>1.0151960507397639E-2</v>
      </c>
    </row>
    <row r="497" spans="2:3" ht="15" customHeight="1" x14ac:dyDescent="0.35">
      <c r="B497" s="56">
        <f>'Daily Returns'!B497</f>
        <v>45181</v>
      </c>
      <c r="C497" s="57">
        <f>'Daily Returns'!C497</f>
        <v>-2.4948947562110746E-2</v>
      </c>
    </row>
    <row r="498" spans="2:3" ht="15" customHeight="1" x14ac:dyDescent="0.35">
      <c r="B498" s="56">
        <f>'Daily Returns'!B498</f>
        <v>45182</v>
      </c>
      <c r="C498" s="57">
        <f>'Daily Returns'!C498</f>
        <v>9.2599102315995552E-3</v>
      </c>
    </row>
    <row r="499" spans="2:3" ht="15" customHeight="1" x14ac:dyDescent="0.35">
      <c r="B499" s="56">
        <f>'Daily Returns'!B499</f>
        <v>45183</v>
      </c>
      <c r="C499" s="57">
        <f>'Daily Returns'!C499</f>
        <v>5.3234880578985067E-3</v>
      </c>
    </row>
    <row r="500" spans="2:3" ht="15" customHeight="1" x14ac:dyDescent="0.35">
      <c r="B500" s="56">
        <f>'Daily Returns'!B500</f>
        <v>45184</v>
      </c>
      <c r="C500" s="57">
        <f>'Daily Returns'!C500</f>
        <v>-3.0050454859584796E-3</v>
      </c>
    </row>
    <row r="501" spans="2:3" ht="15" customHeight="1" x14ac:dyDescent="0.35">
      <c r="B501" s="56">
        <f>'Daily Returns'!B501</f>
        <v>45187</v>
      </c>
      <c r="C501" s="57">
        <f>'Daily Returns'!C501</f>
        <v>7.2444550929744445E-3</v>
      </c>
    </row>
    <row r="502" spans="2:3" ht="15" customHeight="1" x14ac:dyDescent="0.35">
      <c r="B502" s="56">
        <f>'Daily Returns'!B502</f>
        <v>45189</v>
      </c>
      <c r="C502" s="57">
        <f>'Daily Returns'!C502</f>
        <v>-3.4826882431127082E-3</v>
      </c>
    </row>
    <row r="503" spans="2:3" ht="15" customHeight="1" x14ac:dyDescent="0.35">
      <c r="B503" s="56">
        <f>'Daily Returns'!B503</f>
        <v>45190</v>
      </c>
      <c r="C503" s="57">
        <f>'Daily Returns'!C503</f>
        <v>-7.7878157308776119E-3</v>
      </c>
    </row>
    <row r="504" spans="2:3" ht="15" customHeight="1" x14ac:dyDescent="0.35">
      <c r="B504" s="56">
        <f>'Daily Returns'!B504</f>
        <v>45191</v>
      </c>
      <c r="C504" s="57">
        <f>'Daily Returns'!C504</f>
        <v>-4.5617153812814726E-3</v>
      </c>
    </row>
    <row r="505" spans="2:3" ht="15" customHeight="1" x14ac:dyDescent="0.35">
      <c r="B505" s="56">
        <f>'Daily Returns'!B505</f>
        <v>45194</v>
      </c>
      <c r="C505" s="57">
        <f>'Daily Returns'!C505</f>
        <v>1.1438101422744928E-4</v>
      </c>
    </row>
    <row r="506" spans="2:3" ht="15" customHeight="1" x14ac:dyDescent="0.35">
      <c r="B506" s="56">
        <f>'Daily Returns'!B506</f>
        <v>45195</v>
      </c>
      <c r="C506" s="57">
        <f>'Daily Returns'!C506</f>
        <v>1.0662042758851076E-3</v>
      </c>
    </row>
    <row r="507" spans="2:3" ht="15" customHeight="1" x14ac:dyDescent="0.35">
      <c r="B507" s="56">
        <f>'Daily Returns'!B507</f>
        <v>45196</v>
      </c>
      <c r="C507" s="57">
        <f>'Daily Returns'!C507</f>
        <v>3.576640721740576E-3</v>
      </c>
    </row>
    <row r="508" spans="2:3" ht="15" customHeight="1" x14ac:dyDescent="0.35">
      <c r="B508" s="56">
        <f>'Daily Returns'!B508</f>
        <v>45197</v>
      </c>
      <c r="C508" s="57">
        <f>'Daily Returns'!C508</f>
        <v>-6.1950428640413779E-3</v>
      </c>
    </row>
    <row r="509" spans="2:3" ht="15" customHeight="1" x14ac:dyDescent="0.35">
      <c r="B509" s="56">
        <f>'Daily Returns'!B509</f>
        <v>45198</v>
      </c>
      <c r="C509" s="57">
        <f>'Daily Returns'!C509</f>
        <v>9.570350389372928E-3</v>
      </c>
    </row>
    <row r="510" spans="2:3" ht="15" customHeight="1" x14ac:dyDescent="0.35">
      <c r="B510" s="56">
        <f>'Daily Returns'!B510</f>
        <v>45202</v>
      </c>
      <c r="C510" s="57">
        <f>'Daily Returns'!C510</f>
        <v>-1.2762725667279762E-2</v>
      </c>
    </row>
    <row r="511" spans="2:3" ht="15" customHeight="1" x14ac:dyDescent="0.35">
      <c r="B511" s="56">
        <f>'Daily Returns'!B511</f>
        <v>45203</v>
      </c>
      <c r="C511" s="57">
        <f>'Daily Returns'!C511</f>
        <v>-8.6975703526297465E-3</v>
      </c>
    </row>
    <row r="512" spans="2:3" ht="15" customHeight="1" x14ac:dyDescent="0.35">
      <c r="B512" s="56">
        <f>'Daily Returns'!B512</f>
        <v>45204</v>
      </c>
      <c r="C512" s="57">
        <f>'Daily Returns'!C512</f>
        <v>-1.8774461496459116E-3</v>
      </c>
    </row>
    <row r="513" spans="2:3" ht="15" customHeight="1" x14ac:dyDescent="0.35">
      <c r="B513" s="56">
        <f>'Daily Returns'!B513</f>
        <v>45205</v>
      </c>
      <c r="C513" s="57">
        <f>'Daily Returns'!C513</f>
        <v>1.6261838074809187E-3</v>
      </c>
    </row>
    <row r="514" spans="2:3" ht="15" customHeight="1" x14ac:dyDescent="0.35">
      <c r="B514" s="56">
        <f>'Daily Returns'!B514</f>
        <v>45208</v>
      </c>
      <c r="C514" s="57">
        <f>'Daily Returns'!C514</f>
        <v>-9.6776667358730029E-3</v>
      </c>
    </row>
    <row r="515" spans="2:3" ht="15" customHeight="1" x14ac:dyDescent="0.35">
      <c r="B515" s="56">
        <f>'Daily Returns'!B515</f>
        <v>45209</v>
      </c>
      <c r="C515" s="57">
        <f>'Daily Returns'!C515</f>
        <v>1.0537170961302023E-2</v>
      </c>
    </row>
    <row r="516" spans="2:3" ht="15" customHeight="1" x14ac:dyDescent="0.35">
      <c r="B516" s="56">
        <f>'Daily Returns'!B516</f>
        <v>45210</v>
      </c>
      <c r="C516" s="57">
        <f>'Daily Returns'!C516</f>
        <v>9.3675589397388404E-3</v>
      </c>
    </row>
    <row r="517" spans="2:3" ht="15" customHeight="1" x14ac:dyDescent="0.35">
      <c r="B517" s="56">
        <f>'Daily Returns'!B517</f>
        <v>45211</v>
      </c>
      <c r="C517" s="57">
        <f>'Daily Returns'!C517</f>
        <v>6.4271826682713584E-3</v>
      </c>
    </row>
    <row r="518" spans="2:3" ht="15" customHeight="1" x14ac:dyDescent="0.35">
      <c r="B518" s="56">
        <f>'Daily Returns'!B518</f>
        <v>45212</v>
      </c>
      <c r="C518" s="57">
        <f>'Daily Returns'!C518</f>
        <v>9.3096678877180317E-4</v>
      </c>
    </row>
    <row r="519" spans="2:3" ht="15" customHeight="1" x14ac:dyDescent="0.35">
      <c r="B519" s="56">
        <f>'Daily Returns'!B519</f>
        <v>45215</v>
      </c>
      <c r="C519" s="57">
        <f>'Daily Returns'!C519</f>
        <v>2.0844553671048871E-3</v>
      </c>
    </row>
    <row r="520" spans="2:3" ht="15" customHeight="1" x14ac:dyDescent="0.35">
      <c r="B520" s="56">
        <f>'Daily Returns'!B520</f>
        <v>45216</v>
      </c>
      <c r="C520" s="57">
        <f>'Daily Returns'!C520</f>
        <v>9.2523126195747096E-3</v>
      </c>
    </row>
    <row r="521" spans="2:3" ht="15" customHeight="1" x14ac:dyDescent="0.35">
      <c r="B521" s="56">
        <f>'Daily Returns'!B521</f>
        <v>45217</v>
      </c>
      <c r="C521" s="57">
        <f>'Daily Returns'!C521</f>
        <v>-9.5909706382165671E-3</v>
      </c>
    </row>
    <row r="522" spans="2:3" ht="15" customHeight="1" x14ac:dyDescent="0.35">
      <c r="B522" s="56">
        <f>'Daily Returns'!B522</f>
        <v>45218</v>
      </c>
      <c r="C522" s="57">
        <f>'Daily Returns'!C522</f>
        <v>-5.7750748722767975E-3</v>
      </c>
    </row>
    <row r="523" spans="2:3" ht="15" customHeight="1" x14ac:dyDescent="0.35">
      <c r="B523" s="56">
        <f>'Daily Returns'!B523</f>
        <v>45219</v>
      </c>
      <c r="C523" s="57">
        <f>'Daily Returns'!C523</f>
        <v>-4.9226532491910557E-3</v>
      </c>
    </row>
    <row r="524" spans="2:3" ht="15" customHeight="1" x14ac:dyDescent="0.35">
      <c r="B524" s="56">
        <f>'Daily Returns'!B524</f>
        <v>45222</v>
      </c>
      <c r="C524" s="57">
        <f>'Daily Returns'!C524</f>
        <v>-1.8773394866391846E-2</v>
      </c>
    </row>
    <row r="525" spans="2:3" ht="15" customHeight="1" x14ac:dyDescent="0.35">
      <c r="B525" s="56">
        <f>'Daily Returns'!B525</f>
        <v>45224</v>
      </c>
      <c r="C525" s="57">
        <f>'Daily Returns'!C525</f>
        <v>-4.5804008748698832E-3</v>
      </c>
    </row>
    <row r="526" spans="2:3" ht="15" customHeight="1" x14ac:dyDescent="0.35">
      <c r="B526" s="56">
        <f>'Daily Returns'!B526</f>
        <v>45225</v>
      </c>
      <c r="C526" s="57">
        <f>'Daily Returns'!C526</f>
        <v>-1.0767799153009072E-2</v>
      </c>
    </row>
    <row r="527" spans="2:3" ht="15" customHeight="1" x14ac:dyDescent="0.35">
      <c r="B527" s="56">
        <f>'Daily Returns'!B527</f>
        <v>45226</v>
      </c>
      <c r="C527" s="57">
        <f>'Daily Returns'!C527</f>
        <v>1.8339412555193002E-2</v>
      </c>
    </row>
    <row r="528" spans="2:3" ht="15" customHeight="1" x14ac:dyDescent="0.35">
      <c r="B528" s="56">
        <f>'Daily Returns'!B528</f>
        <v>45229</v>
      </c>
      <c r="C528" s="57">
        <f>'Daily Returns'!C528</f>
        <v>1.1999178061015803E-2</v>
      </c>
    </row>
    <row r="529" spans="2:3" ht="15" customHeight="1" x14ac:dyDescent="0.35">
      <c r="B529" s="56">
        <f>'Daily Returns'!B529</f>
        <v>45230</v>
      </c>
      <c r="C529" s="57">
        <f>'Daily Returns'!C529</f>
        <v>-2.0807797055986121E-3</v>
      </c>
    </row>
    <row r="530" spans="2:3" ht="15" customHeight="1" x14ac:dyDescent="0.35">
      <c r="B530" s="56">
        <f>'Daily Returns'!B530</f>
        <v>45231</v>
      </c>
      <c r="C530" s="57">
        <f>'Daily Returns'!C530</f>
        <v>-3.9518313387504334E-3</v>
      </c>
    </row>
    <row r="531" spans="2:3" ht="15" customHeight="1" x14ac:dyDescent="0.35">
      <c r="B531" s="56">
        <f>'Daily Returns'!B531</f>
        <v>45232</v>
      </c>
      <c r="C531" s="57">
        <f>'Daily Returns'!C531</f>
        <v>1.0555039131608046E-2</v>
      </c>
    </row>
    <row r="532" spans="2:3" ht="15" customHeight="1" x14ac:dyDescent="0.35">
      <c r="B532" s="56">
        <f>'Daily Returns'!B532</f>
        <v>45233</v>
      </c>
      <c r="C532" s="57">
        <f>'Daily Returns'!C532</f>
        <v>4.6363609388444527E-3</v>
      </c>
    </row>
    <row r="533" spans="2:3" ht="15" customHeight="1" x14ac:dyDescent="0.35">
      <c r="B533" s="56">
        <f>'Daily Returns'!B533</f>
        <v>45236</v>
      </c>
      <c r="C533" s="57">
        <f>'Daily Returns'!C533</f>
        <v>1.3405548294678438E-2</v>
      </c>
    </row>
    <row r="534" spans="2:3" ht="15" customHeight="1" x14ac:dyDescent="0.35">
      <c r="B534" s="56">
        <f>'Daily Returns'!B534</f>
        <v>45237</v>
      </c>
      <c r="C534" s="57">
        <f>'Daily Returns'!C534</f>
        <v>2.1658427113653289E-3</v>
      </c>
    </row>
    <row r="535" spans="2:3" ht="15" customHeight="1" x14ac:dyDescent="0.35">
      <c r="B535" s="56">
        <f>'Daily Returns'!B535</f>
        <v>45238</v>
      </c>
      <c r="C535" s="57">
        <f>'Daily Returns'!C535</f>
        <v>4.1623725159816161E-3</v>
      </c>
    </row>
    <row r="536" spans="2:3" ht="15" customHeight="1" x14ac:dyDescent="0.35">
      <c r="B536" s="56">
        <f>'Daily Returns'!B536</f>
        <v>45239</v>
      </c>
      <c r="C536" s="57">
        <f>'Daily Returns'!C536</f>
        <v>-2.9341650119375506E-3</v>
      </c>
    </row>
    <row r="537" spans="2:3" ht="15" customHeight="1" x14ac:dyDescent="0.35">
      <c r="B537" s="56">
        <f>'Daily Returns'!B537</f>
        <v>45240</v>
      </c>
      <c r="C537" s="57">
        <f>'Daily Returns'!C537</f>
        <v>7.1237174040912343E-3</v>
      </c>
    </row>
    <row r="538" spans="2:3" ht="15" customHeight="1" x14ac:dyDescent="0.35">
      <c r="B538" s="56">
        <f>'Daily Returns'!B538</f>
        <v>45243</v>
      </c>
      <c r="C538" s="57">
        <f>'Daily Returns'!C538</f>
        <v>7.9043189847862738E-3</v>
      </c>
    </row>
    <row r="539" spans="2:3" ht="15" customHeight="1" x14ac:dyDescent="0.35">
      <c r="B539" s="56">
        <f>'Daily Returns'!B539</f>
        <v>45245</v>
      </c>
      <c r="C539" s="57">
        <f>'Daily Returns'!C539</f>
        <v>3.8988097899470553E-3</v>
      </c>
    </row>
    <row r="540" spans="2:3" ht="15" customHeight="1" x14ac:dyDescent="0.35">
      <c r="B540" s="56">
        <f>'Daily Returns'!B540</f>
        <v>45246</v>
      </c>
      <c r="C540" s="57">
        <f>'Daily Returns'!C540</f>
        <v>1.0199082527947212E-2</v>
      </c>
    </row>
    <row r="541" spans="2:3" ht="15" customHeight="1" x14ac:dyDescent="0.35">
      <c r="B541" s="56">
        <f>'Daily Returns'!B541</f>
        <v>45247</v>
      </c>
      <c r="C541" s="57">
        <f>'Daily Returns'!C541</f>
        <v>3.3612556211974898E-3</v>
      </c>
    </row>
    <row r="542" spans="2:3" ht="15" customHeight="1" x14ac:dyDescent="0.35">
      <c r="B542" s="56">
        <f>'Daily Returns'!B542</f>
        <v>45250</v>
      </c>
      <c r="C542" s="57">
        <f>'Daily Returns'!C542</f>
        <v>-4.7508067407672216E-3</v>
      </c>
    </row>
    <row r="543" spans="2:3" ht="15" customHeight="1" x14ac:dyDescent="0.35">
      <c r="B543" s="56">
        <f>'Daily Returns'!B543</f>
        <v>45251</v>
      </c>
      <c r="C543" s="57">
        <f>'Daily Returns'!C543</f>
        <v>-8.9889148490163162E-4</v>
      </c>
    </row>
    <row r="544" spans="2:3" ht="15" customHeight="1" x14ac:dyDescent="0.35">
      <c r="B544" s="56">
        <f>'Daily Returns'!B544</f>
        <v>45252</v>
      </c>
      <c r="C544" s="57">
        <f>'Daily Returns'!C544</f>
        <v>2.4410334002658018E-3</v>
      </c>
    </row>
    <row r="545" spans="2:3" ht="15" customHeight="1" x14ac:dyDescent="0.35">
      <c r="B545" s="56">
        <f>'Daily Returns'!B545</f>
        <v>45253</v>
      </c>
      <c r="C545" s="57">
        <f>'Daily Returns'!C545</f>
        <v>5.2334141503196374E-3</v>
      </c>
    </row>
    <row r="546" spans="2:3" ht="15" customHeight="1" x14ac:dyDescent="0.35">
      <c r="B546" s="56">
        <f>'Daily Returns'!B546</f>
        <v>45254</v>
      </c>
      <c r="C546" s="57">
        <f>'Daily Returns'!C546</f>
        <v>3.1643959845146785E-3</v>
      </c>
    </row>
    <row r="547" spans="2:3" ht="15" customHeight="1" x14ac:dyDescent="0.35">
      <c r="B547" s="56">
        <f>'Daily Returns'!B547</f>
        <v>45258</v>
      </c>
      <c r="C547" s="57">
        <f>'Daily Returns'!C547</f>
        <v>-1.2624650942389959E-3</v>
      </c>
    </row>
    <row r="548" spans="2:3" ht="15" customHeight="1" x14ac:dyDescent="0.35">
      <c r="B548" s="56">
        <f>'Daily Returns'!B548</f>
        <v>45259</v>
      </c>
      <c r="C548" s="57">
        <f>'Daily Returns'!C548</f>
        <v>2.4307786580294977E-2</v>
      </c>
    </row>
    <row r="549" spans="2:3" ht="15" customHeight="1" x14ac:dyDescent="0.35">
      <c r="B549" s="56">
        <f>'Daily Returns'!B549</f>
        <v>45260</v>
      </c>
      <c r="C549" s="57">
        <f>'Daily Returns'!C549</f>
        <v>2.0134721455442595E-3</v>
      </c>
    </row>
    <row r="550" spans="2:3" ht="15" customHeight="1" x14ac:dyDescent="0.35">
      <c r="B550" s="56">
        <f>'Daily Returns'!B550</f>
        <v>45261</v>
      </c>
      <c r="C550" s="57">
        <f>'Daily Returns'!C550</f>
        <v>-5.7826442206809769E-4</v>
      </c>
    </row>
    <row r="551" spans="2:3" ht="15" customHeight="1" x14ac:dyDescent="0.35">
      <c r="B551" s="56">
        <f>'Daily Returns'!B551</f>
        <v>45264</v>
      </c>
      <c r="C551" s="57">
        <f>'Daily Returns'!C551</f>
        <v>9.0408228053346917E-3</v>
      </c>
    </row>
    <row r="552" spans="2:3" ht="15" customHeight="1" x14ac:dyDescent="0.35">
      <c r="B552" s="56">
        <f>'Daily Returns'!B552</f>
        <v>45265</v>
      </c>
      <c r="C552" s="57">
        <f>'Daily Returns'!C552</f>
        <v>2.6074307123707063E-2</v>
      </c>
    </row>
    <row r="553" spans="2:3" ht="15" customHeight="1" x14ac:dyDescent="0.35">
      <c r="B553" s="56">
        <f>'Daily Returns'!B553</f>
        <v>45266</v>
      </c>
      <c r="C553" s="57">
        <f>'Daily Returns'!C553</f>
        <v>3.2356868498705893E-2</v>
      </c>
    </row>
    <row r="554" spans="2:3" ht="15" customHeight="1" x14ac:dyDescent="0.35">
      <c r="B554" s="56">
        <f>'Daily Returns'!B554</f>
        <v>45267</v>
      </c>
      <c r="C554" s="57">
        <f>'Daily Returns'!C554</f>
        <v>1.5500496616302373E-2</v>
      </c>
    </row>
    <row r="555" spans="2:3" ht="15" customHeight="1" x14ac:dyDescent="0.35">
      <c r="B555" s="56">
        <f>'Daily Returns'!B555</f>
        <v>45268</v>
      </c>
      <c r="C555" s="57">
        <f>'Daily Returns'!C555</f>
        <v>1.2313957968063338E-2</v>
      </c>
    </row>
    <row r="556" spans="2:3" ht="15" customHeight="1" x14ac:dyDescent="0.35">
      <c r="B556" s="56">
        <f>'Daily Returns'!B556</f>
        <v>45271</v>
      </c>
      <c r="C556" s="57">
        <f>'Daily Returns'!C556</f>
        <v>-9.0885649666965218E-3</v>
      </c>
    </row>
    <row r="557" spans="2:3" ht="15" customHeight="1" x14ac:dyDescent="0.35">
      <c r="B557" s="56">
        <f>'Daily Returns'!B557</f>
        <v>45272</v>
      </c>
      <c r="C557" s="57">
        <f>'Daily Returns'!C557</f>
        <v>3.9753889563820533E-3</v>
      </c>
    </row>
    <row r="558" spans="2:3" ht="15" customHeight="1" x14ac:dyDescent="0.35">
      <c r="B558" s="56">
        <f>'Daily Returns'!B558</f>
        <v>45273</v>
      </c>
      <c r="C558" s="57">
        <f>'Daily Returns'!C558</f>
        <v>-1.3110868577477786E-2</v>
      </c>
    </row>
    <row r="559" spans="2:3" ht="15" customHeight="1" x14ac:dyDescent="0.35">
      <c r="B559" s="56">
        <f>'Daily Returns'!B559</f>
        <v>45274</v>
      </c>
      <c r="C559" s="57">
        <f>'Daily Returns'!C559</f>
        <v>6.6100901174563909E-3</v>
      </c>
    </row>
    <row r="560" spans="2:3" ht="15" customHeight="1" x14ac:dyDescent="0.35">
      <c r="B560" s="56">
        <f>'Daily Returns'!B560</f>
        <v>45275</v>
      </c>
      <c r="C560" s="57">
        <f>'Daily Returns'!C560</f>
        <v>8.2892987259564066E-3</v>
      </c>
    </row>
    <row r="561" spans="2:3" ht="15" customHeight="1" x14ac:dyDescent="0.35">
      <c r="B561" s="56">
        <f>'Daily Returns'!B561</f>
        <v>45278</v>
      </c>
      <c r="C561" s="57">
        <f>'Daily Returns'!C561</f>
        <v>1.5739280080309781E-2</v>
      </c>
    </row>
    <row r="562" spans="2:3" ht="15" customHeight="1" x14ac:dyDescent="0.35">
      <c r="B562" s="56">
        <f>'Daily Returns'!B562</f>
        <v>45279</v>
      </c>
      <c r="C562" s="57">
        <f>'Daily Returns'!C562</f>
        <v>-1.8231680460641941E-3</v>
      </c>
    </row>
    <row r="563" spans="2:3" ht="15" customHeight="1" x14ac:dyDescent="0.35">
      <c r="B563" s="56">
        <f>'Daily Returns'!B563</f>
        <v>45280</v>
      </c>
      <c r="C563" s="57">
        <f>'Daily Returns'!C563</f>
        <v>1.5832724756889682E-2</v>
      </c>
    </row>
    <row r="564" spans="2:3" ht="15" customHeight="1" x14ac:dyDescent="0.35">
      <c r="B564" s="56">
        <f>'Daily Returns'!B564</f>
        <v>45281</v>
      </c>
      <c r="C564" s="57">
        <f>'Daily Returns'!C564</f>
        <v>-2.6775214424199056E-2</v>
      </c>
    </row>
    <row r="565" spans="2:3" ht="15" customHeight="1" x14ac:dyDescent="0.35">
      <c r="B565" s="56">
        <f>'Daily Returns'!B565</f>
        <v>45282</v>
      </c>
      <c r="C565" s="57">
        <f>'Daily Returns'!C565</f>
        <v>1.7681857201507833E-2</v>
      </c>
    </row>
    <row r="566" spans="2:3" ht="15" customHeight="1" x14ac:dyDescent="0.35">
      <c r="B566" s="56">
        <f>'Daily Returns'!B566</f>
        <v>45286</v>
      </c>
      <c r="C566" s="57">
        <f>'Daily Returns'!C566</f>
        <v>2.7521309531450822E-3</v>
      </c>
    </row>
    <row r="567" spans="2:3" ht="15" customHeight="1" x14ac:dyDescent="0.35">
      <c r="B567" s="56">
        <f>'Daily Returns'!B567</f>
        <v>45287</v>
      </c>
      <c r="C567" s="57">
        <f>'Daily Returns'!C567</f>
        <v>1.3291618599732047E-2</v>
      </c>
    </row>
    <row r="568" spans="2:3" ht="15" customHeight="1" x14ac:dyDescent="0.35">
      <c r="B568" s="56">
        <f>'Daily Returns'!B568</f>
        <v>45288</v>
      </c>
      <c r="C568" s="57">
        <f>'Daily Returns'!C568</f>
        <v>-1.0121442267925218E-3</v>
      </c>
    </row>
    <row r="569" spans="2:3" ht="15" customHeight="1" x14ac:dyDescent="0.35">
      <c r="B569" s="56">
        <f>'Daily Returns'!B569</f>
        <v>45289</v>
      </c>
      <c r="C569" s="57">
        <f>'Daily Returns'!C569</f>
        <v>1.5319487182575475E-2</v>
      </c>
    </row>
    <row r="570" spans="2:3" ht="15" customHeight="1" x14ac:dyDescent="0.35">
      <c r="B570" s="56">
        <f>'Daily Returns'!B570</f>
        <v>45292</v>
      </c>
      <c r="C570" s="57">
        <f>'Daily Returns'!C570</f>
        <v>-7.513033266708935E-3</v>
      </c>
    </row>
    <row r="571" spans="2:3" ht="15" customHeight="1" x14ac:dyDescent="0.35">
      <c r="B571" s="56">
        <f>'Daily Returns'!B571</f>
        <v>45293</v>
      </c>
      <c r="C571" s="57">
        <f>'Daily Returns'!C571</f>
        <v>2.2753043574392784E-3</v>
      </c>
    </row>
    <row r="572" spans="2:3" ht="15" customHeight="1" x14ac:dyDescent="0.35">
      <c r="B572" s="56">
        <f>'Daily Returns'!B572</f>
        <v>45294</v>
      </c>
      <c r="C572" s="57">
        <f>'Daily Returns'!C572</f>
        <v>4.7549203737158319E-3</v>
      </c>
    </row>
    <row r="573" spans="2:3" ht="15" customHeight="1" x14ac:dyDescent="0.35">
      <c r="B573" s="56">
        <f>'Daily Returns'!B573</f>
        <v>45295</v>
      </c>
      <c r="C573" s="57">
        <f>'Daily Returns'!C573</f>
        <v>2.6080222646178708E-3</v>
      </c>
    </row>
    <row r="574" spans="2:3" ht="15" customHeight="1" x14ac:dyDescent="0.35">
      <c r="B574" s="56">
        <f>'Daily Returns'!B574</f>
        <v>45296</v>
      </c>
      <c r="C574" s="57">
        <f>'Daily Returns'!C574</f>
        <v>1.1767717420897439E-2</v>
      </c>
    </row>
    <row r="575" spans="2:3" ht="15" customHeight="1" x14ac:dyDescent="0.35">
      <c r="B575" s="56">
        <f>'Daily Returns'!B575</f>
        <v>45299</v>
      </c>
      <c r="C575" s="57">
        <f>'Daily Returns'!C575</f>
        <v>7.8679701953099368E-4</v>
      </c>
    </row>
    <row r="576" spans="2:3" ht="15" customHeight="1" x14ac:dyDescent="0.35">
      <c r="B576" s="56">
        <f>'Daily Returns'!B576</f>
        <v>45300</v>
      </c>
      <c r="C576" s="57">
        <f>'Daily Returns'!C576</f>
        <v>-2.1495697207313258E-3</v>
      </c>
    </row>
    <row r="577" spans="2:3" ht="15" customHeight="1" x14ac:dyDescent="0.35">
      <c r="B577" s="56">
        <f>'Daily Returns'!B577</f>
        <v>45301</v>
      </c>
      <c r="C577" s="57">
        <f>'Daily Returns'!C577</f>
        <v>2.4631984676035668E-3</v>
      </c>
    </row>
    <row r="578" spans="2:3" ht="15" customHeight="1" x14ac:dyDescent="0.35">
      <c r="B578" s="56">
        <f>'Daily Returns'!B578</f>
        <v>45302</v>
      </c>
      <c r="C578" s="57">
        <f>'Daily Returns'!C578</f>
        <v>3.0371026128725997E-3</v>
      </c>
    </row>
    <row r="579" spans="2:3" ht="15" customHeight="1" x14ac:dyDescent="0.35">
      <c r="B579" s="56">
        <f>'Daily Returns'!B579</f>
        <v>45303</v>
      </c>
      <c r="C579" s="57">
        <f>'Daily Returns'!C579</f>
        <v>1.2992763026624665E-2</v>
      </c>
    </row>
    <row r="580" spans="2:3" ht="15" customHeight="1" x14ac:dyDescent="0.35">
      <c r="B580" s="56">
        <f>'Daily Returns'!B580</f>
        <v>45306</v>
      </c>
      <c r="C580" s="57">
        <f>'Daily Returns'!C580</f>
        <v>5.5568814752406936E-3</v>
      </c>
    </row>
    <row r="581" spans="2:3" ht="15" customHeight="1" x14ac:dyDescent="0.35">
      <c r="B581" s="56">
        <f>'Daily Returns'!B581</f>
        <v>45307</v>
      </c>
      <c r="C581" s="57">
        <f>'Daily Returns'!C581</f>
        <v>1.3723210928239915E-2</v>
      </c>
    </row>
    <row r="582" spans="2:3" ht="15" customHeight="1" x14ac:dyDescent="0.35">
      <c r="B582" s="56">
        <f>'Daily Returns'!B582</f>
        <v>45308</v>
      </c>
      <c r="C582" s="57">
        <f>'Daily Returns'!C582</f>
        <v>-7.4697072060952996E-3</v>
      </c>
    </row>
    <row r="583" spans="2:3" ht="15" customHeight="1" x14ac:dyDescent="0.35">
      <c r="B583" s="56">
        <f>'Daily Returns'!B583</f>
        <v>45309</v>
      </c>
      <c r="C583" s="57">
        <f>'Daily Returns'!C583</f>
        <v>-9.4301414947542961E-3</v>
      </c>
    </row>
    <row r="584" spans="2:3" ht="15" customHeight="1" x14ac:dyDescent="0.35">
      <c r="B584" s="56">
        <f>'Daily Returns'!B584</f>
        <v>45310</v>
      </c>
      <c r="C584" s="57">
        <f>'Daily Returns'!C584</f>
        <v>-7.8256690552530594E-3</v>
      </c>
    </row>
    <row r="585" spans="2:3" ht="15" customHeight="1" x14ac:dyDescent="0.35">
      <c r="B585" s="56">
        <f>'Daily Returns'!B585</f>
        <v>45314</v>
      </c>
      <c r="C585" s="57">
        <f>'Daily Returns'!C585</f>
        <v>1.1706019288327374E-2</v>
      </c>
    </row>
    <row r="586" spans="2:3" ht="15" customHeight="1" x14ac:dyDescent="0.35">
      <c r="B586" s="56">
        <f>'Daily Returns'!B586</f>
        <v>45315</v>
      </c>
      <c r="C586" s="57">
        <f>'Daily Returns'!C586</f>
        <v>7.168725150277222E-3</v>
      </c>
    </row>
    <row r="587" spans="2:3" ht="15" customHeight="1" x14ac:dyDescent="0.35">
      <c r="B587" s="56">
        <f>'Daily Returns'!B587</f>
        <v>45316</v>
      </c>
      <c r="C587" s="57">
        <f>'Daily Returns'!C587</f>
        <v>-2.5876870595780921E-2</v>
      </c>
    </row>
    <row r="588" spans="2:3" ht="15" customHeight="1" x14ac:dyDescent="0.35">
      <c r="B588" s="56">
        <f>'Daily Returns'!B588</f>
        <v>45320</v>
      </c>
      <c r="C588" s="57">
        <f>'Daily Returns'!C588</f>
        <v>1.6629618083981113E-2</v>
      </c>
    </row>
    <row r="589" spans="2:3" ht="15" customHeight="1" x14ac:dyDescent="0.35">
      <c r="B589" s="56">
        <f>'Daily Returns'!B589</f>
        <v>45321</v>
      </c>
      <c r="C589" s="57">
        <f>'Daily Returns'!C589</f>
        <v>8.8479471329785397E-3</v>
      </c>
    </row>
    <row r="590" spans="2:3" ht="15" customHeight="1" x14ac:dyDescent="0.35">
      <c r="B590" s="56">
        <f>'Daily Returns'!B590</f>
        <v>45322</v>
      </c>
      <c r="C590" s="57">
        <f>'Daily Returns'!C590</f>
        <v>5.1724456273958719E-2</v>
      </c>
    </row>
    <row r="591" spans="2:3" ht="15" customHeight="1" x14ac:dyDescent="0.35">
      <c r="B591" s="56">
        <f>'Daily Returns'!B591</f>
        <v>45323</v>
      </c>
      <c r="C591" s="57">
        <f>'Daily Returns'!C591</f>
        <v>-1.690625865130746E-2</v>
      </c>
    </row>
    <row r="592" spans="2:3" ht="15" customHeight="1" x14ac:dyDescent="0.35">
      <c r="B592" s="56">
        <f>'Daily Returns'!B592</f>
        <v>45324</v>
      </c>
      <c r="C592" s="57">
        <f>'Daily Returns'!C592</f>
        <v>9.5937228699847221E-3</v>
      </c>
    </row>
    <row r="593" spans="2:3" ht="15" customHeight="1" x14ac:dyDescent="0.35">
      <c r="B593" s="56">
        <f>'Daily Returns'!B593</f>
        <v>45327</v>
      </c>
      <c r="C593" s="57">
        <f>'Daily Returns'!C593</f>
        <v>4.424730597583526E-3</v>
      </c>
    </row>
    <row r="594" spans="2:3" ht="15" customHeight="1" x14ac:dyDescent="0.35">
      <c r="B594" s="56">
        <f>'Daily Returns'!B594</f>
        <v>45328</v>
      </c>
      <c r="C594" s="57">
        <f>'Daily Returns'!C594</f>
        <v>3.1619643137743569E-2</v>
      </c>
    </row>
    <row r="595" spans="2:3" ht="15" customHeight="1" x14ac:dyDescent="0.35">
      <c r="B595" s="56">
        <f>'Daily Returns'!B595</f>
        <v>45329</v>
      </c>
      <c r="C595" s="57">
        <f>'Daily Returns'!C595</f>
        <v>1.0599379689424593E-2</v>
      </c>
    </row>
    <row r="596" spans="2:3" ht="15" customHeight="1" x14ac:dyDescent="0.35">
      <c r="B596" s="56">
        <f>'Daily Returns'!B596</f>
        <v>45330</v>
      </c>
      <c r="C596" s="57">
        <f>'Daily Returns'!C596</f>
        <v>6.2393941992604507E-3</v>
      </c>
    </row>
    <row r="597" spans="2:3" ht="15" customHeight="1" x14ac:dyDescent="0.35">
      <c r="B597" s="56">
        <f>'Daily Returns'!B597</f>
        <v>45331</v>
      </c>
      <c r="C597" s="57">
        <f>'Daily Returns'!C597</f>
        <v>5.7874973528848628E-3</v>
      </c>
    </row>
    <row r="598" spans="2:3" ht="15" customHeight="1" x14ac:dyDescent="0.35">
      <c r="B598" s="56">
        <f>'Daily Returns'!B598</f>
        <v>45334</v>
      </c>
      <c r="C598" s="57">
        <f>'Daily Returns'!C598</f>
        <v>1.0498003620443841E-2</v>
      </c>
    </row>
    <row r="599" spans="2:3" ht="15" customHeight="1" x14ac:dyDescent="0.35">
      <c r="B599" s="56">
        <f>'Daily Returns'!B599</f>
        <v>45335</v>
      </c>
      <c r="C599" s="57">
        <f>'Daily Returns'!C599</f>
        <v>-8.0473950147822437E-3</v>
      </c>
    </row>
    <row r="600" spans="2:3" ht="15" customHeight="1" x14ac:dyDescent="0.35">
      <c r="B600" s="56">
        <f>'Daily Returns'!B600</f>
        <v>45336</v>
      </c>
      <c r="C600" s="57">
        <f>'Daily Returns'!C600</f>
        <v>-2.4093407261963851E-2</v>
      </c>
    </row>
    <row r="601" spans="2:3" ht="15" customHeight="1" x14ac:dyDescent="0.35">
      <c r="B601" s="56">
        <f>'Daily Returns'!B601</f>
        <v>45337</v>
      </c>
      <c r="C601" s="57">
        <f>'Daily Returns'!C601</f>
        <v>7.8011187203226307E-3</v>
      </c>
    </row>
    <row r="602" spans="2:3" ht="15" customHeight="1" x14ac:dyDescent="0.35">
      <c r="B602" s="56">
        <f>'Daily Returns'!B602</f>
        <v>45338</v>
      </c>
      <c r="C602" s="57">
        <f>'Daily Returns'!C602</f>
        <v>2.2378321782139388E-2</v>
      </c>
    </row>
    <row r="603" spans="2:3" ht="15" customHeight="1" x14ac:dyDescent="0.35">
      <c r="B603" s="56">
        <f>'Daily Returns'!B603</f>
        <v>45341</v>
      </c>
      <c r="C603" s="57">
        <f>'Daily Returns'!C603</f>
        <v>1.7543658527265027E-2</v>
      </c>
    </row>
    <row r="604" spans="2:3" ht="15" customHeight="1" x14ac:dyDescent="0.35">
      <c r="B604" s="56">
        <f>'Daily Returns'!B604</f>
        <v>45342</v>
      </c>
      <c r="C604" s="57">
        <f>'Daily Returns'!C604</f>
        <v>-6.50315518819089E-3</v>
      </c>
    </row>
    <row r="605" spans="2:3" ht="15" customHeight="1" x14ac:dyDescent="0.35">
      <c r="B605" s="56">
        <f>'Daily Returns'!B605</f>
        <v>45343</v>
      </c>
      <c r="C605" s="57">
        <f>'Daily Returns'!C605</f>
        <v>3.0769308307965204E-3</v>
      </c>
    </row>
    <row r="606" spans="2:3" ht="15" customHeight="1" x14ac:dyDescent="0.35">
      <c r="B606" s="56">
        <f>'Daily Returns'!B606</f>
        <v>45344</v>
      </c>
      <c r="C606" s="57">
        <f>'Daily Returns'!C606</f>
        <v>3.7847479556332164E-3</v>
      </c>
    </row>
    <row r="607" spans="2:3" ht="15" customHeight="1" x14ac:dyDescent="0.35">
      <c r="B607" s="56">
        <f>'Daily Returns'!B607</f>
        <v>45345</v>
      </c>
      <c r="C607" s="57">
        <f>'Daily Returns'!C607</f>
        <v>-1.6818858144694748E-2</v>
      </c>
    </row>
    <row r="608" spans="2:3" ht="15" customHeight="1" x14ac:dyDescent="0.35">
      <c r="B608" s="56">
        <f>'Daily Returns'!B608</f>
        <v>45348</v>
      </c>
      <c r="C608" s="57">
        <f>'Daily Returns'!C608</f>
        <v>7.7997818403057195E-3</v>
      </c>
    </row>
    <row r="609" spans="2:3" ht="15" customHeight="1" x14ac:dyDescent="0.35">
      <c r="B609" s="56">
        <f>'Daily Returns'!B609</f>
        <v>45349</v>
      </c>
      <c r="C609" s="57">
        <f>'Daily Returns'!C609</f>
        <v>-7.0978326351289756E-4</v>
      </c>
    </row>
    <row r="610" spans="2:3" ht="15" customHeight="1" x14ac:dyDescent="0.35">
      <c r="B610" s="56">
        <f>'Daily Returns'!B610</f>
        <v>45350</v>
      </c>
      <c r="C610" s="57">
        <f>'Daily Returns'!C610</f>
        <v>4.9909697445367218E-3</v>
      </c>
    </row>
    <row r="611" spans="2:3" ht="15" customHeight="1" x14ac:dyDescent="0.35">
      <c r="B611" s="56">
        <f>'Daily Returns'!B611</f>
        <v>45351</v>
      </c>
      <c r="C611" s="57">
        <f>'Daily Returns'!C611</f>
        <v>-2.5000691669035957E-3</v>
      </c>
    </row>
    <row r="612" spans="2:3" ht="15" customHeight="1" x14ac:dyDescent="0.35">
      <c r="B612" s="56">
        <f>'Daily Returns'!B612</f>
        <v>45352</v>
      </c>
      <c r="C612" s="57">
        <f>'Daily Returns'!C612</f>
        <v>-2.2981883281433135E-2</v>
      </c>
    </row>
    <row r="613" spans="2:3" ht="15" customHeight="1" x14ac:dyDescent="0.35">
      <c r="B613" s="56">
        <f>'Daily Returns'!B613</f>
        <v>45355</v>
      </c>
      <c r="C613" s="57">
        <f>'Daily Returns'!C613</f>
        <v>2.321407141778753E-3</v>
      </c>
    </row>
    <row r="614" spans="2:3" ht="15" customHeight="1" x14ac:dyDescent="0.35">
      <c r="B614" s="56">
        <f>'Daily Returns'!B614</f>
        <v>45356</v>
      </c>
      <c r="C614" s="57">
        <f>'Daily Returns'!C614</f>
        <v>2.237756836088356E-2</v>
      </c>
    </row>
    <row r="615" spans="2:3" ht="15" customHeight="1" x14ac:dyDescent="0.35">
      <c r="B615" s="56">
        <f>'Daily Returns'!B615</f>
        <v>45357</v>
      </c>
      <c r="C615" s="57">
        <f>'Daily Returns'!C615</f>
        <v>1.1698159774953254E-3</v>
      </c>
    </row>
    <row r="616" spans="2:3" ht="15" customHeight="1" x14ac:dyDescent="0.35">
      <c r="B616" s="56">
        <f>'Daily Returns'!B616</f>
        <v>45358</v>
      </c>
      <c r="C616" s="57">
        <f>'Daily Returns'!C616</f>
        <v>1.793676288029622E-2</v>
      </c>
    </row>
    <row r="617" spans="2:3" ht="15" customHeight="1" x14ac:dyDescent="0.35">
      <c r="B617" s="56">
        <f>'Daily Returns'!B617</f>
        <v>45362</v>
      </c>
      <c r="C617" s="57">
        <f>'Daily Returns'!C617</f>
        <v>4.4357568958104387E-3</v>
      </c>
    </row>
    <row r="618" spans="2:3" ht="15" customHeight="1" x14ac:dyDescent="0.35">
      <c r="B618" s="56">
        <f>'Daily Returns'!B618</f>
        <v>45363</v>
      </c>
      <c r="C618" s="57">
        <f>'Daily Returns'!C618</f>
        <v>-4.7876672054637526E-3</v>
      </c>
    </row>
    <row r="619" spans="2:3" ht="15" customHeight="1" x14ac:dyDescent="0.35">
      <c r="B619" s="56">
        <f>'Daily Returns'!B619</f>
        <v>45364</v>
      </c>
      <c r="C619" s="57">
        <f>'Daily Returns'!C619</f>
        <v>-3.700728032334899E-3</v>
      </c>
    </row>
    <row r="620" spans="2:3" ht="15" customHeight="1" x14ac:dyDescent="0.35">
      <c r="B620" s="56">
        <f>'Daily Returns'!B620</f>
        <v>45365</v>
      </c>
      <c r="C620" s="57">
        <f>'Daily Returns'!C620</f>
        <v>-1.113349775940542E-2</v>
      </c>
    </row>
    <row r="621" spans="2:3" ht="15" customHeight="1" x14ac:dyDescent="0.35">
      <c r="B621" s="56">
        <f>'Daily Returns'!B621</f>
        <v>45366</v>
      </c>
      <c r="C621" s="57">
        <f>'Daily Returns'!C621</f>
        <v>-6.3696425121257949E-3</v>
      </c>
    </row>
    <row r="622" spans="2:3" ht="15" customHeight="1" x14ac:dyDescent="0.35">
      <c r="B622" s="56">
        <f>'Daily Returns'!B622</f>
        <v>45369</v>
      </c>
      <c r="C622" s="57">
        <f>'Daily Returns'!C622</f>
        <v>-5.4542699672342265E-2</v>
      </c>
    </row>
    <row r="623" spans="2:3" ht="15" customHeight="1" x14ac:dyDescent="0.35">
      <c r="B623" s="56">
        <f>'Daily Returns'!B623</f>
        <v>45370</v>
      </c>
      <c r="C623" s="57">
        <f>'Daily Returns'!C623</f>
        <v>1.9245767827475779E-2</v>
      </c>
    </row>
    <row r="624" spans="2:3" ht="15" customHeight="1" x14ac:dyDescent="0.35">
      <c r="B624" s="56">
        <f>'Daily Returns'!B624</f>
        <v>45371</v>
      </c>
      <c r="C624" s="57">
        <f>'Daily Returns'!C624</f>
        <v>-1.5116634062675605E-2</v>
      </c>
    </row>
    <row r="625" spans="2:3" ht="15" customHeight="1" x14ac:dyDescent="0.35">
      <c r="B625" s="56">
        <f>'Daily Returns'!B625</f>
        <v>45372</v>
      </c>
      <c r="C625" s="57">
        <f>'Daily Returns'!C625</f>
        <v>6.4470466778951963E-3</v>
      </c>
    </row>
    <row r="626" spans="2:3" ht="15" customHeight="1" x14ac:dyDescent="0.35">
      <c r="B626" s="56">
        <f>'Daily Returns'!B626</f>
        <v>45373</v>
      </c>
      <c r="C626" s="57">
        <f>'Daily Returns'!C626</f>
        <v>-1.5685227386888267E-2</v>
      </c>
    </row>
    <row r="627" spans="2:3" ht="15" customHeight="1" x14ac:dyDescent="0.35">
      <c r="B627" s="56">
        <f>'Daily Returns'!B627</f>
        <v>45377</v>
      </c>
      <c r="C627" s="57">
        <f>'Daily Returns'!C627</f>
        <v>1.0705815680555286E-2</v>
      </c>
    </row>
    <row r="628" spans="2:3" ht="15" customHeight="1" x14ac:dyDescent="0.35">
      <c r="B628" s="56">
        <f>'Daily Returns'!B628</f>
        <v>45378</v>
      </c>
      <c r="C628" s="57">
        <f>'Daily Returns'!C628</f>
        <v>1.8539384066732723E-2</v>
      </c>
    </row>
    <row r="629" spans="2:3" ht="15" customHeight="1" x14ac:dyDescent="0.35">
      <c r="B629" s="56">
        <f>'Daily Returns'!B629</f>
        <v>45379</v>
      </c>
      <c r="C629" s="57">
        <f>'Daily Returns'!C629</f>
        <v>2.170716975815612E-3</v>
      </c>
    </row>
    <row r="630" spans="2:3" ht="15" customHeight="1" x14ac:dyDescent="0.35">
      <c r="B630" s="56">
        <f>'Daily Returns'!B630</f>
        <v>45383</v>
      </c>
      <c r="C630" s="57">
        <f>'Daily Returns'!C630</f>
        <v>4.4127352319800472E-4</v>
      </c>
    </row>
    <row r="631" spans="2:3" ht="15" customHeight="1" x14ac:dyDescent="0.35">
      <c r="B631" s="56">
        <f>'Daily Returns'!B631</f>
        <v>45384</v>
      </c>
      <c r="C631" s="57">
        <f>'Daily Returns'!C631</f>
        <v>6.8087487151462511E-3</v>
      </c>
    </row>
    <row r="632" spans="2:3" ht="15" customHeight="1" x14ac:dyDescent="0.35">
      <c r="B632" s="56">
        <f>'Daily Returns'!B632</f>
        <v>45385</v>
      </c>
      <c r="C632" s="57">
        <f>'Daily Returns'!C632</f>
        <v>8.5409335451012147E-3</v>
      </c>
    </row>
    <row r="633" spans="2:3" ht="15" customHeight="1" x14ac:dyDescent="0.35">
      <c r="B633" s="56">
        <f>'Daily Returns'!B633</f>
        <v>45386</v>
      </c>
      <c r="C633" s="57">
        <f>'Daily Returns'!C633</f>
        <v>1.2021855122678726E-2</v>
      </c>
    </row>
    <row r="634" spans="2:3" ht="15" customHeight="1" x14ac:dyDescent="0.35">
      <c r="B634" s="56">
        <f>'Daily Returns'!B634</f>
        <v>45387</v>
      </c>
      <c r="C634" s="57">
        <f>'Daily Returns'!C634</f>
        <v>5.1671701734883335E-3</v>
      </c>
    </row>
    <row r="635" spans="2:3" ht="15" customHeight="1" x14ac:dyDescent="0.35">
      <c r="B635" s="56">
        <f>'Daily Returns'!B635</f>
        <v>45390</v>
      </c>
      <c r="C635" s="57">
        <f>'Daily Returns'!C635</f>
        <v>2.7208313651394533E-4</v>
      </c>
    </row>
    <row r="636" spans="2:3" ht="15" customHeight="1" x14ac:dyDescent="0.35">
      <c r="B636" s="56">
        <f>'Daily Returns'!B636</f>
        <v>45391</v>
      </c>
      <c r="C636" s="57">
        <f>'Daily Returns'!C636</f>
        <v>-4.3874064811212365E-3</v>
      </c>
    </row>
    <row r="637" spans="2:3" ht="15" customHeight="1" x14ac:dyDescent="0.35">
      <c r="B637" s="56">
        <f>'Daily Returns'!B637</f>
        <v>45392</v>
      </c>
      <c r="C637" s="57">
        <f>'Daily Returns'!C637</f>
        <v>-1.9934050672456571E-3</v>
      </c>
    </row>
    <row r="638" spans="2:3" ht="15" customHeight="1" x14ac:dyDescent="0.35">
      <c r="B638" s="56">
        <f>'Daily Returns'!B638</f>
        <v>45394</v>
      </c>
      <c r="C638" s="57">
        <f>'Daily Returns'!C638</f>
        <v>1.266616900983597E-2</v>
      </c>
    </row>
    <row r="639" spans="2:3" ht="15" customHeight="1" x14ac:dyDescent="0.35">
      <c r="B639" s="56">
        <f>'Daily Returns'!B639</f>
        <v>45397</v>
      </c>
      <c r="C639" s="57">
        <f>'Daily Returns'!C639</f>
        <v>-6.4528644285223313E-3</v>
      </c>
    </row>
    <row r="640" spans="2:3" ht="15" customHeight="1" x14ac:dyDescent="0.35">
      <c r="B640" s="56">
        <f>'Daily Returns'!B640</f>
        <v>45398</v>
      </c>
      <c r="C640" s="57">
        <f>'Daily Returns'!C640</f>
        <v>1.0748624773105009E-2</v>
      </c>
    </row>
    <row r="641" spans="2:3" ht="15" customHeight="1" x14ac:dyDescent="0.35">
      <c r="B641" s="56">
        <f>'Daily Returns'!B641</f>
        <v>45400</v>
      </c>
      <c r="C641" s="57">
        <f>'Daily Returns'!C641</f>
        <v>-9.0752515571994596E-3</v>
      </c>
    </row>
    <row r="642" spans="2:3" ht="15" customHeight="1" x14ac:dyDescent="0.35">
      <c r="B642" s="56">
        <f>'Daily Returns'!B642</f>
        <v>45401</v>
      </c>
      <c r="C642" s="57">
        <f>'Daily Returns'!C642</f>
        <v>-3.1881980078478644E-3</v>
      </c>
    </row>
    <row r="643" spans="2:3" ht="15" customHeight="1" x14ac:dyDescent="0.35">
      <c r="B643" s="56">
        <f>'Daily Returns'!B643</f>
        <v>45404</v>
      </c>
      <c r="C643" s="57">
        <f>'Daily Returns'!C643</f>
        <v>2.1070295299556729E-3</v>
      </c>
    </row>
    <row r="644" spans="2:3" ht="15" customHeight="1" x14ac:dyDescent="0.35">
      <c r="B644" s="56">
        <f>'Daily Returns'!B644</f>
        <v>45405</v>
      </c>
      <c r="C644" s="57">
        <f>'Daily Returns'!C644</f>
        <v>-8.8938690974560419E-3</v>
      </c>
    </row>
    <row r="645" spans="2:3" ht="15" customHeight="1" x14ac:dyDescent="0.35">
      <c r="B645" s="56">
        <f>'Daily Returns'!B645</f>
        <v>45406</v>
      </c>
      <c r="C645" s="57">
        <f>'Daily Returns'!C645</f>
        <v>-4.3191550716525917E-5</v>
      </c>
    </row>
    <row r="646" spans="2:3" ht="15" customHeight="1" x14ac:dyDescent="0.35">
      <c r="B646" s="56">
        <f>'Daily Returns'!B646</f>
        <v>45407</v>
      </c>
      <c r="C646" s="57">
        <f>'Daily Returns'!C646</f>
        <v>5.391554670796328E-3</v>
      </c>
    </row>
    <row r="647" spans="2:3" ht="15" customHeight="1" x14ac:dyDescent="0.35">
      <c r="B647" s="56">
        <f>'Daily Returns'!B647</f>
        <v>45408</v>
      </c>
      <c r="C647" s="57">
        <f>'Daily Returns'!C647</f>
        <v>-3.1197837758608626E-3</v>
      </c>
    </row>
    <row r="648" spans="2:3" ht="15" customHeight="1" x14ac:dyDescent="0.35">
      <c r="B648" s="56">
        <f>'Daily Returns'!B648</f>
        <v>45411</v>
      </c>
      <c r="C648" s="57">
        <f>'Daily Returns'!C648</f>
        <v>2.92167132275023E-3</v>
      </c>
    </row>
    <row r="649" spans="2:3" ht="15" customHeight="1" x14ac:dyDescent="0.35">
      <c r="B649" s="56">
        <f>'Daily Returns'!B649</f>
        <v>45412</v>
      </c>
      <c r="C649" s="57">
        <f>'Daily Returns'!C649</f>
        <v>1.0803337053246986E-2</v>
      </c>
    </row>
    <row r="650" spans="2:3" ht="15" customHeight="1" x14ac:dyDescent="0.35">
      <c r="B650" s="56">
        <f>'Daily Returns'!B650</f>
        <v>45414</v>
      </c>
      <c r="C650" s="57">
        <f>'Daily Returns'!C650</f>
        <v>-5.2389079565129393E-4</v>
      </c>
    </row>
    <row r="651" spans="2:3" ht="15" customHeight="1" x14ac:dyDescent="0.35">
      <c r="B651" s="56">
        <f>'Daily Returns'!B651</f>
        <v>45415</v>
      </c>
      <c r="C651" s="57">
        <f>'Daily Returns'!C651</f>
        <v>9.6026100684791782E-3</v>
      </c>
    </row>
    <row r="652" spans="2:3" ht="15" customHeight="1" x14ac:dyDescent="0.35">
      <c r="B652" s="56">
        <f>'Daily Returns'!B652</f>
        <v>45418</v>
      </c>
      <c r="C652" s="57">
        <f>'Daily Returns'!C652</f>
        <v>3.6181512238520064E-4</v>
      </c>
    </row>
    <row r="653" spans="2:3" ht="15" customHeight="1" x14ac:dyDescent="0.35">
      <c r="B653" s="56">
        <f>'Daily Returns'!B653</f>
        <v>45419</v>
      </c>
      <c r="C653" s="57">
        <f>'Daily Returns'!C653</f>
        <v>1.076134536635398E-2</v>
      </c>
    </row>
    <row r="654" spans="2:3" ht="15" customHeight="1" x14ac:dyDescent="0.35">
      <c r="B654" s="56">
        <f>'Daily Returns'!B654</f>
        <v>45420</v>
      </c>
      <c r="C654" s="57">
        <f>'Daily Returns'!C654</f>
        <v>-5.6383283784015026E-3</v>
      </c>
    </row>
    <row r="655" spans="2:3" ht="15" customHeight="1" x14ac:dyDescent="0.35">
      <c r="B655" s="56">
        <f>'Daily Returns'!B655</f>
        <v>45421</v>
      </c>
      <c r="C655" s="57">
        <f>'Daily Returns'!C655</f>
        <v>-1.698132042429279E-2</v>
      </c>
    </row>
    <row r="656" spans="2:3" ht="15" customHeight="1" x14ac:dyDescent="0.35">
      <c r="B656" s="56">
        <f>'Daily Returns'!B656</f>
        <v>45422</v>
      </c>
      <c r="C656" s="57">
        <f>'Daily Returns'!C656</f>
        <v>-2.1233836733772771E-2</v>
      </c>
    </row>
    <row r="657" spans="2:3" ht="15" customHeight="1" x14ac:dyDescent="0.35">
      <c r="B657" s="56">
        <f>'Daily Returns'!B657</f>
        <v>45425</v>
      </c>
      <c r="C657" s="57">
        <f>'Daily Returns'!C657</f>
        <v>1.5366879935442945E-2</v>
      </c>
    </row>
    <row r="658" spans="2:3" ht="15" customHeight="1" x14ac:dyDescent="0.35">
      <c r="B658" s="56">
        <f>'Daily Returns'!B658</f>
        <v>45426</v>
      </c>
      <c r="C658" s="57">
        <f>'Daily Returns'!C658</f>
        <v>-2.9698423871770241E-2</v>
      </c>
    </row>
    <row r="659" spans="2:3" ht="15" customHeight="1" x14ac:dyDescent="0.35">
      <c r="B659" s="56">
        <f>'Daily Returns'!B659</f>
        <v>45427</v>
      </c>
      <c r="C659" s="57">
        <f>'Daily Returns'!C659</f>
        <v>1.6419210567372167E-2</v>
      </c>
    </row>
    <row r="660" spans="2:3" ht="15" customHeight="1" x14ac:dyDescent="0.35">
      <c r="B660" s="56">
        <f>'Daily Returns'!B660</f>
        <v>45428</v>
      </c>
      <c r="C660" s="57">
        <f>'Daily Returns'!C660</f>
        <v>-5.6613741047775168E-3</v>
      </c>
    </row>
    <row r="661" spans="2:3" ht="15" customHeight="1" x14ac:dyDescent="0.35">
      <c r="B661" s="56">
        <f>'Daily Returns'!B661</f>
        <v>45429</v>
      </c>
      <c r="C661" s="57">
        <f>'Daily Returns'!C661</f>
        <v>1.6107018214141844E-2</v>
      </c>
    </row>
    <row r="662" spans="2:3" ht="15" customHeight="1" x14ac:dyDescent="0.35">
      <c r="B662" s="56">
        <f>'Daily Returns'!B662</f>
        <v>45433</v>
      </c>
      <c r="C662" s="57">
        <f>'Daily Returns'!C662</f>
        <v>1.1529541046533476E-2</v>
      </c>
    </row>
    <row r="663" spans="2:3" ht="15" customHeight="1" x14ac:dyDescent="0.35">
      <c r="B663" s="56">
        <f>'Daily Returns'!B663</f>
        <v>45434</v>
      </c>
      <c r="C663" s="57">
        <f>'Daily Returns'!C663</f>
        <v>3.1802611043176832E-3</v>
      </c>
    </row>
    <row r="664" spans="2:3" ht="15" customHeight="1" x14ac:dyDescent="0.35">
      <c r="B664" s="56">
        <f>'Daily Returns'!B664</f>
        <v>45435</v>
      </c>
      <c r="C664" s="57">
        <f>'Daily Returns'!C664</f>
        <v>5.6367057085682237E-3</v>
      </c>
    </row>
    <row r="665" spans="2:3" ht="15" customHeight="1" x14ac:dyDescent="0.35">
      <c r="B665" s="56">
        <f>'Daily Returns'!B665</f>
        <v>45436</v>
      </c>
      <c r="C665" s="57">
        <f>'Daily Returns'!C665</f>
        <v>3.2342906767570678E-3</v>
      </c>
    </row>
    <row r="666" spans="2:3" ht="15" customHeight="1" x14ac:dyDescent="0.35">
      <c r="B666" s="56">
        <f>'Daily Returns'!B666</f>
        <v>45439</v>
      </c>
      <c r="C666" s="57">
        <f>'Daily Returns'!C666</f>
        <v>1.331095878722377E-2</v>
      </c>
    </row>
    <row r="667" spans="2:3" ht="15" customHeight="1" x14ac:dyDescent="0.35">
      <c r="B667" s="56">
        <f>'Daily Returns'!B667</f>
        <v>45440</v>
      </c>
      <c r="C667" s="57">
        <f>'Daily Returns'!C667</f>
        <v>8.7988958056970379E-3</v>
      </c>
    </row>
    <row r="668" spans="2:3" ht="15" customHeight="1" x14ac:dyDescent="0.35">
      <c r="B668" s="56">
        <f>'Daily Returns'!B668</f>
        <v>45441</v>
      </c>
      <c r="C668" s="57">
        <f>'Daily Returns'!C668</f>
        <v>5.5091086591234628E-3</v>
      </c>
    </row>
    <row r="669" spans="2:3" ht="15" customHeight="1" x14ac:dyDescent="0.35">
      <c r="B669" s="56">
        <f>'Daily Returns'!B669</f>
        <v>45442</v>
      </c>
      <c r="C669" s="57">
        <f>'Daily Returns'!C669</f>
        <v>1.8142772066387369E-3</v>
      </c>
    </row>
    <row r="670" spans="2:3" ht="15" customHeight="1" x14ac:dyDescent="0.35">
      <c r="B670" s="56">
        <f>'Daily Returns'!B670</f>
        <v>45443</v>
      </c>
      <c r="C670" s="57">
        <f>'Daily Returns'!C670</f>
        <v>-8.2143118772465273E-3</v>
      </c>
    </row>
    <row r="671" spans="2:3" ht="15" customHeight="1" x14ac:dyDescent="0.35">
      <c r="B671" s="56">
        <f>'Daily Returns'!B671</f>
        <v>45446</v>
      </c>
      <c r="C671" s="57">
        <f>'Daily Returns'!C671</f>
        <v>-1.2055414220206284E-2</v>
      </c>
    </row>
    <row r="672" spans="2:3" ht="15" customHeight="1" x14ac:dyDescent="0.35">
      <c r="B672" s="56">
        <f>'Daily Returns'!B672</f>
        <v>45447</v>
      </c>
      <c r="C672" s="57">
        <f>'Daily Returns'!C672</f>
        <v>-5.4577967562082774E-3</v>
      </c>
    </row>
    <row r="673" spans="2:3" ht="15" customHeight="1" x14ac:dyDescent="0.35">
      <c r="B673" s="56">
        <f>'Daily Returns'!B673</f>
        <v>45448</v>
      </c>
      <c r="C673" s="57">
        <f>'Daily Returns'!C673</f>
        <v>-1.4427366521904128E-2</v>
      </c>
    </row>
    <row r="674" spans="2:3" ht="15" customHeight="1" x14ac:dyDescent="0.35">
      <c r="B674" s="56">
        <f>'Daily Returns'!B674</f>
        <v>45449</v>
      </c>
      <c r="C674" s="57">
        <f>'Daily Returns'!C674</f>
        <v>6.7184586932953483E-3</v>
      </c>
    </row>
    <row r="675" spans="2:3" ht="15" customHeight="1" x14ac:dyDescent="0.35">
      <c r="B675" s="56">
        <f>'Daily Returns'!B675</f>
        <v>45450</v>
      </c>
      <c r="C675" s="57">
        <f>'Daily Returns'!C675</f>
        <v>6.7727391288147087E-2</v>
      </c>
    </row>
    <row r="676" spans="2:3" ht="15" customHeight="1" x14ac:dyDescent="0.35">
      <c r="B676" s="56">
        <f>'Daily Returns'!B676</f>
        <v>45453</v>
      </c>
      <c r="C676" s="57">
        <f>'Daily Returns'!C676</f>
        <v>-0.12465246999318325</v>
      </c>
    </row>
    <row r="677" spans="2:3" ht="15" customHeight="1" x14ac:dyDescent="0.35">
      <c r="B677" s="56">
        <f>'Daily Returns'!B677</f>
        <v>45454</v>
      </c>
      <c r="C677" s="57">
        <f>'Daily Returns'!C677</f>
        <v>2.8924279916330287E-2</v>
      </c>
    </row>
    <row r="678" spans="2:3" ht="15" customHeight="1" x14ac:dyDescent="0.35">
      <c r="B678" s="56">
        <f>'Daily Returns'!B678</f>
        <v>45455</v>
      </c>
      <c r="C678" s="57">
        <f>'Daily Returns'!C678</f>
        <v>1.620413123977249E-2</v>
      </c>
    </row>
    <row r="679" spans="2:3" ht="15" customHeight="1" x14ac:dyDescent="0.35">
      <c r="B679" s="56">
        <f>'Daily Returns'!B679</f>
        <v>45456</v>
      </c>
      <c r="C679" s="57">
        <f>'Daily Returns'!C679</f>
        <v>2.3987249505270203E-2</v>
      </c>
    </row>
    <row r="680" spans="2:3" ht="15" customHeight="1" x14ac:dyDescent="0.35">
      <c r="B680" s="56">
        <f>'Daily Returns'!B680</f>
        <v>45457</v>
      </c>
      <c r="C680" s="57">
        <f>'Daily Returns'!C680</f>
        <v>5.6288834330850968E-3</v>
      </c>
    </row>
    <row r="681" spans="2:3" ht="15" customHeight="1" x14ac:dyDescent="0.35">
      <c r="B681" s="56">
        <f>'Daily Returns'!B681</f>
        <v>45461</v>
      </c>
      <c r="C681" s="57">
        <f>'Daily Returns'!C681</f>
        <v>2.7338894916200118E-3</v>
      </c>
    </row>
    <row r="682" spans="2:3" ht="15" customHeight="1" x14ac:dyDescent="0.35">
      <c r="B682" s="56">
        <f>'Daily Returns'!B682</f>
        <v>45462</v>
      </c>
      <c r="C682" s="57">
        <f>'Daily Returns'!C682</f>
        <v>9.2280309595083043E-3</v>
      </c>
    </row>
    <row r="683" spans="2:3" ht="15" customHeight="1" x14ac:dyDescent="0.35">
      <c r="B683" s="56">
        <f>'Daily Returns'!B683</f>
        <v>45463</v>
      </c>
      <c r="C683" s="57">
        <f>'Daily Returns'!C683</f>
        <v>-1.2781843927344161E-3</v>
      </c>
    </row>
    <row r="684" spans="2:3" ht="15" customHeight="1" x14ac:dyDescent="0.35">
      <c r="B684" s="56">
        <f>'Daily Returns'!B684</f>
        <v>45464</v>
      </c>
      <c r="C684" s="57">
        <f>'Daily Returns'!C684</f>
        <v>2.3630268725614023E-3</v>
      </c>
    </row>
    <row r="685" spans="2:3" ht="15" customHeight="1" x14ac:dyDescent="0.35">
      <c r="B685" s="56">
        <f>'Daily Returns'!B685</f>
        <v>45467</v>
      </c>
      <c r="C685" s="57">
        <f>'Daily Returns'!C685</f>
        <v>6.5119395711501493E-3</v>
      </c>
    </row>
    <row r="686" spans="2:3" ht="15" customHeight="1" x14ac:dyDescent="0.35">
      <c r="B686" s="56">
        <f>'Daily Returns'!B686</f>
        <v>45468</v>
      </c>
      <c r="C686" s="57">
        <f>'Daily Returns'!C686</f>
        <v>-1.7099903769919322E-2</v>
      </c>
    </row>
    <row r="687" spans="2:3" ht="15" customHeight="1" x14ac:dyDescent="0.35">
      <c r="B687" s="56">
        <f>'Daily Returns'!B687</f>
        <v>45469</v>
      </c>
      <c r="C687" s="57">
        <f>'Daily Returns'!C687</f>
        <v>3.7696208704731671E-3</v>
      </c>
    </row>
    <row r="688" spans="2:3" ht="15" customHeight="1" x14ac:dyDescent="0.35">
      <c r="B688" s="56">
        <f>'Daily Returns'!B688</f>
        <v>45470</v>
      </c>
      <c r="C688" s="57">
        <f>'Daily Returns'!C688</f>
        <v>-7.2729146499908026E-3</v>
      </c>
    </row>
    <row r="689" spans="2:3" ht="15" customHeight="1" x14ac:dyDescent="0.35">
      <c r="B689" s="56">
        <f>'Daily Returns'!B689</f>
        <v>45471</v>
      </c>
      <c r="C689" s="57">
        <f>'Daily Returns'!C689</f>
        <v>1.6313395151201782E-4</v>
      </c>
    </row>
    <row r="690" spans="2:3" ht="15" customHeight="1" x14ac:dyDescent="0.35">
      <c r="B690" s="56">
        <f>'Daily Returns'!B690</f>
        <v>45474</v>
      </c>
      <c r="C690" s="57">
        <f>'Daily Returns'!C690</f>
        <v>-5.1638302052559037E-3</v>
      </c>
    </row>
    <row r="691" spans="2:3" ht="15" customHeight="1" x14ac:dyDescent="0.35">
      <c r="B691" s="56">
        <f>'Daily Returns'!B691</f>
        <v>45475</v>
      </c>
      <c r="C691" s="57">
        <f>'Daily Returns'!C691</f>
        <v>1.4095073431507066E-2</v>
      </c>
    </row>
    <row r="692" spans="2:3" ht="15" customHeight="1" x14ac:dyDescent="0.35">
      <c r="B692" s="56">
        <f>'Daily Returns'!B692</f>
        <v>45476</v>
      </c>
      <c r="C692" s="57">
        <f>'Daily Returns'!C692</f>
        <v>1.273191810418739E-2</v>
      </c>
    </row>
    <row r="693" spans="2:3" ht="15" customHeight="1" x14ac:dyDescent="0.35">
      <c r="B693" s="56">
        <f>'Daily Returns'!B693</f>
        <v>45477</v>
      </c>
      <c r="C693" s="57">
        <f>'Daily Returns'!C693</f>
        <v>1.0808529268413691E-2</v>
      </c>
    </row>
    <row r="694" spans="2:3" ht="15" customHeight="1" x14ac:dyDescent="0.35">
      <c r="B694" s="56">
        <f>'Daily Returns'!B694</f>
        <v>45478</v>
      </c>
      <c r="C694" s="57">
        <f>'Daily Returns'!C694</f>
        <v>-5.2501603285057818E-3</v>
      </c>
    </row>
    <row r="695" spans="2:3" ht="15" customHeight="1" x14ac:dyDescent="0.35">
      <c r="B695" s="56">
        <f>'Daily Returns'!B695</f>
        <v>45481</v>
      </c>
      <c r="C695" s="57">
        <f>'Daily Returns'!C695</f>
        <v>3.4820951748624207E-3</v>
      </c>
    </row>
    <row r="696" spans="2:3" ht="15" customHeight="1" x14ac:dyDescent="0.35">
      <c r="B696" s="56">
        <f>'Daily Returns'!B696</f>
        <v>45482</v>
      </c>
      <c r="C696" s="57">
        <f>'Daily Returns'!C696</f>
        <v>1.6768729376199776E-3</v>
      </c>
    </row>
    <row r="697" spans="2:3" ht="15" customHeight="1" x14ac:dyDescent="0.35">
      <c r="B697" s="56">
        <f>'Daily Returns'!B697</f>
        <v>45483</v>
      </c>
      <c r="C697" s="57">
        <f>'Daily Returns'!C697</f>
        <v>1.5125225861263303E-3</v>
      </c>
    </row>
    <row r="698" spans="2:3" ht="15" customHeight="1" x14ac:dyDescent="0.35">
      <c r="B698" s="56">
        <f>'Daily Returns'!B698</f>
        <v>45484</v>
      </c>
      <c r="C698" s="57">
        <f>'Daily Returns'!C698</f>
        <v>1.6158594140179838E-2</v>
      </c>
    </row>
    <row r="699" spans="2:3" ht="15" customHeight="1" x14ac:dyDescent="0.35">
      <c r="B699" s="56">
        <f>'Daily Returns'!B699</f>
        <v>45485</v>
      </c>
      <c r="C699" s="57">
        <f>'Daily Returns'!C699</f>
        <v>2.8466344808448785E-3</v>
      </c>
    </row>
    <row r="700" spans="2:3" ht="15" customHeight="1" x14ac:dyDescent="0.35">
      <c r="B700" s="56">
        <f>'Daily Returns'!B700</f>
        <v>45488</v>
      </c>
      <c r="C700" s="57">
        <f>'Daily Returns'!C700</f>
        <v>-8.3831731541483823E-4</v>
      </c>
    </row>
    <row r="701" spans="2:3" ht="15" customHeight="1" x14ac:dyDescent="0.35">
      <c r="B701" s="56">
        <f>'Daily Returns'!B701</f>
        <v>45489</v>
      </c>
      <c r="C701" s="57">
        <f>'Daily Returns'!C701</f>
        <v>1.5548285346826951E-3</v>
      </c>
    </row>
    <row r="702" spans="2:3" ht="15" customHeight="1" x14ac:dyDescent="0.35">
      <c r="B702" s="56">
        <f>'Daily Returns'!B702</f>
        <v>45491</v>
      </c>
      <c r="C702" s="57">
        <f>'Daily Returns'!C702</f>
        <v>1.9074198397439623E-3</v>
      </c>
    </row>
    <row r="703" spans="2:3" ht="15" customHeight="1" x14ac:dyDescent="0.35">
      <c r="B703" s="56">
        <f>'Daily Returns'!B703</f>
        <v>45492</v>
      </c>
      <c r="C703" s="57">
        <f>'Daily Returns'!C703</f>
        <v>2.0932318447219878E-3</v>
      </c>
    </row>
    <row r="704" spans="2:3" ht="15" customHeight="1" x14ac:dyDescent="0.35">
      <c r="B704" s="56">
        <f>'Daily Returns'!B704</f>
        <v>45495</v>
      </c>
      <c r="C704" s="57">
        <f>'Daily Returns'!C704</f>
        <v>1.0657850668726709E-2</v>
      </c>
    </row>
    <row r="705" spans="2:3" ht="15" customHeight="1" x14ac:dyDescent="0.35">
      <c r="B705" s="56">
        <f>'Daily Returns'!B705</f>
        <v>45496</v>
      </c>
      <c r="C705" s="57">
        <f>'Daily Returns'!C705</f>
        <v>-2.2792878091586477E-3</v>
      </c>
    </row>
    <row r="706" spans="2:3" ht="15" customHeight="1" x14ac:dyDescent="0.35">
      <c r="B706" s="56">
        <f>'Daily Returns'!B706</f>
        <v>45497</v>
      </c>
      <c r="C706" s="57">
        <f>'Daily Returns'!C706</f>
        <v>7.4876806243828753E-4</v>
      </c>
    </row>
    <row r="707" spans="2:3" ht="15" customHeight="1" x14ac:dyDescent="0.35">
      <c r="B707" s="56">
        <f>'Daily Returns'!B707</f>
        <v>45498</v>
      </c>
      <c r="C707" s="57">
        <f>'Daily Returns'!C707</f>
        <v>-2.7149420688235559E-2</v>
      </c>
    </row>
    <row r="708" spans="2:3" ht="15" customHeight="1" x14ac:dyDescent="0.35">
      <c r="B708" s="56">
        <f>'Daily Returns'!B708</f>
        <v>45499</v>
      </c>
      <c r="C708" s="57">
        <f>'Daily Returns'!C708</f>
        <v>-2.7886873912341681E-3</v>
      </c>
    </row>
    <row r="709" spans="2:3" ht="15" customHeight="1" x14ac:dyDescent="0.35">
      <c r="B709" s="56">
        <f>'Daily Returns'!B709</f>
        <v>45502</v>
      </c>
      <c r="C709" s="57">
        <f>'Daily Returns'!C709</f>
        <v>-5.3879438795579881E-3</v>
      </c>
    </row>
    <row r="710" spans="2:3" ht="15" customHeight="1" x14ac:dyDescent="0.35">
      <c r="B710" s="56">
        <f>'Daily Returns'!B710</f>
        <v>45503</v>
      </c>
      <c r="C710" s="57">
        <f>'Daily Returns'!C710</f>
        <v>1.2340751926557036E-2</v>
      </c>
    </row>
    <row r="711" spans="2:3" ht="15" customHeight="1" x14ac:dyDescent="0.35">
      <c r="B711" s="56">
        <f>'Daily Returns'!B711</f>
        <v>45504</v>
      </c>
      <c r="C711" s="57">
        <f>'Daily Returns'!C711</f>
        <v>1.2689907622587038E-2</v>
      </c>
    </row>
    <row r="712" spans="2:3" ht="15" customHeight="1" x14ac:dyDescent="0.35">
      <c r="B712" s="56">
        <f>'Daily Returns'!B712</f>
        <v>45505</v>
      </c>
      <c r="C712" s="57">
        <f>'Daily Returns'!C712</f>
        <v>1.0942172488853208E-2</v>
      </c>
    </row>
    <row r="713" spans="2:3" ht="15" customHeight="1" x14ac:dyDescent="0.35">
      <c r="B713" s="56">
        <f>'Daily Returns'!B713</f>
        <v>45506</v>
      </c>
      <c r="C713" s="57">
        <f>'Daily Returns'!C713</f>
        <v>4.6347798132673201E-3</v>
      </c>
    </row>
    <row r="714" spans="2:3" ht="15" customHeight="1" x14ac:dyDescent="0.35">
      <c r="B714" s="56">
        <f>'Daily Returns'!B714</f>
        <v>45509</v>
      </c>
      <c r="C714" s="57">
        <f>'Daily Returns'!C714</f>
        <v>1.0811787645578663E-2</v>
      </c>
    </row>
    <row r="715" spans="2:3" ht="15" customHeight="1" x14ac:dyDescent="0.35">
      <c r="B715" s="56">
        <f>'Daily Returns'!B715</f>
        <v>45510</v>
      </c>
      <c r="C715" s="57">
        <f>'Daily Returns'!C715</f>
        <v>4.0641472521742994E-3</v>
      </c>
    </row>
    <row r="716" spans="2:3" ht="15" customHeight="1" x14ac:dyDescent="0.35">
      <c r="B716" s="56">
        <f>'Daily Returns'!B716</f>
        <v>45511</v>
      </c>
      <c r="C716" s="57">
        <f>'Daily Returns'!C716</f>
        <v>1.96804939346924E-2</v>
      </c>
    </row>
    <row r="717" spans="2:3" ht="15" customHeight="1" x14ac:dyDescent="0.35">
      <c r="B717" s="56">
        <f>'Daily Returns'!B717</f>
        <v>45512</v>
      </c>
      <c r="C717" s="57">
        <f>'Daily Returns'!C717</f>
        <v>-1.3796187029315177E-2</v>
      </c>
    </row>
    <row r="718" spans="2:3" ht="15" customHeight="1" x14ac:dyDescent="0.35">
      <c r="B718" s="56">
        <f>'Daily Returns'!B718</f>
        <v>45513</v>
      </c>
      <c r="C718" s="57">
        <f>'Daily Returns'!C718</f>
        <v>-3.8195074913864535E-2</v>
      </c>
    </row>
    <row r="719" spans="2:3" ht="15" customHeight="1" x14ac:dyDescent="0.35">
      <c r="B719" s="56">
        <f>'Daily Returns'!B719</f>
        <v>45516</v>
      </c>
      <c r="C719" s="57">
        <f>'Daily Returns'!C719</f>
        <v>-3.8918034094027609E-3</v>
      </c>
    </row>
    <row r="720" spans="2:3" ht="15" customHeight="1" x14ac:dyDescent="0.35">
      <c r="B720" s="56">
        <f>'Daily Returns'!B720</f>
        <v>45517</v>
      </c>
      <c r="C720" s="57">
        <f>'Daily Returns'!C720</f>
        <v>2.1788136301514216E-2</v>
      </c>
    </row>
    <row r="721" spans="2:3" ht="15" customHeight="1" x14ac:dyDescent="0.35">
      <c r="B721" s="56">
        <f>'Daily Returns'!B721</f>
        <v>45518</v>
      </c>
      <c r="C721" s="57">
        <f>'Daily Returns'!C721</f>
        <v>-1.6434180330135217E-2</v>
      </c>
    </row>
    <row r="722" spans="2:3" ht="15" customHeight="1" x14ac:dyDescent="0.35">
      <c r="B722" s="56">
        <f>'Daily Returns'!B722</f>
        <v>45520</v>
      </c>
      <c r="C722" s="57">
        <f>'Daily Returns'!C722</f>
        <v>1.2390145512173989E-2</v>
      </c>
    </row>
    <row r="723" spans="2:3" ht="15" customHeight="1" x14ac:dyDescent="0.35">
      <c r="B723" s="56">
        <f>'Daily Returns'!B723</f>
        <v>45523</v>
      </c>
      <c r="C723" s="57">
        <f>'Daily Returns'!C723</f>
        <v>-6.9418653486378323E-3</v>
      </c>
    </row>
    <row r="724" spans="2:3" ht="15" customHeight="1" x14ac:dyDescent="0.35">
      <c r="B724" s="56">
        <f>'Daily Returns'!B724</f>
        <v>45524</v>
      </c>
      <c r="C724" s="57">
        <f>'Daily Returns'!C724</f>
        <v>-8.0552613765713099E-3</v>
      </c>
    </row>
    <row r="725" spans="2:3" ht="15" customHeight="1" x14ac:dyDescent="0.35">
      <c r="B725" s="56">
        <f>'Daily Returns'!B725</f>
        <v>45525</v>
      </c>
      <c r="C725" s="57">
        <f>'Daily Returns'!C725</f>
        <v>-6.3753293078399054E-3</v>
      </c>
    </row>
    <row r="726" spans="2:3" ht="15" customHeight="1" x14ac:dyDescent="0.35">
      <c r="B726" s="56">
        <f>'Daily Returns'!B726</f>
        <v>45526</v>
      </c>
      <c r="C726" s="57">
        <f>'Daily Returns'!C726</f>
        <v>1.0963629120817497E-2</v>
      </c>
    </row>
    <row r="727" spans="2:3" ht="15" customHeight="1" x14ac:dyDescent="0.35">
      <c r="B727" s="56">
        <f>'Daily Returns'!B727</f>
        <v>45527</v>
      </c>
      <c r="C727" s="57">
        <f>'Daily Returns'!C727</f>
        <v>1.3321188793036898E-2</v>
      </c>
    </row>
    <row r="728" spans="2:3" ht="15" customHeight="1" x14ac:dyDescent="0.35">
      <c r="B728" s="56">
        <f>'Daily Returns'!B728</f>
        <v>45530</v>
      </c>
      <c r="C728" s="57">
        <f>'Daily Returns'!C728</f>
        <v>4.5070253517291992E-3</v>
      </c>
    </row>
    <row r="729" spans="2:3" ht="15" customHeight="1" x14ac:dyDescent="0.35">
      <c r="B729" s="56">
        <f>'Daily Returns'!B729</f>
        <v>45531</v>
      </c>
      <c r="C729" s="57">
        <f>'Daily Returns'!C729</f>
        <v>1.4657349983284718E-3</v>
      </c>
    </row>
    <row r="730" spans="2:3" ht="15" customHeight="1" x14ac:dyDescent="0.35">
      <c r="B730" s="56">
        <f>'Daily Returns'!B730</f>
        <v>45532</v>
      </c>
      <c r="C730" s="57">
        <f>'Daily Returns'!C730</f>
        <v>-6.2007572585907056E-3</v>
      </c>
    </row>
    <row r="731" spans="2:3" ht="15" customHeight="1" x14ac:dyDescent="0.35">
      <c r="B731" s="56">
        <f>'Daily Returns'!B731</f>
        <v>45533</v>
      </c>
      <c r="C731" s="57">
        <f>'Daily Returns'!C731</f>
        <v>3.9241802214395882E-4</v>
      </c>
    </row>
    <row r="732" spans="2:3" ht="15" customHeight="1" x14ac:dyDescent="0.35">
      <c r="B732" s="56">
        <f>'Daily Returns'!B732</f>
        <v>45534</v>
      </c>
      <c r="C732" s="57">
        <f>'Daily Returns'!C732</f>
        <v>1.0473451220229801E-2</v>
      </c>
    </row>
    <row r="733" spans="2:3" ht="15" customHeight="1" x14ac:dyDescent="0.35">
      <c r="B733" s="56">
        <f>'Daily Returns'!B733</f>
        <v>45537</v>
      </c>
      <c r="C733" s="57">
        <f>'Daily Returns'!C733</f>
        <v>-6.1278245708982215E-3</v>
      </c>
    </row>
    <row r="734" spans="2:3" ht="15" customHeight="1" x14ac:dyDescent="0.35">
      <c r="B734" s="56">
        <f>'Daily Returns'!B734</f>
        <v>45538</v>
      </c>
      <c r="C734" s="57">
        <f>'Daily Returns'!C734</f>
        <v>-2.8857840670715174E-3</v>
      </c>
    </row>
    <row r="735" spans="2:3" ht="15" customHeight="1" x14ac:dyDescent="0.35">
      <c r="B735" s="56">
        <f>'Daily Returns'!B735</f>
        <v>45539</v>
      </c>
      <c r="C735" s="57">
        <f>'Daily Returns'!C735</f>
        <v>6.0601731412204263E-3</v>
      </c>
    </row>
    <row r="736" spans="2:3" ht="15" customHeight="1" x14ac:dyDescent="0.35">
      <c r="B736" s="56">
        <f>'Daily Returns'!B736</f>
        <v>45540</v>
      </c>
      <c r="C736" s="57">
        <f>'Daily Returns'!C736</f>
        <v>2.2056246865058693E-3</v>
      </c>
    </row>
    <row r="737" spans="2:3" ht="15" customHeight="1" x14ac:dyDescent="0.35">
      <c r="B737" s="56">
        <f>'Daily Returns'!B737</f>
        <v>45541</v>
      </c>
      <c r="C737" s="57">
        <f>'Daily Returns'!C737</f>
        <v>5.8390123727636301E-4</v>
      </c>
    </row>
    <row r="738" spans="2:3" ht="15" customHeight="1" x14ac:dyDescent="0.35">
      <c r="B738" s="56">
        <f>'Daily Returns'!B738</f>
        <v>45544</v>
      </c>
      <c r="C738" s="57">
        <f>'Daily Returns'!C738</f>
        <v>-6.973034023518232E-3</v>
      </c>
    </row>
    <row r="739" spans="2:3" ht="15" customHeight="1" x14ac:dyDescent="0.35">
      <c r="B739" s="56">
        <f>'Daily Returns'!B739</f>
        <v>45545</v>
      </c>
      <c r="C739" s="57">
        <f>'Daily Returns'!C739</f>
        <v>-5.2394736146043064E-3</v>
      </c>
    </row>
    <row r="740" spans="2:3" ht="15" customHeight="1" x14ac:dyDescent="0.35">
      <c r="B740" s="56">
        <f>'Daily Returns'!B740</f>
        <v>45546</v>
      </c>
      <c r="C740" s="57">
        <f>'Daily Returns'!C740</f>
        <v>-7.8208363728429209E-3</v>
      </c>
    </row>
    <row r="741" spans="2:3" ht="15" customHeight="1" x14ac:dyDescent="0.35">
      <c r="B741" s="56">
        <f>'Daily Returns'!B741</f>
        <v>45547</v>
      </c>
      <c r="C741" s="57">
        <f>'Daily Returns'!C741</f>
        <v>-1.6292797285582528E-2</v>
      </c>
    </row>
    <row r="742" spans="2:3" ht="15" customHeight="1" x14ac:dyDescent="0.35">
      <c r="B742" s="56">
        <f>'Daily Returns'!B742</f>
        <v>45548</v>
      </c>
      <c r="C742" s="57">
        <f>'Daily Returns'!C742</f>
        <v>-6.7681454168141419E-3</v>
      </c>
    </row>
    <row r="743" spans="2:3" ht="15" customHeight="1" x14ac:dyDescent="0.35">
      <c r="B743" s="56">
        <f>'Daily Returns'!B743</f>
        <v>45551</v>
      </c>
      <c r="C743" s="57">
        <f>'Daily Returns'!C743</f>
        <v>7.5524575599110744E-3</v>
      </c>
    </row>
    <row r="744" spans="2:3" ht="15" customHeight="1" x14ac:dyDescent="0.35">
      <c r="B744" s="56">
        <f>'Daily Returns'!B744</f>
        <v>45552</v>
      </c>
      <c r="C744" s="57">
        <f>'Daily Returns'!C744</f>
        <v>-1.4609382767485579E-2</v>
      </c>
    </row>
    <row r="745" spans="2:3" ht="15" customHeight="1" x14ac:dyDescent="0.35">
      <c r="B745" s="56">
        <f>'Daily Returns'!B745</f>
        <v>45553</v>
      </c>
      <c r="C745" s="57">
        <f>'Daily Returns'!C745</f>
        <v>2.0938710549232686E-2</v>
      </c>
    </row>
    <row r="746" spans="2:3" ht="15" customHeight="1" x14ac:dyDescent="0.35">
      <c r="B746" s="56">
        <f>'Daily Returns'!B746</f>
        <v>45554</v>
      </c>
      <c r="C746" s="57">
        <f>'Daily Returns'!C746</f>
        <v>-6.316790143501283E-3</v>
      </c>
    </row>
    <row r="747" spans="2:3" ht="15" customHeight="1" x14ac:dyDescent="0.35">
      <c r="B747" s="56">
        <f>'Daily Returns'!B747</f>
        <v>45555</v>
      </c>
      <c r="C747" s="57">
        <f>'Daily Returns'!C747</f>
        <v>8.0488948457710929E-3</v>
      </c>
    </row>
    <row r="748" spans="2:3" ht="15" customHeight="1" x14ac:dyDescent="0.35">
      <c r="B748" s="56">
        <f>'Daily Returns'!B748</f>
        <v>45558</v>
      </c>
      <c r="C748" s="57">
        <f>'Daily Returns'!C748</f>
        <v>1.8675430415815431E-3</v>
      </c>
    </row>
    <row r="749" spans="2:3" ht="15" customHeight="1" x14ac:dyDescent="0.35">
      <c r="B749" s="56">
        <f>'Daily Returns'!B749</f>
        <v>45559</v>
      </c>
      <c r="C749" s="57">
        <f>'Daily Returns'!C749</f>
        <v>-6.9896456641219684E-3</v>
      </c>
    </row>
    <row r="750" spans="2:3" ht="15" customHeight="1" x14ac:dyDescent="0.35">
      <c r="B750" s="56">
        <f>'Daily Returns'!B750</f>
        <v>45560</v>
      </c>
      <c r="C750" s="57">
        <f>'Daily Returns'!C750</f>
        <v>-5.6197418224479545E-4</v>
      </c>
    </row>
    <row r="751" spans="2:3" ht="15" customHeight="1" x14ac:dyDescent="0.35">
      <c r="B751" s="56">
        <f>'Daily Returns'!B751</f>
        <v>45561</v>
      </c>
      <c r="C751" s="57">
        <f>'Daily Returns'!C751</f>
        <v>1.2358571026935605E-2</v>
      </c>
    </row>
    <row r="752" spans="2:3" ht="15" customHeight="1" x14ac:dyDescent="0.35">
      <c r="B752" s="56">
        <f>'Daily Returns'!B752</f>
        <v>45562</v>
      </c>
      <c r="C752" s="57">
        <f>'Daily Returns'!C752</f>
        <v>1.2147024504084003E-2</v>
      </c>
    </row>
    <row r="753" spans="2:3" ht="15" customHeight="1" x14ac:dyDescent="0.35">
      <c r="B753" s="56">
        <f>'Daily Returns'!B753</f>
        <v>45565</v>
      </c>
      <c r="C753" s="57">
        <f>'Daily Returns'!C753</f>
        <v>7.7783285874037933E-3</v>
      </c>
    </row>
    <row r="754" spans="2:3" ht="15" customHeight="1" x14ac:dyDescent="0.35">
      <c r="B754" s="56">
        <f>'Daily Returns'!B754</f>
        <v>45566</v>
      </c>
      <c r="C754" s="57">
        <f>'Daily Returns'!C754</f>
        <v>8.1644372807172516E-3</v>
      </c>
    </row>
    <row r="755" spans="2:3" ht="15" customHeight="1" x14ac:dyDescent="0.35">
      <c r="B755" s="56">
        <f>'Daily Returns'!B755</f>
        <v>45568</v>
      </c>
      <c r="C755" s="57">
        <f>'Daily Returns'!C755</f>
        <v>1.8234550558611229E-3</v>
      </c>
    </row>
    <row r="756" spans="2:3" ht="15" customHeight="1" x14ac:dyDescent="0.35">
      <c r="B756" s="56">
        <f>'Daily Returns'!B756</f>
        <v>45569</v>
      </c>
      <c r="C756" s="57">
        <f>'Daily Returns'!C756</f>
        <v>9.0599059237670421E-3</v>
      </c>
    </row>
    <row r="757" spans="2:3" ht="15" customHeight="1" x14ac:dyDescent="0.35">
      <c r="B757" s="56">
        <f>'Daily Returns'!B757</f>
        <v>45572</v>
      </c>
      <c r="C757" s="57">
        <f>'Daily Returns'!C757</f>
        <v>-1.1859916937927983E-2</v>
      </c>
    </row>
    <row r="758" spans="2:3" ht="15" customHeight="1" x14ac:dyDescent="0.35">
      <c r="B758" s="56">
        <f>'Daily Returns'!B758</f>
        <v>45573</v>
      </c>
      <c r="C758" s="57">
        <f>'Daily Returns'!C758</f>
        <v>-7.4505812566593166E-3</v>
      </c>
    </row>
    <row r="759" spans="2:3" ht="15" customHeight="1" x14ac:dyDescent="0.35">
      <c r="B759" s="56">
        <f>'Daily Returns'!B759</f>
        <v>45574</v>
      </c>
      <c r="C759" s="57">
        <f>'Daily Returns'!C759</f>
        <v>-2.6053617922233929E-2</v>
      </c>
    </row>
    <row r="760" spans="2:3" ht="15" customHeight="1" x14ac:dyDescent="0.35">
      <c r="B760" s="56">
        <f>'Daily Returns'!B760</f>
        <v>45575</v>
      </c>
      <c r="C760" s="57">
        <f>'Daily Returns'!C760</f>
        <v>-1.1042173417468604E-2</v>
      </c>
    </row>
    <row r="761" spans="2:3" ht="15" customHeight="1" x14ac:dyDescent="0.35">
      <c r="B761" s="56">
        <f>'Daily Returns'!B761</f>
        <v>45576</v>
      </c>
      <c r="C761" s="57">
        <f>'Daily Returns'!C761</f>
        <v>-2.4745340197929511E-2</v>
      </c>
    </row>
    <row r="762" spans="2:3" ht="15" customHeight="1" x14ac:dyDescent="0.35">
      <c r="B762" s="56">
        <f>'Daily Returns'!B762</f>
        <v>45579</v>
      </c>
      <c r="C762" s="57">
        <f>'Daily Returns'!C762</f>
        <v>1.6408641949738456E-2</v>
      </c>
    </row>
    <row r="763" spans="2:3" ht="15" customHeight="1" x14ac:dyDescent="0.35">
      <c r="B763" s="56">
        <f>'Daily Returns'!B763</f>
        <v>45580</v>
      </c>
      <c r="C763" s="57">
        <f>'Daily Returns'!C763</f>
        <v>-8.0299189096858514E-3</v>
      </c>
    </row>
    <row r="764" spans="2:3" ht="15" customHeight="1" x14ac:dyDescent="0.35">
      <c r="B764" s="56">
        <f>'Daily Returns'!B764</f>
        <v>45581</v>
      </c>
      <c r="C764" s="57">
        <f>'Daily Returns'!C764</f>
        <v>3.1756159099805004E-3</v>
      </c>
    </row>
    <row r="765" spans="2:3" ht="15" customHeight="1" x14ac:dyDescent="0.35">
      <c r="B765" s="56">
        <f>'Daily Returns'!B765</f>
        <v>45582</v>
      </c>
      <c r="C765" s="57">
        <f>'Daily Returns'!C765</f>
        <v>1.590008961869227E-4</v>
      </c>
    </row>
    <row r="766" spans="2:3" ht="15" customHeight="1" x14ac:dyDescent="0.35">
      <c r="B766" s="56">
        <f>'Daily Returns'!B766</f>
        <v>45583</v>
      </c>
      <c r="C766" s="57">
        <f>'Daily Returns'!C766</f>
        <v>4.6127016702057766E-4</v>
      </c>
    </row>
    <row r="767" spans="2:3" ht="15" customHeight="1" x14ac:dyDescent="0.35">
      <c r="B767" s="56">
        <f>'Daily Returns'!B767</f>
        <v>45586</v>
      </c>
      <c r="C767" s="57">
        <f>'Daily Returns'!C767</f>
        <v>-6.0515300969423702E-3</v>
      </c>
    </row>
    <row r="768" spans="2:3" ht="15" customHeight="1" x14ac:dyDescent="0.35">
      <c r="B768" s="56">
        <f>'Daily Returns'!B768</f>
        <v>45587</v>
      </c>
      <c r="C768" s="57">
        <f>'Daily Returns'!C768</f>
        <v>5.098877035918381E-4</v>
      </c>
    </row>
    <row r="769" spans="2:3" ht="15" customHeight="1" x14ac:dyDescent="0.35">
      <c r="B769" s="56">
        <f>'Daily Returns'!B769</f>
        <v>45588</v>
      </c>
      <c r="C769" s="57">
        <f>'Daily Returns'!C769</f>
        <v>-7.787258819527576E-3</v>
      </c>
    </row>
    <row r="770" spans="2:3" ht="15" customHeight="1" x14ac:dyDescent="0.35">
      <c r="B770" s="56">
        <f>'Daily Returns'!B770</f>
        <v>45589</v>
      </c>
      <c r="C770" s="57">
        <f>'Daily Returns'!C770</f>
        <v>5.4303003684454954E-3</v>
      </c>
    </row>
    <row r="771" spans="2:3" ht="15" customHeight="1" x14ac:dyDescent="0.35">
      <c r="B771" s="56">
        <f>'Daily Returns'!B771</f>
        <v>45590</v>
      </c>
      <c r="C771" s="57">
        <f>'Daily Returns'!C771</f>
        <v>-5.3597148927755356E-3</v>
      </c>
    </row>
    <row r="772" spans="2:3" ht="15" customHeight="1" x14ac:dyDescent="0.35">
      <c r="B772" s="56">
        <f>'Daily Returns'!B772</f>
        <v>45593</v>
      </c>
      <c r="C772" s="57">
        <f>'Daily Returns'!C772</f>
        <v>-2.3797905071892611E-2</v>
      </c>
    </row>
    <row r="773" spans="2:3" ht="15" customHeight="1" x14ac:dyDescent="0.35">
      <c r="B773" s="56">
        <f>'Daily Returns'!B773</f>
        <v>45594</v>
      </c>
      <c r="C773" s="57">
        <f>'Daily Returns'!C773</f>
        <v>-4.9225993424036885E-3</v>
      </c>
    </row>
    <row r="774" spans="2:3" ht="15" customHeight="1" x14ac:dyDescent="0.35">
      <c r="B774" s="56">
        <f>'Daily Returns'!B774</f>
        <v>45595</v>
      </c>
      <c r="C774" s="57">
        <f>'Daily Returns'!C774</f>
        <v>3.2678261044296608E-3</v>
      </c>
    </row>
    <row r="775" spans="2:3" ht="15" customHeight="1" x14ac:dyDescent="0.35">
      <c r="B775" s="56">
        <f>'Daily Returns'!B775</f>
        <v>45596</v>
      </c>
      <c r="C775" s="57">
        <f>'Daily Returns'!C775</f>
        <v>-2.2000375539838468E-2</v>
      </c>
    </row>
    <row r="776" spans="2:3" ht="15" customHeight="1" x14ac:dyDescent="0.35">
      <c r="B776" s="56">
        <f>'Daily Returns'!B776</f>
        <v>45597</v>
      </c>
      <c r="C776" s="57">
        <f>'Daily Returns'!C776</f>
        <v>1.5295510543662516E-3</v>
      </c>
    </row>
    <row r="777" spans="2:3" ht="15" customHeight="1" x14ac:dyDescent="0.35">
      <c r="B777" s="56">
        <f>'Daily Returns'!B777</f>
        <v>45600</v>
      </c>
      <c r="C777" s="57">
        <f>'Daily Returns'!C777</f>
        <v>6.0398481730929987E-3</v>
      </c>
    </row>
    <row r="778" spans="2:3" ht="15" customHeight="1" x14ac:dyDescent="0.35">
      <c r="B778" s="56">
        <f>'Daily Returns'!B778</f>
        <v>45601</v>
      </c>
      <c r="C778" s="57">
        <f>'Daily Returns'!C778</f>
        <v>-1.6171322008750044E-3</v>
      </c>
    </row>
    <row r="779" spans="2:3" ht="15" customHeight="1" x14ac:dyDescent="0.35">
      <c r="B779" s="56">
        <f>'Daily Returns'!B779</f>
        <v>45602</v>
      </c>
      <c r="C779" s="57">
        <f>'Daily Returns'!C779</f>
        <v>1.4759715646439631E-4</v>
      </c>
    </row>
    <row r="780" spans="2:3" ht="15" customHeight="1" x14ac:dyDescent="0.35">
      <c r="B780" s="56">
        <f>'Daily Returns'!B780</f>
        <v>45603</v>
      </c>
      <c r="C780" s="57">
        <f>'Daily Returns'!C780</f>
        <v>8.4906728546549903E-3</v>
      </c>
    </row>
    <row r="781" spans="2:3" ht="15" customHeight="1" x14ac:dyDescent="0.35">
      <c r="B781" s="56">
        <f>'Daily Returns'!B781</f>
        <v>45604</v>
      </c>
      <c r="C781" s="57">
        <f>'Daily Returns'!C781</f>
        <v>-2.6009413242876089E-2</v>
      </c>
    </row>
    <row r="782" spans="2:3" ht="15" customHeight="1" x14ac:dyDescent="0.35">
      <c r="B782" s="56">
        <f>'Daily Returns'!B782</f>
        <v>45607</v>
      </c>
      <c r="C782" s="57">
        <f>'Daily Returns'!C782</f>
        <v>8.2930209365428276E-3</v>
      </c>
    </row>
    <row r="783" spans="2:3" ht="15" customHeight="1" x14ac:dyDescent="0.35">
      <c r="B783" s="56">
        <f>'Daily Returns'!B783</f>
        <v>45608</v>
      </c>
      <c r="C783" s="57">
        <f>'Daily Returns'!C783</f>
        <v>1.6389252123961695E-2</v>
      </c>
    </row>
    <row r="784" spans="2:3" ht="15" customHeight="1" x14ac:dyDescent="0.35">
      <c r="B784" s="56">
        <f>'Daily Returns'!B784</f>
        <v>45609</v>
      </c>
      <c r="C784" s="57">
        <f>'Daily Returns'!C784</f>
        <v>-1.4465590825736618E-2</v>
      </c>
    </row>
    <row r="785" spans="2:3" ht="15" customHeight="1" x14ac:dyDescent="0.35">
      <c r="B785" s="56">
        <f>'Daily Returns'!B785</f>
        <v>45610</v>
      </c>
      <c r="C785" s="57">
        <f>'Daily Returns'!C785</f>
        <v>-1.5052365252606115E-2</v>
      </c>
    </row>
    <row r="786" spans="2:3" ht="15" customHeight="1" x14ac:dyDescent="0.35">
      <c r="B786" s="56">
        <f>'Daily Returns'!B786</f>
        <v>45614</v>
      </c>
      <c r="C786" s="57">
        <f>'Daily Returns'!C786</f>
        <v>-4.0673217259298289E-3</v>
      </c>
    </row>
    <row r="787" spans="2:3" ht="15" customHeight="1" x14ac:dyDescent="0.35">
      <c r="B787" s="56">
        <f>'Daily Returns'!B787</f>
        <v>45615</v>
      </c>
      <c r="C787" s="57">
        <f>'Daily Returns'!C787</f>
        <v>-1.4165650259036711E-2</v>
      </c>
    </row>
    <row r="788" spans="2:3" ht="15" customHeight="1" x14ac:dyDescent="0.35">
      <c r="B788" s="56">
        <f>'Daily Returns'!B788</f>
        <v>45617</v>
      </c>
      <c r="C788" s="57">
        <f>'Daily Returns'!C788</f>
        <v>-1.567404354519808E-2</v>
      </c>
    </row>
    <row r="789" spans="2:3" ht="15" customHeight="1" x14ac:dyDescent="0.35">
      <c r="B789" s="56">
        <f>'Daily Returns'!B789</f>
        <v>45618</v>
      </c>
      <c r="C789" s="57">
        <f>'Daily Returns'!C789</f>
        <v>-1.8079114312002931E-3</v>
      </c>
    </row>
    <row r="790" spans="2:3" ht="15" customHeight="1" x14ac:dyDescent="0.35">
      <c r="B790" s="56">
        <f>'Daily Returns'!B790</f>
        <v>45621</v>
      </c>
      <c r="C790" s="57">
        <f>'Daily Returns'!C790</f>
        <v>-7.8372254035693478E-3</v>
      </c>
    </row>
    <row r="791" spans="2:3" ht="15" customHeight="1" x14ac:dyDescent="0.35">
      <c r="B791" s="56">
        <f>'Daily Returns'!B791</f>
        <v>45622</v>
      </c>
      <c r="C791" s="57">
        <f>'Daily Returns'!C791</f>
        <v>-4.7065608914715895E-3</v>
      </c>
    </row>
    <row r="792" spans="2:3" ht="15" customHeight="1" x14ac:dyDescent="0.35">
      <c r="B792" s="56">
        <f>'Daily Returns'!B792</f>
        <v>45623</v>
      </c>
      <c r="C792" s="57">
        <f>'Daily Returns'!C792</f>
        <v>-2.1727959064295366E-2</v>
      </c>
    </row>
    <row r="793" spans="2:3" ht="15" customHeight="1" x14ac:dyDescent="0.35">
      <c r="B793" s="56">
        <f>'Daily Returns'!B793</f>
        <v>45624</v>
      </c>
      <c r="C793" s="57">
        <f>'Daily Returns'!C793</f>
        <v>2.051451132042259E-2</v>
      </c>
    </row>
    <row r="794" spans="2:3" ht="15" customHeight="1" x14ac:dyDescent="0.35">
      <c r="B794" s="56">
        <f>'Daily Returns'!B794</f>
        <v>45625</v>
      </c>
      <c r="C794" s="57">
        <f>'Daily Returns'!C794</f>
        <v>1.3210672580667326E-2</v>
      </c>
    </row>
    <row r="795" spans="2:3" ht="15" customHeight="1" x14ac:dyDescent="0.35">
      <c r="B795" s="56">
        <f>'Daily Returns'!B795</f>
        <v>45628</v>
      </c>
      <c r="C795" s="57">
        <f>'Daily Returns'!C795</f>
        <v>-7.6690266443280031E-3</v>
      </c>
    </row>
    <row r="796" spans="2:3" ht="15" customHeight="1" x14ac:dyDescent="0.35">
      <c r="B796" s="56">
        <f>'Daily Returns'!B796</f>
        <v>45629</v>
      </c>
      <c r="C796" s="57">
        <f>'Daily Returns'!C796</f>
        <v>1.4536166133837458E-2</v>
      </c>
    </row>
    <row r="797" spans="2:3" ht="15" customHeight="1" x14ac:dyDescent="0.35">
      <c r="B797" s="56">
        <f>'Daily Returns'!B797</f>
        <v>45630</v>
      </c>
      <c r="C797" s="57">
        <f>'Daily Returns'!C797</f>
        <v>-7.4296757569251026E-3</v>
      </c>
    </row>
    <row r="798" spans="2:3" ht="15" customHeight="1" x14ac:dyDescent="0.35">
      <c r="B798" s="56">
        <f>'Daily Returns'!B798</f>
        <v>45631</v>
      </c>
      <c r="C798" s="57">
        <f>'Daily Returns'!C798</f>
        <v>1.3595480702665252E-2</v>
      </c>
    </row>
    <row r="799" spans="2:3" ht="15" customHeight="1" x14ac:dyDescent="0.35">
      <c r="B799" s="56">
        <f>'Daily Returns'!B799</f>
        <v>45632</v>
      </c>
      <c r="C799" s="57">
        <f>'Daily Returns'!C799</f>
        <v>3.0001107199599808E-3</v>
      </c>
    </row>
    <row r="800" spans="2:3" ht="15" customHeight="1" x14ac:dyDescent="0.35">
      <c r="B800" s="56">
        <f>'Daily Returns'!B800</f>
        <v>45635</v>
      </c>
      <c r="C800" s="57">
        <f>'Daily Returns'!C800</f>
        <v>1.116256676526306E-2</v>
      </c>
    </row>
    <row r="801" spans="2:3" ht="15" customHeight="1" x14ac:dyDescent="0.35">
      <c r="B801" s="56">
        <f>'Daily Returns'!B801</f>
        <v>45636</v>
      </c>
      <c r="C801" s="57">
        <f>'Daily Returns'!C801</f>
        <v>-7.3130855565245456E-3</v>
      </c>
    </row>
    <row r="802" spans="2:3" ht="15" customHeight="1" x14ac:dyDescent="0.35">
      <c r="B802" s="56">
        <f>'Daily Returns'!B802</f>
        <v>45637</v>
      </c>
      <c r="C802" s="57">
        <f>'Daily Returns'!C802</f>
        <v>3.9392040237384851E-3</v>
      </c>
    </row>
    <row r="803" spans="2:3" ht="15" customHeight="1" x14ac:dyDescent="0.35">
      <c r="B803" s="56">
        <f>'Daily Returns'!B803</f>
        <v>45638</v>
      </c>
      <c r="C803" s="57">
        <f>'Daily Returns'!C803</f>
        <v>-1.1059873774900142E-3</v>
      </c>
    </row>
    <row r="804" spans="2:3" ht="15" customHeight="1" x14ac:dyDescent="0.35">
      <c r="B804" s="56">
        <f>'Daily Returns'!B804</f>
        <v>45639</v>
      </c>
      <c r="C804" s="57">
        <f>'Daily Returns'!C804</f>
        <v>-4.0536112549811598E-3</v>
      </c>
    </row>
    <row r="805" spans="2:3" ht="15" customHeight="1" x14ac:dyDescent="0.35">
      <c r="B805" s="56">
        <f>'Daily Returns'!B805</f>
        <v>45642</v>
      </c>
      <c r="C805" s="57">
        <f>'Daily Returns'!C805</f>
        <v>-6.3107929550483277E-3</v>
      </c>
    </row>
    <row r="806" spans="2:3" ht="15" customHeight="1" x14ac:dyDescent="0.35">
      <c r="B806" s="56">
        <f>'Daily Returns'!B806</f>
        <v>45643</v>
      </c>
      <c r="C806" s="57">
        <f>'Daily Returns'!C806</f>
        <v>-3.8102561843236238E-3</v>
      </c>
    </row>
    <row r="807" spans="2:3" ht="15" customHeight="1" x14ac:dyDescent="0.35">
      <c r="B807" s="56">
        <f>'Daily Returns'!B807</f>
        <v>45644</v>
      </c>
      <c r="C807" s="57">
        <f>'Daily Returns'!C807</f>
        <v>-7.6094545932131608E-3</v>
      </c>
    </row>
    <row r="808" spans="2:3" ht="15" customHeight="1" x14ac:dyDescent="0.35">
      <c r="B808" s="56">
        <f>'Daily Returns'!B808</f>
        <v>45645</v>
      </c>
      <c r="C808" s="57">
        <f>'Daily Returns'!C808</f>
        <v>4.5712418247694231E-3</v>
      </c>
    </row>
    <row r="809" spans="2:3" ht="15" customHeight="1" x14ac:dyDescent="0.35">
      <c r="B809" s="56">
        <f>'Daily Returns'!B809</f>
        <v>45646</v>
      </c>
      <c r="C809" s="57">
        <f>'Daily Returns'!C809</f>
        <v>-6.0291658376844248E-3</v>
      </c>
    </row>
    <row r="810" spans="2:3" ht="15" customHeight="1" x14ac:dyDescent="0.35">
      <c r="B810" s="56">
        <f>'Daily Returns'!B810</f>
        <v>45649</v>
      </c>
      <c r="C810" s="57">
        <f>'Daily Returns'!C810</f>
        <v>-1.6081980094644344E-2</v>
      </c>
    </row>
    <row r="811" spans="2:3" ht="15" customHeight="1" x14ac:dyDescent="0.35">
      <c r="B811" s="56">
        <f>'Daily Returns'!B811</f>
        <v>45650</v>
      </c>
      <c r="C811" s="57">
        <f>'Daily Returns'!C811</f>
        <v>-1.0820499568389597E-2</v>
      </c>
    </row>
    <row r="812" spans="2:3" ht="15" customHeight="1" x14ac:dyDescent="0.35">
      <c r="B812" s="56">
        <f>'Daily Returns'!B812</f>
        <v>45652</v>
      </c>
      <c r="C812" s="57">
        <f>'Daily Returns'!C812</f>
        <v>-9.8271904129311194E-3</v>
      </c>
    </row>
    <row r="813" spans="2:3" ht="15" customHeight="1" x14ac:dyDescent="0.35">
      <c r="B813" s="56">
        <f>'Daily Returns'!B813</f>
        <v>45653</v>
      </c>
      <c r="C813" s="57">
        <f>'Daily Returns'!C813</f>
        <v>-2.0141348706923079E-2</v>
      </c>
    </row>
    <row r="814" spans="2:3" ht="15" customHeight="1" x14ac:dyDescent="0.35">
      <c r="B814" s="56">
        <f>'Daily Returns'!B814</f>
        <v>45656</v>
      </c>
      <c r="C814" s="57">
        <f>'Daily Returns'!C814</f>
        <v>6.7930657164299024E-3</v>
      </c>
    </row>
    <row r="815" spans="2:3" ht="15" customHeight="1" x14ac:dyDescent="0.35">
      <c r="B815" s="56">
        <f>'Daily Returns'!B815</f>
        <v>45657</v>
      </c>
      <c r="C815" s="57">
        <f>'Daily Returns'!C815</f>
        <v>-1.7867431058887773E-3</v>
      </c>
    </row>
    <row r="816" spans="2:3" ht="15" customHeight="1" x14ac:dyDescent="0.35">
      <c r="B816" s="56">
        <f>'Daily Returns'!B816</f>
        <v>45658</v>
      </c>
      <c r="C816" s="57">
        <f>'Daily Returns'!C816</f>
        <v>2.126267815687477E-3</v>
      </c>
    </row>
    <row r="817" spans="2:3" ht="15" customHeight="1" x14ac:dyDescent="0.35">
      <c r="B817" s="56">
        <f>'Daily Returns'!B817</f>
        <v>45659</v>
      </c>
      <c r="C817" s="57">
        <f>'Daily Returns'!C817</f>
        <v>-3.4172792313895695E-3</v>
      </c>
    </row>
    <row r="818" spans="2:3" ht="15" customHeight="1" x14ac:dyDescent="0.35">
      <c r="B818" s="56">
        <f>'Daily Returns'!B818</f>
        <v>45660</v>
      </c>
      <c r="C818" s="57">
        <f>'Daily Returns'!C818</f>
        <v>-5.9133432650103623E-3</v>
      </c>
    </row>
    <row r="819" spans="2:3" ht="15" customHeight="1" x14ac:dyDescent="0.35">
      <c r="B819" s="56">
        <f>'Daily Returns'!B819</f>
        <v>45663</v>
      </c>
      <c r="C819" s="57">
        <f>'Daily Returns'!C819</f>
        <v>1.0221863677861265E-2</v>
      </c>
    </row>
    <row r="820" spans="2:3" ht="15" customHeight="1" x14ac:dyDescent="0.35">
      <c r="B820" s="56">
        <f>'Daily Returns'!B820</f>
        <v>45664</v>
      </c>
      <c r="C820" s="57">
        <f>'Daily Returns'!C820</f>
        <v>6.8829794036360248E-3</v>
      </c>
    </row>
    <row r="821" spans="2:3" ht="15" customHeight="1" x14ac:dyDescent="0.35">
      <c r="B821" s="56">
        <f>'Daily Returns'!B821</f>
        <v>45665</v>
      </c>
      <c r="C821" s="57">
        <f>'Daily Returns'!C821</f>
        <v>8.0566292553441166E-3</v>
      </c>
    </row>
    <row r="822" spans="2:3" ht="15" customHeight="1" x14ac:dyDescent="0.35">
      <c r="B822" s="56">
        <f>'Daily Returns'!B822</f>
        <v>45666</v>
      </c>
      <c r="C822" s="57">
        <f>'Daily Returns'!C822</f>
        <v>4.9879745435505995E-3</v>
      </c>
    </row>
    <row r="823" spans="2:3" ht="15" customHeight="1" x14ac:dyDescent="0.35">
      <c r="B823" s="56">
        <f>'Daily Returns'!B823</f>
        <v>45667</v>
      </c>
      <c r="C823" s="57">
        <f>'Daily Returns'!C823</f>
        <v>-3.2398127266218268E-2</v>
      </c>
    </row>
    <row r="824" spans="2:3" ht="15" customHeight="1" x14ac:dyDescent="0.35">
      <c r="B824" s="56">
        <f>'Daily Returns'!B824</f>
        <v>45670</v>
      </c>
      <c r="C824" s="57">
        <f>'Daily Returns'!C824</f>
        <v>1.2484469993075287E-2</v>
      </c>
    </row>
    <row r="825" spans="2:3" ht="15" customHeight="1" x14ac:dyDescent="0.35">
      <c r="B825" s="56">
        <f>'Daily Returns'!B825</f>
        <v>45671</v>
      </c>
      <c r="C825" s="57">
        <f>'Daily Returns'!C825</f>
        <v>-2.0901613121093732E-4</v>
      </c>
    </row>
    <row r="826" spans="2:3" ht="15" customHeight="1" x14ac:dyDescent="0.35">
      <c r="B826" s="56">
        <f>'Daily Returns'!B826</f>
        <v>45672</v>
      </c>
      <c r="C826" s="57">
        <f>'Daily Returns'!C826</f>
        <v>-2.0264581567465245E-2</v>
      </c>
    </row>
    <row r="827" spans="2:3" ht="15" customHeight="1" x14ac:dyDescent="0.35">
      <c r="B827" s="56">
        <f>'Daily Returns'!B827</f>
        <v>45673</v>
      </c>
      <c r="C827" s="57">
        <f>'Daily Returns'!C827</f>
        <v>-2.037889443880736E-2</v>
      </c>
    </row>
    <row r="828" spans="2:3" ht="15" customHeight="1" x14ac:dyDescent="0.35">
      <c r="B828" s="56">
        <f>'Daily Returns'!B828</f>
        <v>45674</v>
      </c>
      <c r="C828" s="57">
        <f>'Daily Returns'!C828</f>
        <v>-3.3189105888628778E-2</v>
      </c>
    </row>
    <row r="829" spans="2:3" ht="15" customHeight="1" x14ac:dyDescent="0.35">
      <c r="B829" s="56">
        <f>'Daily Returns'!B829</f>
        <v>45677</v>
      </c>
      <c r="C829" s="57">
        <f>'Daily Returns'!C829</f>
        <v>2.8956475626166878E-2</v>
      </c>
    </row>
    <row r="830" spans="2:3" ht="15" customHeight="1" x14ac:dyDescent="0.35">
      <c r="B830" s="56">
        <f>'Daily Returns'!B830</f>
        <v>45678</v>
      </c>
      <c r="C830" s="57">
        <f>'Daily Returns'!C830</f>
        <v>7.5504017993459627E-3</v>
      </c>
    </row>
    <row r="831" spans="2:3" ht="15" customHeight="1" x14ac:dyDescent="0.35">
      <c r="B831" s="56">
        <f>'Daily Returns'!B831</f>
        <v>45679</v>
      </c>
      <c r="C831" s="57">
        <f>'Daily Returns'!C831</f>
        <v>1.3420576443177623E-2</v>
      </c>
    </row>
    <row r="832" spans="2:3" ht="15" customHeight="1" x14ac:dyDescent="0.35">
      <c r="B832" s="56">
        <f>'Daily Returns'!B832</f>
        <v>45680</v>
      </c>
      <c r="C832" s="57">
        <f>'Daily Returns'!C832</f>
        <v>1.1991212279468089E-2</v>
      </c>
    </row>
    <row r="833" spans="2:3" ht="15" customHeight="1" x14ac:dyDescent="0.35">
      <c r="B833" s="56">
        <f>'Daily Returns'!B833</f>
        <v>45681</v>
      </c>
      <c r="C833" s="57">
        <f>'Daily Returns'!C833</f>
        <v>8.2006913432182138E-3</v>
      </c>
    </row>
    <row r="834" spans="2:3" ht="15" customHeight="1" x14ac:dyDescent="0.35">
      <c r="B834" s="56">
        <f>'Daily Returns'!B834</f>
        <v>45684</v>
      </c>
      <c r="C834" s="57">
        <f>'Daily Returns'!C834</f>
        <v>-1.8931643911805907E-2</v>
      </c>
    </row>
    <row r="835" spans="2:3" ht="15" customHeight="1" x14ac:dyDescent="0.35">
      <c r="B835" s="56">
        <f>'Daily Returns'!B835</f>
        <v>45685</v>
      </c>
      <c r="C835" s="57">
        <f>'Daily Returns'!C835</f>
        <v>-1.4669834006150184E-2</v>
      </c>
    </row>
    <row r="836" spans="2:3" ht="15" customHeight="1" x14ac:dyDescent="0.35">
      <c r="B836" s="56">
        <f>'Daily Returns'!B836</f>
        <v>45686</v>
      </c>
      <c r="C836" s="57">
        <f>'Daily Returns'!C836</f>
        <v>1.8162886183190619E-3</v>
      </c>
    </row>
    <row r="837" spans="2:3" ht="15" customHeight="1" x14ac:dyDescent="0.35">
      <c r="B837" s="56">
        <f>'Daily Returns'!B837</f>
        <v>45687</v>
      </c>
      <c r="C837" s="57">
        <f>'Daily Returns'!C837</f>
        <v>-1.7806629540609187E-2</v>
      </c>
    </row>
    <row r="838" spans="2:3" ht="15" customHeight="1" x14ac:dyDescent="0.35">
      <c r="B838" s="56">
        <f>'Daily Returns'!B838</f>
        <v>45688</v>
      </c>
      <c r="C838" s="57">
        <f>'Daily Returns'!C838</f>
        <v>-2.543324449735529E-2</v>
      </c>
    </row>
    <row r="839" spans="2:3" ht="15" customHeight="1" x14ac:dyDescent="0.35">
      <c r="B839" s="56">
        <f>'Daily Returns'!B839</f>
        <v>45689</v>
      </c>
      <c r="C839" s="57">
        <f>'Daily Returns'!C839</f>
        <v>-1.3926098671861453E-2</v>
      </c>
    </row>
    <row r="840" spans="2:3" ht="15" customHeight="1" x14ac:dyDescent="0.35">
      <c r="B840" s="56">
        <f>'Daily Returns'!B840</f>
        <v>45691</v>
      </c>
      <c r="C840" s="57">
        <f>'Daily Returns'!C840</f>
        <v>2.0075955465321149E-2</v>
      </c>
    </row>
    <row r="841" spans="2:3" ht="15" customHeight="1" x14ac:dyDescent="0.35">
      <c r="B841" s="56">
        <f>'Daily Returns'!B841</f>
        <v>45692</v>
      </c>
      <c r="C841" s="57">
        <f>'Daily Returns'!C841</f>
        <v>1.282513259843876E-2</v>
      </c>
    </row>
    <row r="842" spans="2:3" ht="15" customHeight="1" x14ac:dyDescent="0.35">
      <c r="B842" s="56">
        <f>'Daily Returns'!B842</f>
        <v>45693</v>
      </c>
      <c r="C842" s="57">
        <f>'Daily Returns'!C842</f>
        <v>2.632921587655801E-2</v>
      </c>
    </row>
    <row r="843" spans="2:3" ht="15" customHeight="1" x14ac:dyDescent="0.35">
      <c r="B843" s="56">
        <f>'Daily Returns'!B843</f>
        <v>45694</v>
      </c>
      <c r="C843" s="57">
        <f>'Daily Returns'!C843</f>
        <v>-2.1330202150131594E-2</v>
      </c>
    </row>
    <row r="844" spans="2:3" ht="15" customHeight="1" x14ac:dyDescent="0.35">
      <c r="B844" s="56">
        <f>'Daily Returns'!B844</f>
        <v>45695</v>
      </c>
      <c r="C844" s="57">
        <f>'Daily Returns'!C844</f>
        <v>-3.0000663197940369E-2</v>
      </c>
    </row>
    <row r="845" spans="2:3" ht="15" customHeight="1" x14ac:dyDescent="0.35">
      <c r="B845" s="56">
        <f>'Daily Returns'!B845</f>
        <v>45698</v>
      </c>
      <c r="C845" s="57">
        <f>'Daily Returns'!C845</f>
        <v>2.2354198909793732E-2</v>
      </c>
    </row>
    <row r="846" spans="2:3" ht="15" customHeight="1" x14ac:dyDescent="0.35">
      <c r="B846" s="56">
        <f>'Daily Returns'!B846</f>
        <v>45699</v>
      </c>
      <c r="C846" s="57">
        <f>'Daily Returns'!C846</f>
        <v>1.3641185894025742E-2</v>
      </c>
    </row>
    <row r="847" spans="2:3" ht="15" customHeight="1" x14ac:dyDescent="0.35">
      <c r="B847" s="56">
        <f>'Daily Returns'!B847</f>
        <v>45700</v>
      </c>
      <c r="C847" s="57">
        <f>'Daily Returns'!C847</f>
        <v>-8.5678855735938919E-3</v>
      </c>
    </row>
    <row r="848" spans="2:3" ht="15" customHeight="1" x14ac:dyDescent="0.35">
      <c r="B848" s="56">
        <f>'Daily Returns'!B848</f>
        <v>45701</v>
      </c>
      <c r="C848" s="57">
        <f>'Daily Returns'!C848</f>
        <v>-7.3336912711075009E-3</v>
      </c>
    </row>
    <row r="849" spans="2:3" ht="15" customHeight="1" x14ac:dyDescent="0.35">
      <c r="B849" s="56">
        <f>'Daily Returns'!B849</f>
        <v>45702</v>
      </c>
      <c r="C849" s="57">
        <f>'Daily Returns'!C849</f>
        <v>-2.1555703851322328E-2</v>
      </c>
    </row>
    <row r="850" spans="2:3" ht="15" customHeight="1" x14ac:dyDescent="0.35">
      <c r="B850" s="56">
        <f>'Daily Returns'!B850</f>
        <v>45705</v>
      </c>
      <c r="C850" s="57">
        <f>'Daily Returns'!C850</f>
        <v>-2.0963939470381443E-2</v>
      </c>
    </row>
    <row r="851" spans="2:3" ht="15" customHeight="1" x14ac:dyDescent="0.35">
      <c r="B851" s="56">
        <f>'Daily Returns'!B851</f>
        <v>45706</v>
      </c>
      <c r="C851" s="57">
        <f>'Daily Returns'!C851</f>
        <v>-3.799693034426288E-3</v>
      </c>
    </row>
    <row r="852" spans="2:3" ht="15" customHeight="1" x14ac:dyDescent="0.35">
      <c r="B852" s="56">
        <f>'Daily Returns'!B852</f>
        <v>45707</v>
      </c>
      <c r="C852" s="57">
        <f>'Daily Returns'!C852</f>
        <v>-9.7390260335339374E-4</v>
      </c>
    </row>
    <row r="853" spans="2:3" ht="15" customHeight="1" x14ac:dyDescent="0.35">
      <c r="B853" s="56">
        <f>'Daily Returns'!B853</f>
        <v>45708</v>
      </c>
      <c r="C853" s="57">
        <f>'Daily Returns'!C853</f>
        <v>-2.2837107022769976E-2</v>
      </c>
    </row>
    <row r="854" spans="2:3" ht="15" customHeight="1" x14ac:dyDescent="0.35">
      <c r="B854" s="56">
        <f>'Daily Returns'!B854</f>
        <v>45709</v>
      </c>
      <c r="C854" s="57">
        <f>'Daily Returns'!C854</f>
        <v>5.4052197577545424E-3</v>
      </c>
    </row>
    <row r="855" spans="2:3" ht="15" customHeight="1" x14ac:dyDescent="0.35">
      <c r="B855" s="56">
        <f>'Daily Returns'!B855</f>
        <v>45712</v>
      </c>
      <c r="C855" s="57">
        <f>'Daily Returns'!C855</f>
        <v>3.6274849491908512E-3</v>
      </c>
    </row>
    <row r="856" spans="2:3" ht="15" customHeight="1" x14ac:dyDescent="0.35">
      <c r="B856" s="56">
        <f>'Daily Returns'!B856</f>
        <v>45713</v>
      </c>
      <c r="C856" s="57">
        <f>'Daily Returns'!C856</f>
        <v>1.1327739427956507E-2</v>
      </c>
    </row>
    <row r="857" spans="2:3" ht="15" customHeight="1" x14ac:dyDescent="0.35">
      <c r="B857" s="56">
        <f>'Daily Returns'!B857</f>
        <v>45715</v>
      </c>
      <c r="C857" s="57">
        <f>'Daily Returns'!C857</f>
        <v>1.8306969886372704E-2</v>
      </c>
    </row>
    <row r="858" spans="2:3" ht="15" customHeight="1" x14ac:dyDescent="0.35">
      <c r="B858" s="56">
        <f>'Daily Returns'!B858</f>
        <v>45716</v>
      </c>
      <c r="C858" s="57">
        <f>'Daily Returns'!C858</f>
        <v>-5.5918148295621695E-3</v>
      </c>
    </row>
    <row r="859" spans="2:3" ht="15" customHeight="1" x14ac:dyDescent="0.35">
      <c r="B859" s="56">
        <f>'Daily Returns'!B859</f>
        <v>45719</v>
      </c>
      <c r="C859" s="57">
        <f>'Daily Returns'!C859</f>
        <v>-1.1116738414788552E-2</v>
      </c>
    </row>
    <row r="860" spans="2:3" ht="15" customHeight="1" x14ac:dyDescent="0.35">
      <c r="B860" s="56">
        <f>'Daily Returns'!B860</f>
        <v>45720</v>
      </c>
      <c r="C860" s="57">
        <f>'Daily Returns'!C860</f>
        <v>-7.1220967452818584E-3</v>
      </c>
    </row>
    <row r="861" spans="2:3" ht="15" customHeight="1" x14ac:dyDescent="0.35">
      <c r="B861" s="56">
        <f>'Daily Returns'!B861</f>
        <v>45721</v>
      </c>
      <c r="C861" s="57">
        <f>'Daily Returns'!C861</f>
        <v>-1.1575424829858516E-2</v>
      </c>
    </row>
    <row r="862" spans="2:3" ht="15" customHeight="1" x14ac:dyDescent="0.35">
      <c r="B862" s="56">
        <f>'Daily Returns'!B862</f>
        <v>45722</v>
      </c>
      <c r="C862" s="57">
        <f>'Daily Returns'!C862</f>
        <v>-2.0910491939626685E-2</v>
      </c>
    </row>
    <row r="863" spans="2:3" ht="15" customHeight="1" x14ac:dyDescent="0.35">
      <c r="B863" s="56">
        <f>'Daily Returns'!B863</f>
        <v>45723</v>
      </c>
      <c r="C863" s="57">
        <f>'Daily Returns'!C863</f>
        <v>-3.697762853474007E-4</v>
      </c>
    </row>
    <row r="864" spans="2:3" ht="15" customHeight="1" x14ac:dyDescent="0.35">
      <c r="B864" s="56">
        <f>'Daily Returns'!B864</f>
        <v>45726</v>
      </c>
      <c r="C864" s="57">
        <f>'Daily Returns'!C864</f>
        <v>7.7348489771571494E-3</v>
      </c>
    </row>
    <row r="865" spans="2:3" ht="15" customHeight="1" x14ac:dyDescent="0.35">
      <c r="B865" s="56">
        <f>'Daily Returns'!B865</f>
        <v>45727</v>
      </c>
      <c r="C865" s="57">
        <f>'Daily Returns'!C865</f>
        <v>2.844987375637209E-2</v>
      </c>
    </row>
    <row r="866" spans="2:3" ht="15" customHeight="1" x14ac:dyDescent="0.35">
      <c r="B866" s="56">
        <f>'Daily Returns'!B866</f>
        <v>45728</v>
      </c>
      <c r="C866" s="57">
        <f>'Daily Returns'!C866</f>
        <v>2.0270454943736915E-2</v>
      </c>
    </row>
    <row r="867" spans="2:3" ht="15" customHeight="1" x14ac:dyDescent="0.35">
      <c r="B867" s="56">
        <f>'Daily Returns'!B867</f>
        <v>45729</v>
      </c>
      <c r="C867" s="57">
        <f>'Daily Returns'!C867</f>
        <v>1.8468413812231521E-3</v>
      </c>
    </row>
    <row r="868" spans="2:3" ht="15" customHeight="1" x14ac:dyDescent="0.35">
      <c r="B868" s="56">
        <f>'Daily Returns'!B868</f>
        <v>45733</v>
      </c>
      <c r="C868" s="57">
        <f>'Daily Returns'!C868</f>
        <v>-1.5296436284247927E-2</v>
      </c>
    </row>
    <row r="869" spans="2:3" ht="15" customHeight="1" x14ac:dyDescent="0.35">
      <c r="B869" s="56">
        <f>'Daily Returns'!B869</f>
        <v>45734</v>
      </c>
      <c r="C869" s="57">
        <f>'Daily Returns'!C869</f>
        <v>5.1258378005381022E-3</v>
      </c>
    </row>
    <row r="870" spans="2:3" ht="15" customHeight="1" x14ac:dyDescent="0.35">
      <c r="B870" s="56">
        <f>'Daily Returns'!B870</f>
        <v>45735</v>
      </c>
      <c r="C870" s="57">
        <f>'Daily Returns'!C870</f>
        <v>2.3090871239388466E-3</v>
      </c>
    </row>
    <row r="871" spans="2:3" ht="15" customHeight="1" x14ac:dyDescent="0.35">
      <c r="B871" s="56">
        <f>'Daily Returns'!B871</f>
        <v>45736</v>
      </c>
      <c r="C871" s="57">
        <f>'Daily Returns'!C871</f>
        <v>-1.6584589333222821E-3</v>
      </c>
    </row>
    <row r="872" spans="2:3" ht="15" customHeight="1" x14ac:dyDescent="0.35">
      <c r="B872" s="56">
        <f>'Daily Returns'!B872</f>
        <v>45737</v>
      </c>
      <c r="C872" s="57">
        <f>'Daily Returns'!C872</f>
        <v>5.6268462344757353E-3</v>
      </c>
    </row>
    <row r="873" spans="2:3" ht="15" customHeight="1" x14ac:dyDescent="0.35">
      <c r="B873" s="56">
        <f>'Daily Returns'!B873</f>
        <v>45740</v>
      </c>
      <c r="C873" s="57">
        <f>'Daily Returns'!C873</f>
        <v>1.5961705803668069E-2</v>
      </c>
    </row>
    <row r="874" spans="2:3" ht="15" customHeight="1" x14ac:dyDescent="0.35">
      <c r="B874" s="56">
        <f>'Daily Returns'!B874</f>
        <v>45741</v>
      </c>
      <c r="C874" s="57">
        <f>'Daily Returns'!C874</f>
        <v>1.7706859834294431E-2</v>
      </c>
    </row>
    <row r="875" spans="2:3" ht="15" customHeight="1" x14ac:dyDescent="0.35">
      <c r="B875" s="56">
        <f>'Daily Returns'!B875</f>
        <v>45742</v>
      </c>
      <c r="C875" s="57">
        <f>'Daily Returns'!C875</f>
        <v>8.125846760582478E-3</v>
      </c>
    </row>
    <row r="876" spans="2:3" ht="15" customHeight="1" x14ac:dyDescent="0.35">
      <c r="B876" s="56">
        <f>'Daily Returns'!B876</f>
        <v>45743</v>
      </c>
      <c r="C876" s="57">
        <f>'Daily Returns'!C876</f>
        <v>1.436317935338427E-2</v>
      </c>
    </row>
    <row r="877" spans="2:3" ht="15" customHeight="1" x14ac:dyDescent="0.35">
      <c r="B877" s="56">
        <f>'Daily Returns'!B877</f>
        <v>45744</v>
      </c>
      <c r="C877" s="57">
        <f>'Daily Returns'!C877</f>
        <v>1.4337543931973062E-2</v>
      </c>
    </row>
    <row r="878" spans="2:3" ht="15" customHeight="1" x14ac:dyDescent="0.35">
      <c r="B878" s="56">
        <f>'Daily Returns'!B878</f>
        <v>45748</v>
      </c>
      <c r="C878" s="57">
        <f>'Daily Returns'!C878</f>
        <v>-1.33294065675158E-2</v>
      </c>
    </row>
    <row r="879" spans="2:3" ht="15" customHeight="1" x14ac:dyDescent="0.35">
      <c r="B879" s="56">
        <f>'Daily Returns'!B879</f>
        <v>45749</v>
      </c>
      <c r="C879" s="57">
        <f>'Daily Returns'!C879</f>
        <v>-8.865036534696058E-3</v>
      </c>
    </row>
    <row r="880" spans="2:3" ht="15" customHeight="1" x14ac:dyDescent="0.35">
      <c r="B880" s="56">
        <f>'Daily Returns'!B880</f>
        <v>45750</v>
      </c>
      <c r="C880" s="57">
        <f>'Daily Returns'!C880</f>
        <v>1.4381696952905143E-2</v>
      </c>
    </row>
    <row r="881" spans="2:3" ht="15" customHeight="1" x14ac:dyDescent="0.35">
      <c r="B881" s="56">
        <f>'Daily Returns'!B881</f>
        <v>45751</v>
      </c>
      <c r="C881" s="57">
        <f>'Daily Returns'!C881</f>
        <v>-3.3058268352386122E-3</v>
      </c>
    </row>
    <row r="882" spans="2:3" ht="15" customHeight="1" x14ac:dyDescent="0.35">
      <c r="B882" s="56">
        <f>'Daily Returns'!B882</f>
        <v>45754</v>
      </c>
      <c r="C882" s="57">
        <f>'Daily Returns'!C882</f>
        <v>-8.413361293474142E-3</v>
      </c>
    </row>
    <row r="883" spans="2:3" ht="15" customHeight="1" x14ac:dyDescent="0.35">
      <c r="B883" s="56">
        <f>'Daily Returns'!B883</f>
        <v>45755</v>
      </c>
      <c r="C883" s="57">
        <f>'Daily Returns'!C883</f>
        <v>5.2434501932310251E-3</v>
      </c>
    </row>
    <row r="884" spans="2:3" ht="15" customHeight="1" x14ac:dyDescent="0.35">
      <c r="B884" s="56">
        <f>'Daily Returns'!B884</f>
        <v>45756</v>
      </c>
      <c r="C884" s="57">
        <f>'Daily Returns'!C884</f>
        <v>2.8717685133445858E-3</v>
      </c>
    </row>
    <row r="885" spans="2:3" ht="15" customHeight="1" x14ac:dyDescent="0.35">
      <c r="B885" s="56">
        <f>'Daily Returns'!B885</f>
        <v>45758</v>
      </c>
      <c r="C885" s="57">
        <f>'Daily Returns'!C885</f>
        <v>-3.7273762060560545E-2</v>
      </c>
    </row>
    <row r="886" spans="2:3" ht="15" customHeight="1" x14ac:dyDescent="0.35">
      <c r="B886" s="56">
        <f>'Daily Returns'!B886</f>
        <v>45762</v>
      </c>
      <c r="C886" s="57">
        <f>'Daily Returns'!C886</f>
        <v>-2.7681227154127908E-2</v>
      </c>
    </row>
    <row r="887" spans="2:3" ht="15" customHeight="1" x14ac:dyDescent="0.35">
      <c r="B887" s="56">
        <f>'Daily Returns'!B887</f>
        <v>45763</v>
      </c>
      <c r="C887" s="57">
        <f>'Daily Returns'!C887</f>
        <v>1.4394603774365633E-2</v>
      </c>
    </row>
    <row r="888" spans="2:3" ht="15" customHeight="1" x14ac:dyDescent="0.35">
      <c r="B888" s="56">
        <f>'Daily Returns'!B888</f>
        <v>45764</v>
      </c>
      <c r="C888" s="57">
        <f>'Daily Returns'!C888</f>
        <v>-9.6589705570853113E-3</v>
      </c>
    </row>
    <row r="889" spans="2:3" ht="15" customHeight="1" x14ac:dyDescent="0.35">
      <c r="B889" s="56">
        <f>'Daily Returns'!B889</f>
        <v>45768</v>
      </c>
      <c r="C889" s="57">
        <f>'Daily Returns'!C889</f>
        <v>2.7001848920829019E-2</v>
      </c>
    </row>
    <row r="890" spans="2:3" ht="15" customHeight="1" x14ac:dyDescent="0.35">
      <c r="B890" s="56">
        <f>'Daily Returns'!B890</f>
        <v>45769</v>
      </c>
      <c r="C890" s="57">
        <f>'Daily Returns'!C890</f>
        <v>2.1457155110440773E-2</v>
      </c>
    </row>
    <row r="891" spans="2:3" ht="15" customHeight="1" x14ac:dyDescent="0.35">
      <c r="B891" s="56">
        <f>'Daily Returns'!B891</f>
        <v>45770</v>
      </c>
      <c r="C891" s="57">
        <f>'Daily Returns'!C891</f>
        <v>1.0582498025315079E-2</v>
      </c>
    </row>
    <row r="892" spans="2:3" ht="15" customHeight="1" x14ac:dyDescent="0.35">
      <c r="B892" s="56">
        <f>'Daily Returns'!B892</f>
        <v>45771</v>
      </c>
      <c r="C892" s="57">
        <f>'Daily Returns'!C892</f>
        <v>1.0180261769620058E-2</v>
      </c>
    </row>
    <row r="893" spans="2:3" ht="15" customHeight="1" x14ac:dyDescent="0.35">
      <c r="B893" s="56">
        <f>'Daily Returns'!B893</f>
        <v>45772</v>
      </c>
      <c r="C893" s="57">
        <f>'Daily Returns'!C893</f>
        <v>2.4950070271469782E-2</v>
      </c>
    </row>
    <row r="894" spans="2:3" ht="15" customHeight="1" x14ac:dyDescent="0.35">
      <c r="B894" s="56">
        <f>'Daily Returns'!B894</f>
        <v>45775</v>
      </c>
      <c r="C894" s="57">
        <f>'Daily Returns'!C894</f>
        <v>-3.5911462655976445E-3</v>
      </c>
    </row>
    <row r="895" spans="2:3" ht="15" customHeight="1" x14ac:dyDescent="0.35">
      <c r="B895" s="56">
        <f>'Daily Returns'!B895</f>
        <v>45776</v>
      </c>
      <c r="C895" s="57">
        <f>'Daily Returns'!C895</f>
        <v>6.9155632041049131E-3</v>
      </c>
    </row>
    <row r="896" spans="2:3" ht="15" customHeight="1" x14ac:dyDescent="0.35">
      <c r="B896" s="56">
        <f>'Daily Returns'!B896</f>
        <v>45777</v>
      </c>
      <c r="C896" s="57">
        <f>'Daily Returns'!C896</f>
        <v>-8.1427015642343559E-4</v>
      </c>
    </row>
    <row r="897" spans="2:3" ht="15" customHeight="1" x14ac:dyDescent="0.35">
      <c r="B897" s="56">
        <f>'Daily Returns'!B897</f>
        <v>45779</v>
      </c>
      <c r="C897" s="57">
        <f>'Daily Returns'!C897</f>
        <v>-2.2180307687877487E-2</v>
      </c>
    </row>
    <row r="898" spans="2:3" ht="15" customHeight="1" x14ac:dyDescent="0.35">
      <c r="B898" s="56">
        <f>'Daily Returns'!B898</f>
        <v>45782</v>
      </c>
      <c r="C898" s="57">
        <f>'Daily Returns'!C898</f>
        <v>1.7149882938465311E-2</v>
      </c>
    </row>
    <row r="899" spans="2:3" ht="15" customHeight="1" x14ac:dyDescent="0.35">
      <c r="B899" s="56">
        <f>'Daily Returns'!B899</f>
        <v>45783</v>
      </c>
      <c r="C899" s="57">
        <f>'Daily Returns'!C899</f>
        <v>-2.8981856662858574E-3</v>
      </c>
    </row>
    <row r="900" spans="2:3" ht="15" customHeight="1" x14ac:dyDescent="0.35">
      <c r="B900" s="56">
        <f>'Daily Returns'!B900</f>
        <v>45784</v>
      </c>
      <c r="C900" s="57">
        <f>'Daily Returns'!C900</f>
        <v>-5.7246560923378542E-3</v>
      </c>
    </row>
    <row r="901" spans="2:3" ht="15" customHeight="1" x14ac:dyDescent="0.35">
      <c r="B901" s="56">
        <f>'Daily Returns'!B901</f>
        <v>45785</v>
      </c>
      <c r="C901" s="57">
        <f>'Daily Returns'!C901</f>
        <v>-3.0036563711975939E-3</v>
      </c>
    </row>
    <row r="902" spans="2:3" ht="15" customHeight="1" x14ac:dyDescent="0.35">
      <c r="B902" s="56">
        <f>'Daily Returns'!B902</f>
        <v>45786</v>
      </c>
      <c r="C902" s="57">
        <f>'Daily Returns'!C902</f>
        <v>1.3030646992054473E-2</v>
      </c>
    </row>
    <row r="903" spans="2:3" ht="15" customHeight="1" x14ac:dyDescent="0.35">
      <c r="B903" s="56">
        <f>'Daily Returns'!B903</f>
        <v>45789</v>
      </c>
      <c r="C903" s="57">
        <f>'Daily Returns'!C903</f>
        <v>-2.3493794746642926E-2</v>
      </c>
    </row>
    <row r="904" spans="2:3" ht="15" customHeight="1" x14ac:dyDescent="0.35">
      <c r="B904" s="56">
        <f>'Daily Returns'!B904</f>
        <v>45790</v>
      </c>
      <c r="C904" s="57">
        <f>'Daily Returns'!C904</f>
        <v>8.2007989079422305E-3</v>
      </c>
    </row>
    <row r="905" spans="2:3" ht="15" customHeight="1" x14ac:dyDescent="0.35">
      <c r="B905" s="56">
        <f>'Daily Returns'!B905</f>
        <v>45791</v>
      </c>
      <c r="C905" s="57">
        <f>'Daily Returns'!C905</f>
        <v>-1.5075753236969636E-2</v>
      </c>
    </row>
    <row r="906" spans="2:3" ht="15" customHeight="1" x14ac:dyDescent="0.35">
      <c r="B906" s="56">
        <f>'Daily Returns'!B906</f>
        <v>45792</v>
      </c>
      <c r="C906" s="57">
        <f>'Daily Returns'!C906</f>
        <v>-5.8804672764817267E-3</v>
      </c>
    </row>
    <row r="907" spans="2:3" ht="15" customHeight="1" x14ac:dyDescent="0.35">
      <c r="B907" s="56">
        <f>'Daily Returns'!B907</f>
        <v>45793</v>
      </c>
      <c r="C907" s="57">
        <f>'Daily Returns'!C907</f>
        <v>4.1897200004199497E-2</v>
      </c>
    </row>
    <row r="908" spans="2:3" ht="15" customHeight="1" x14ac:dyDescent="0.35">
      <c r="B908" s="56">
        <f>'Daily Returns'!B908</f>
        <v>45796</v>
      </c>
      <c r="C908" s="57">
        <f>'Daily Returns'!C908</f>
        <v>-5.3275868521893699E-3</v>
      </c>
    </row>
    <row r="909" spans="2:3" ht="15" customHeight="1" x14ac:dyDescent="0.35">
      <c r="B909" s="56">
        <f>'Daily Returns'!B909</f>
        <v>45797</v>
      </c>
      <c r="C909" s="57">
        <f>'Daily Returns'!C909</f>
        <v>1.4226068583254259E-2</v>
      </c>
    </row>
    <row r="910" spans="2:3" ht="15" customHeight="1" x14ac:dyDescent="0.35">
      <c r="B910" s="56">
        <f>'Daily Returns'!B910</f>
        <v>45798</v>
      </c>
      <c r="C910" s="57">
        <f>'Daily Returns'!C910</f>
        <v>9.1835933876986964E-3</v>
      </c>
    </row>
    <row r="911" spans="2:3" ht="15" customHeight="1" x14ac:dyDescent="0.35">
      <c r="B911" s="56">
        <f>'Daily Returns'!B911</f>
        <v>45799</v>
      </c>
      <c r="C911" s="57">
        <f>'Daily Returns'!C911</f>
        <v>8.5471777346373123E-3</v>
      </c>
    </row>
    <row r="912" spans="2:3" ht="15" customHeight="1" x14ac:dyDescent="0.35">
      <c r="B912" s="56">
        <f>'Daily Returns'!B912</f>
        <v>45800</v>
      </c>
      <c r="C912" s="57">
        <f>'Daily Returns'!C912</f>
        <v>7.3041205894885941E-4</v>
      </c>
    </row>
    <row r="913" spans="2:3" ht="15" customHeight="1" x14ac:dyDescent="0.35">
      <c r="B913" s="56">
        <f>'Daily Returns'!B913</f>
        <v>45803</v>
      </c>
      <c r="C913" s="57">
        <f>'Daily Returns'!C913</f>
        <v>-7.1643012144568807E-3</v>
      </c>
    </row>
    <row r="914" spans="2:3" ht="15" customHeight="1" x14ac:dyDescent="0.35">
      <c r="B914" s="56">
        <f>'Daily Returns'!B914</f>
        <v>45804</v>
      </c>
      <c r="C914" s="57">
        <f>'Daily Returns'!C914</f>
        <v>5.9813490277309533E-3</v>
      </c>
    </row>
    <row r="915" spans="2:3" ht="15" customHeight="1" x14ac:dyDescent="0.35">
      <c r="B915" s="56">
        <f>'Daily Returns'!B915</f>
        <v>45805</v>
      </c>
      <c r="C915" s="57">
        <f>'Daily Returns'!C915</f>
        <v>-8.1353041341371002E-3</v>
      </c>
    </row>
    <row r="916" spans="2:3" ht="15" customHeight="1" x14ac:dyDescent="0.35">
      <c r="B916" s="56">
        <f>'Daily Returns'!B916</f>
        <v>45806</v>
      </c>
      <c r="C916" s="57">
        <f>'Daily Returns'!C916</f>
        <v>7.9418278082761251E-3</v>
      </c>
    </row>
    <row r="917" spans="2:3" ht="15" customHeight="1" x14ac:dyDescent="0.35">
      <c r="B917" s="56">
        <f>'Daily Returns'!B917</f>
        <v>45807</v>
      </c>
      <c r="C917" s="57">
        <f>'Daily Returns'!C917</f>
        <v>6.8662856116661342E-3</v>
      </c>
    </row>
    <row r="918" spans="2:3" ht="15" customHeight="1" x14ac:dyDescent="0.35">
      <c r="B918" s="56">
        <f>'Daily Returns'!B918</f>
        <v>45810</v>
      </c>
      <c r="C918" s="57">
        <f>'Daily Returns'!C918</f>
        <v>-4.7376722979830532E-5</v>
      </c>
    </row>
    <row r="919" spans="2:3" ht="15" customHeight="1" x14ac:dyDescent="0.35">
      <c r="B919" s="56">
        <f>'Daily Returns'!B919</f>
        <v>45811</v>
      </c>
      <c r="C919" s="57">
        <f>'Daily Returns'!C919</f>
        <v>2.1320535438085209E-4</v>
      </c>
    </row>
    <row r="920" spans="2:3" ht="15" customHeight="1" x14ac:dyDescent="0.35">
      <c r="B920" s="56">
        <f>'Daily Returns'!B920</f>
        <v>45812</v>
      </c>
      <c r="C920" s="57">
        <f>'Daily Returns'!C920</f>
        <v>2.7905836262538397E-3</v>
      </c>
    </row>
    <row r="921" spans="2:3" ht="15" customHeight="1" x14ac:dyDescent="0.35">
      <c r="B921" s="56">
        <f>'Daily Returns'!B921</f>
        <v>45813</v>
      </c>
      <c r="C921" s="57">
        <f>'Daily Returns'!C921</f>
        <v>-3.0467896867626409E-3</v>
      </c>
    </row>
    <row r="922" spans="2:3" ht="15" customHeight="1" x14ac:dyDescent="0.35">
      <c r="B922" s="56">
        <f>'Daily Returns'!B922</f>
        <v>45814</v>
      </c>
      <c r="C922" s="57">
        <f>'Daily Returns'!C922</f>
        <v>1.5259601355108732E-3</v>
      </c>
    </row>
    <row r="923" spans="2:3" ht="15" customHeight="1" x14ac:dyDescent="0.35">
      <c r="B923" s="56">
        <f>'Daily Returns'!B923</f>
        <v>45817</v>
      </c>
      <c r="C923" s="57">
        <f>'Daily Returns'!C923</f>
        <v>-1.0691883407822234E-2</v>
      </c>
    </row>
    <row r="924" spans="2:3" ht="15" customHeight="1" x14ac:dyDescent="0.35">
      <c r="B924" s="56">
        <f>'Daily Returns'!B924</f>
        <v>45818</v>
      </c>
      <c r="C924" s="57">
        <f>'Daily Returns'!C924</f>
        <v>5.1927447847515129E-3</v>
      </c>
    </row>
    <row r="925" spans="2:3" ht="15" customHeight="1" x14ac:dyDescent="0.35">
      <c r="B925" s="56">
        <f>'Daily Returns'!B925</f>
        <v>45819</v>
      </c>
      <c r="C925" s="57">
        <f>'Daily Returns'!C925</f>
        <v>2.5367854884117413E-3</v>
      </c>
    </row>
    <row r="926" spans="2:3" ht="15" customHeight="1" x14ac:dyDescent="0.35">
      <c r="B926" s="56">
        <f>'Daily Returns'!B926</f>
        <v>45820</v>
      </c>
      <c r="C926" s="57">
        <f>'Daily Returns'!C926</f>
        <v>2.7690276442191575E-3</v>
      </c>
    </row>
    <row r="927" spans="2:3" ht="15" customHeight="1" x14ac:dyDescent="0.35">
      <c r="B927" s="56">
        <f>'Daily Returns'!B927</f>
        <v>45821</v>
      </c>
      <c r="C927" s="57">
        <f>'Daily Returns'!C927</f>
        <v>1.1934901549240706E-2</v>
      </c>
    </row>
    <row r="928" spans="2:3" ht="15" customHeight="1" x14ac:dyDescent="0.35">
      <c r="B928" s="56">
        <f>'Daily Returns'!B928</f>
        <v>45824</v>
      </c>
      <c r="C928" s="57">
        <f>'Daily Returns'!C928</f>
        <v>4.4687066745889847E-3</v>
      </c>
    </row>
    <row r="929" spans="2:3" ht="15" customHeight="1" x14ac:dyDescent="0.35">
      <c r="B929" s="56">
        <f>'Daily Returns'!B929</f>
        <v>45825</v>
      </c>
      <c r="C929" s="57">
        <f>'Daily Returns'!C929</f>
        <v>2.9973778079019908E-3</v>
      </c>
    </row>
    <row r="930" spans="2:3" ht="15" customHeight="1" x14ac:dyDescent="0.35">
      <c r="B930" s="56">
        <f>'Daily Returns'!B930</f>
        <v>45826</v>
      </c>
      <c r="C930" s="57">
        <f>'Daily Returns'!C930</f>
        <v>-1.9286164801349925E-2</v>
      </c>
    </row>
    <row r="931" spans="2:3" ht="15" customHeight="1" x14ac:dyDescent="0.35">
      <c r="B931" s="56">
        <f>'Daily Returns'!B931</f>
        <v>45827</v>
      </c>
      <c r="C931" s="57">
        <f>'Daily Returns'!C931</f>
        <v>-4.9501160270445377E-3</v>
      </c>
    </row>
    <row r="932" spans="2:3" ht="15" customHeight="1" x14ac:dyDescent="0.35">
      <c r="B932" s="56">
        <f>'Daily Returns'!B932</f>
        <v>45828</v>
      </c>
      <c r="C932" s="57">
        <f>'Daily Returns'!C932</f>
        <v>7.5516465191496351E-3</v>
      </c>
    </row>
    <row r="933" spans="2:3" ht="15" customHeight="1" x14ac:dyDescent="0.35">
      <c r="B933" s="56">
        <f>'Daily Returns'!B933</f>
        <v>45831</v>
      </c>
      <c r="C933" s="57">
        <f>'Daily Returns'!C933</f>
        <v>-4.8444271037989539E-3</v>
      </c>
    </row>
    <row r="934" spans="2:3" ht="15" customHeight="1" x14ac:dyDescent="0.35">
      <c r="B934" s="56">
        <f>'Daily Returns'!B934</f>
        <v>45832</v>
      </c>
      <c r="C934" s="57">
        <f>'Daily Returns'!C934</f>
        <v>-4.7005804219220071E-3</v>
      </c>
    </row>
    <row r="935" spans="2:3" ht="15" customHeight="1" x14ac:dyDescent="0.35">
      <c r="B935" s="56">
        <f>'Daily Returns'!B935</f>
        <v>45833</v>
      </c>
      <c r="C935" s="57">
        <f>'Daily Returns'!C935</f>
        <v>-1.1038044384882206E-2</v>
      </c>
    </row>
    <row r="936" spans="2:3" ht="15" customHeight="1" x14ac:dyDescent="0.35">
      <c r="B936" s="56">
        <f>'Daily Returns'!B936</f>
        <v>45834</v>
      </c>
      <c r="C936" s="57">
        <f>'Daily Returns'!C936</f>
        <v>9.2518962347460931E-3</v>
      </c>
    </row>
    <row r="937" spans="2:3" ht="15" customHeight="1" x14ac:dyDescent="0.35">
      <c r="B937" s="56">
        <f>'Daily Returns'!B937</f>
        <v>45835</v>
      </c>
      <c r="C937" s="57">
        <f>'Daily Returns'!C937</f>
        <v>2.4578513603845664E-4</v>
      </c>
    </row>
    <row r="938" spans="2:3" ht="15" customHeight="1" x14ac:dyDescent="0.35">
      <c r="B938" s="56">
        <f>'Daily Returns'!B938</f>
        <v>45838</v>
      </c>
      <c r="C938" s="57">
        <f>'Daily Returns'!C938</f>
        <v>3.3165819267348962E-3</v>
      </c>
    </row>
    <row r="939" spans="2:3" ht="15" customHeight="1" x14ac:dyDescent="0.35">
      <c r="B939" s="56">
        <f>'Daily Returns'!B939</f>
        <v>45839</v>
      </c>
      <c r="C939" s="57">
        <f>'Daily Returns'!C939</f>
        <v>2.6170646610901294E-3</v>
      </c>
    </row>
    <row r="940" spans="2:3" ht="15" customHeight="1" x14ac:dyDescent="0.35">
      <c r="B940" s="56">
        <f>'Daily Returns'!B940</f>
        <v>45840</v>
      </c>
      <c r="C940" s="57">
        <f>'Daily Returns'!C940</f>
        <v>1.0009617384434177E-2</v>
      </c>
    </row>
    <row r="941" spans="2:3" ht="15" customHeight="1" x14ac:dyDescent="0.35">
      <c r="B941" s="56">
        <f>'Daily Returns'!B941</f>
        <v>45841</v>
      </c>
      <c r="C941" s="57">
        <f>'Daily Returns'!C941</f>
        <v>1.004723721706724E-2</v>
      </c>
    </row>
    <row r="942" spans="2:3" ht="15" customHeight="1" x14ac:dyDescent="0.35">
      <c r="B942" s="56">
        <f>'Daily Returns'!B942</f>
        <v>45842</v>
      </c>
      <c r="C942" s="57">
        <f>'Daily Returns'!C942</f>
        <v>7.1286662689584723E-4</v>
      </c>
    </row>
    <row r="943" spans="2:3" ht="15" customHeight="1" x14ac:dyDescent="0.35">
      <c r="B943" s="56">
        <f>'Daily Returns'!B943</f>
        <v>45845</v>
      </c>
      <c r="C943" s="57">
        <f>'Daily Returns'!C943</f>
        <v>-2.4214730376976856E-3</v>
      </c>
    </row>
    <row r="944" spans="2:3" ht="15" customHeight="1" x14ac:dyDescent="0.35">
      <c r="B944" s="56">
        <f>'Daily Returns'!B944</f>
        <v>45846</v>
      </c>
      <c r="C944" s="57">
        <f>'Daily Returns'!C944</f>
        <v>-4.0803067974045648E-3</v>
      </c>
    </row>
    <row r="945" spans="2:3" ht="15" customHeight="1" x14ac:dyDescent="0.35">
      <c r="B945" s="56">
        <f>'Daily Returns'!B945</f>
        <v>45847</v>
      </c>
      <c r="C945" s="57">
        <f>'Daily Returns'!C945</f>
        <v>8.6839841734054346E-4</v>
      </c>
    </row>
    <row r="946" spans="2:3" ht="15" customHeight="1" x14ac:dyDescent="0.35">
      <c r="B946" s="56">
        <f>'Daily Returns'!B946</f>
        <v>45848</v>
      </c>
      <c r="C946" s="57">
        <f>'Daily Returns'!C946</f>
        <v>4.0370928531354711E-3</v>
      </c>
    </row>
    <row r="947" spans="2:3" ht="15" customHeight="1" x14ac:dyDescent="0.35">
      <c r="B947" s="56">
        <f>'Daily Returns'!B947</f>
        <v>45849</v>
      </c>
      <c r="C947" s="57">
        <f>'Daily Returns'!C947</f>
        <v>6.2449328395830506E-4</v>
      </c>
    </row>
    <row r="948" spans="2:3" ht="15" customHeight="1" x14ac:dyDescent="0.35">
      <c r="B948" s="56">
        <f>'Daily Returns'!B948</f>
        <v>45852</v>
      </c>
      <c r="C948" s="57">
        <f>'Daily Returns'!C948</f>
        <v>2.0105440649942352E-3</v>
      </c>
    </row>
    <row r="949" spans="2:3" ht="15" customHeight="1" x14ac:dyDescent="0.35">
      <c r="B949" s="56">
        <f>'Daily Returns'!B949</f>
        <v>45853</v>
      </c>
      <c r="C949" s="57">
        <f>'Daily Returns'!C949</f>
        <v>-2.4135486541084772E-3</v>
      </c>
    </row>
    <row r="950" spans="2:3" ht="15" customHeight="1" x14ac:dyDescent="0.35">
      <c r="B950" s="56">
        <f>'Daily Returns'!B950</f>
        <v>45854</v>
      </c>
      <c r="C950" s="57">
        <f>'Daily Returns'!C950</f>
        <v>-1.9127815430957096E-3</v>
      </c>
    </row>
    <row r="951" spans="2:3" ht="15" customHeight="1" x14ac:dyDescent="0.35">
      <c r="B951" s="56">
        <f>'Daily Returns'!B951</f>
        <v>45855</v>
      </c>
      <c r="C951" s="57">
        <f>'Daily Returns'!C951</f>
        <v>-9.5973265766106097E-3</v>
      </c>
    </row>
    <row r="952" spans="2:3" ht="15" customHeight="1" x14ac:dyDescent="0.35">
      <c r="B952" s="56">
        <f>'Daily Returns'!B952</f>
        <v>45856</v>
      </c>
      <c r="C952" s="57">
        <f>'Daily Returns'!C952</f>
        <v>2.8588960284339215E-3</v>
      </c>
    </row>
    <row r="953" spans="2:3" ht="15" customHeight="1" x14ac:dyDescent="0.35">
      <c r="B953" s="56">
        <f>'Daily Returns'!B953</f>
        <v>45859</v>
      </c>
      <c r="C953" s="57">
        <f>'Daily Returns'!C953</f>
        <v>2.9681459515675801E-3</v>
      </c>
    </row>
    <row r="954" spans="2:3" ht="15" customHeight="1" x14ac:dyDescent="0.35">
      <c r="B954" s="56">
        <f>'Daily Returns'!B954</f>
        <v>45860</v>
      </c>
      <c r="C954" s="57">
        <f>'Daily Returns'!C954</f>
        <v>1.1677706322210657E-3</v>
      </c>
    </row>
    <row r="955" spans="2:3" ht="15" customHeight="1" x14ac:dyDescent="0.35">
      <c r="B955" s="56">
        <f>'Daily Returns'!B955</f>
        <v>45861</v>
      </c>
      <c r="C955" s="57">
        <f>'Daily Returns'!C955</f>
        <v>2.4029666390652515E-3</v>
      </c>
    </row>
    <row r="956" spans="2:3" ht="15" customHeight="1" x14ac:dyDescent="0.35">
      <c r="B956" s="56">
        <f>'Daily Returns'!B956</f>
        <v>45862</v>
      </c>
      <c r="C956" s="57">
        <f>'Daily Returns'!C956</f>
        <v>-5.6698661434069209E-3</v>
      </c>
    </row>
    <row r="957" spans="2:3" ht="15" customHeight="1" x14ac:dyDescent="0.35">
      <c r="B957" s="56">
        <f>'Daily Returns'!B957</f>
        <v>45863</v>
      </c>
      <c r="C957" s="57">
        <f>'Daily Returns'!C957</f>
        <v>4.6644301322196213E-4</v>
      </c>
    </row>
    <row r="958" spans="2:3" ht="15" customHeight="1" x14ac:dyDescent="0.35">
      <c r="B958" s="56">
        <f>'Daily Returns'!B958</f>
        <v>45866</v>
      </c>
      <c r="C958" s="57">
        <f>'Daily Returns'!C958</f>
        <v>-1.3807448849678661E-3</v>
      </c>
    </row>
    <row r="959" spans="2:3" ht="15" customHeight="1" x14ac:dyDescent="0.35">
      <c r="B959" s="56">
        <f>'Daily Returns'!B959</f>
        <v>45867</v>
      </c>
      <c r="C959" s="57">
        <f>'Daily Returns'!C959</f>
        <v>2.8854786800556198E-3</v>
      </c>
    </row>
    <row r="960" spans="2:3" ht="15" customHeight="1" x14ac:dyDescent="0.35">
      <c r="B960" s="56">
        <f>'Daily Returns'!B960</f>
        <v>45868</v>
      </c>
      <c r="C960" s="57">
        <f>'Daily Returns'!C960</f>
        <v>-7.0132041610942997E-3</v>
      </c>
    </row>
    <row r="961" spans="2:3" ht="15" customHeight="1" x14ac:dyDescent="0.35">
      <c r="B961" s="56">
        <f>'Daily Returns'!B961</f>
        <v>45869</v>
      </c>
      <c r="C961" s="57">
        <f>'Daily Returns'!C961</f>
        <v>-2.2132774454309279E-2</v>
      </c>
    </row>
    <row r="962" spans="2:3" ht="15" customHeight="1" x14ac:dyDescent="0.35">
      <c r="B962" s="56">
        <f>'Daily Returns'!B962</f>
        <v>45870</v>
      </c>
      <c r="C962" s="57">
        <f>'Daily Returns'!C962</f>
        <v>-6.4949433341370266E-3</v>
      </c>
    </row>
    <row r="963" spans="2:3" ht="15" customHeight="1" x14ac:dyDescent="0.35">
      <c r="B963" s="56">
        <f>'Daily Returns'!B963</f>
        <v>45873</v>
      </c>
      <c r="C963" s="57">
        <f>'Daily Returns'!C963</f>
        <v>1.1111729777808055E-2</v>
      </c>
    </row>
    <row r="964" spans="2:3" ht="15" customHeight="1" x14ac:dyDescent="0.35">
      <c r="B964" s="56">
        <f>'Daily Returns'!B964</f>
        <v>45874</v>
      </c>
      <c r="C964" s="57">
        <f>'Daily Returns'!C964</f>
        <v>3.2052458720110977E-4</v>
      </c>
    </row>
    <row r="965" spans="2:3" ht="15" customHeight="1" x14ac:dyDescent="0.35">
      <c r="B965" s="56">
        <f>'Daily Returns'!B965</f>
        <v>45875</v>
      </c>
      <c r="C965" s="57">
        <f>'Daily Returns'!C965</f>
        <v>-8.6358638192877146E-3</v>
      </c>
    </row>
    <row r="966" spans="2:3" ht="15" customHeight="1" x14ac:dyDescent="0.35">
      <c r="B966" s="56">
        <f>'Daily Returns'!B966</f>
        <v>45876</v>
      </c>
      <c r="C966" s="57">
        <f>'Daily Returns'!C966</f>
        <v>-6.4685337088491446E-3</v>
      </c>
    </row>
    <row r="967" spans="2:3" ht="15" customHeight="1" x14ac:dyDescent="0.35">
      <c r="B967" s="56">
        <f>'Daily Returns'!B967</f>
        <v>45877</v>
      </c>
      <c r="C967" s="57">
        <f>'Daily Returns'!C967</f>
        <v>9.8741723752460153E-4</v>
      </c>
    </row>
    <row r="968" spans="2:3" ht="15" customHeight="1" x14ac:dyDescent="0.35">
      <c r="B968" s="56">
        <f>'Daily Returns'!B968</f>
        <v>45880</v>
      </c>
      <c r="C968" s="57">
        <f>'Daily Returns'!C968</f>
        <v>-2.5913820083622863E-4</v>
      </c>
    </row>
    <row r="969" spans="2:3" ht="15" customHeight="1" x14ac:dyDescent="0.35">
      <c r="B969" s="56">
        <f>'Daily Returns'!B969</f>
        <v>45881</v>
      </c>
      <c r="C969" s="57">
        <f>'Daily Returns'!C969</f>
        <v>-6.6176133629678446E-3</v>
      </c>
    </row>
    <row r="970" spans="2:3" ht="15" customHeight="1" x14ac:dyDescent="0.35">
      <c r="B970" s="56">
        <f>'Daily Returns'!B970</f>
        <v>45882</v>
      </c>
      <c r="C970" s="57">
        <f>'Daily Returns'!C970</f>
        <v>-2.0052849566144504E-3</v>
      </c>
    </row>
    <row r="971" spans="2:3" ht="15" customHeight="1" x14ac:dyDescent="0.35">
      <c r="B971" s="56">
        <f>'Daily Returns'!B971</f>
        <v>45883</v>
      </c>
      <c r="C971" s="57">
        <f>'Daily Returns'!C971</f>
        <v>-6.4092934032092819E-3</v>
      </c>
    </row>
    <row r="972" spans="2:3" ht="15" customHeight="1" x14ac:dyDescent="0.35">
      <c r="B972" s="56">
        <f>'Daily Returns'!B972</f>
        <v>45887</v>
      </c>
      <c r="C972" s="57">
        <f>'Daily Returns'!C972</f>
        <v>6.3503232587858172E-3</v>
      </c>
    </row>
    <row r="973" spans="2:3" ht="15" customHeight="1" x14ac:dyDescent="0.35">
      <c r="B973" s="56">
        <f>'Daily Returns'!B973</f>
        <v>45888</v>
      </c>
      <c r="C973" s="57">
        <f>'Daily Returns'!C973</f>
        <v>3.7878842600551632E-3</v>
      </c>
    </row>
    <row r="974" spans="2:3" ht="15" customHeight="1" x14ac:dyDescent="0.35">
      <c r="B974" s="56">
        <f>'Daily Returns'!B974</f>
        <v>45889</v>
      </c>
      <c r="C974" s="57">
        <f>'Daily Returns'!C974</f>
        <v>-6.0446527131108319E-5</v>
      </c>
    </row>
    <row r="975" spans="2:3" ht="15" customHeight="1" x14ac:dyDescent="0.35">
      <c r="B975" s="56">
        <f>'Daily Returns'!B975</f>
        <v>45890</v>
      </c>
      <c r="C975" s="57">
        <f>'Daily Returns'!C975</f>
        <v>-7.7808018860455741E-3</v>
      </c>
    </row>
    <row r="976" spans="2:3" ht="15" customHeight="1" x14ac:dyDescent="0.35">
      <c r="B976" s="56">
        <f>'Daily Returns'!B976</f>
        <v>45891</v>
      </c>
      <c r="C976" s="57">
        <f>'Daily Returns'!C976</f>
        <v>4.1051319952223331E-4</v>
      </c>
    </row>
    <row r="977" spans="2:3" ht="15" customHeight="1" x14ac:dyDescent="0.35">
      <c r="B977" s="56">
        <f>'Daily Returns'!B977</f>
        <v>45894</v>
      </c>
      <c r="C977" s="57">
        <f>'Daily Returns'!C977</f>
        <v>8.2619942464736695E-3</v>
      </c>
    </row>
    <row r="978" spans="2:3" ht="15" customHeight="1" x14ac:dyDescent="0.35">
      <c r="B978" s="56">
        <f>'Daily Returns'!B978</f>
        <v>45895</v>
      </c>
      <c r="C978" s="57">
        <f>'Daily Returns'!C978</f>
        <v>2.2937692885145466E-3</v>
      </c>
    </row>
    <row r="979" spans="2:3" ht="15" customHeight="1" x14ac:dyDescent="0.35">
      <c r="B979" s="56">
        <f>'Daily Returns'!B979</f>
        <v>45897</v>
      </c>
      <c r="C979" s="57">
        <f>'Daily Returns'!C979</f>
        <v>-4.770739084333786E-3</v>
      </c>
    </row>
    <row r="980" spans="2:3" ht="15" customHeight="1" x14ac:dyDescent="0.35">
      <c r="B980" s="56">
        <f>'Daily Returns'!B980</f>
        <v>45898</v>
      </c>
      <c r="C980" s="57">
        <f>'Daily Returns'!C980</f>
        <v>-5.0170695700313406E-3</v>
      </c>
    </row>
    <row r="981" spans="2:3" ht="15" customHeight="1" x14ac:dyDescent="0.35">
      <c r="B981" s="56">
        <f>'Daily Returns'!B981</f>
        <v>45901</v>
      </c>
      <c r="C981" s="57">
        <f>'Daily Returns'!C981</f>
        <v>-3.8397338557305538E-4</v>
      </c>
    </row>
    <row r="982" spans="2:3" ht="15" customHeight="1" x14ac:dyDescent="0.35">
      <c r="B982" s="56">
        <f>'Daily Returns'!B982</f>
        <v>45902</v>
      </c>
      <c r="C982" s="57">
        <f>'Daily Returns'!C982</f>
        <v>-1.5608353252054341E-2</v>
      </c>
    </row>
    <row r="983" spans="2:3" ht="15" customHeight="1" x14ac:dyDescent="0.35">
      <c r="B983" s="56">
        <f>'Daily Returns'!B983</f>
        <v>45903</v>
      </c>
      <c r="C983" s="57">
        <f>'Daily Returns'!C983</f>
        <v>-8.0427730633364503E-3</v>
      </c>
    </row>
    <row r="984" spans="2:3" ht="15" customHeight="1" x14ac:dyDescent="0.35">
      <c r="B984" s="56">
        <f>'Daily Returns'!B984</f>
        <v>45904</v>
      </c>
      <c r="C984" s="57">
        <f>'Daily Returns'!C984</f>
        <v>-1.3122405022139016E-3</v>
      </c>
    </row>
    <row r="985" spans="2:3" ht="15" customHeight="1" x14ac:dyDescent="0.35">
      <c r="B985" s="56">
        <f>'Daily Returns'!B985</f>
        <v>45905</v>
      </c>
      <c r="C985" s="57">
        <f>'Daily Returns'!C985</f>
        <v>1.5358820880148283E-2</v>
      </c>
    </row>
    <row r="986" spans="2:3" ht="15" customHeight="1" x14ac:dyDescent="0.35">
      <c r="B986" s="56">
        <f>'Daily Returns'!B986</f>
        <v>45908</v>
      </c>
      <c r="C986" s="57">
        <f>'Daily Returns'!C986</f>
        <v>9.8139966564485537E-3</v>
      </c>
    </row>
    <row r="987" spans="2:3" ht="15" customHeight="1" x14ac:dyDescent="0.35">
      <c r="B987" s="56">
        <f>'Daily Returns'!B987</f>
        <v>45909</v>
      </c>
      <c r="C987" s="57">
        <f>'Daily Returns'!C987</f>
        <v>3.946014119829977E-3</v>
      </c>
    </row>
    <row r="988" spans="2:3" ht="15" customHeight="1" x14ac:dyDescent="0.35">
      <c r="B988" s="56">
        <f>'Daily Returns'!B988</f>
        <v>45910</v>
      </c>
      <c r="C988" s="57">
        <f>'Daily Returns'!C988</f>
        <v>-9.8739119636349626E-3</v>
      </c>
    </row>
    <row r="989" spans="2:3" ht="15" customHeight="1" x14ac:dyDescent="0.35">
      <c r="B989" s="56">
        <f>'Daily Returns'!B989</f>
        <v>45911</v>
      </c>
      <c r="C989" s="57">
        <f>'Daily Returns'!C989</f>
        <v>3.8501138992041994E-4</v>
      </c>
    </row>
    <row r="990" spans="2:3" ht="15" customHeight="1" x14ac:dyDescent="0.35">
      <c r="B990" s="56">
        <f>'Daily Returns'!B990</f>
        <v>45912</v>
      </c>
      <c r="C990" s="57">
        <f>'Daily Returns'!C990</f>
        <v>-2.113832042195396E-4</v>
      </c>
    </row>
    <row r="991" spans="2:3" ht="15" customHeight="1" x14ac:dyDescent="0.35">
      <c r="B991" s="56">
        <f>'Daily Returns'!B991</f>
        <v>45915</v>
      </c>
      <c r="C991" s="57">
        <f>'Daily Returns'!C991</f>
        <v>-1.1956612079385698E-3</v>
      </c>
    </row>
    <row r="992" spans="2:3" ht="15" customHeight="1" x14ac:dyDescent="0.35">
      <c r="B992" s="56">
        <f>'Daily Returns'!B992</f>
        <v>45916</v>
      </c>
      <c r="C992" s="57">
        <f>'Daily Returns'!C992</f>
        <v>7.9548258157382534E-3</v>
      </c>
    </row>
    <row r="993" spans="2:3" ht="15" customHeight="1" x14ac:dyDescent="0.35">
      <c r="B993" s="56">
        <f>'Daily Returns'!B993</f>
        <v>45917</v>
      </c>
      <c r="C993" s="57">
        <f>'Daily Returns'!C993</f>
        <v>8.8233334588567747E-3</v>
      </c>
    </row>
    <row r="994" spans="2:3" ht="15" customHeight="1" x14ac:dyDescent="0.35">
      <c r="B994" s="56">
        <f>'Daily Returns'!B994</f>
        <v>45918</v>
      </c>
      <c r="C994" s="57">
        <f>'Daily Returns'!C994</f>
        <v>3.2618651781537444E-3</v>
      </c>
    </row>
    <row r="995" spans="2:3" ht="15" customHeight="1" x14ac:dyDescent="0.35">
      <c r="B995" s="56">
        <f>'Daily Returns'!B995</f>
        <v>45919</v>
      </c>
      <c r="C995" s="57">
        <f>'Daily Returns'!C995</f>
        <v>5.4006405211173281E-3</v>
      </c>
    </row>
    <row r="996" spans="2:3" ht="15" customHeight="1" x14ac:dyDescent="0.35">
      <c r="B996" s="56">
        <f>'Daily Returns'!B996</f>
        <v>45922</v>
      </c>
      <c r="C996" s="57">
        <f>'Daily Returns'!C996</f>
        <v>8.884397506333741E-3</v>
      </c>
    </row>
    <row r="997" spans="2:3" ht="15" customHeight="1" x14ac:dyDescent="0.35">
      <c r="B997" s="56">
        <f>'Daily Returns'!B997</f>
        <v>45923</v>
      </c>
      <c r="C997" s="57">
        <f>'Daily Returns'!C997</f>
        <v>3.581999430040339E-3</v>
      </c>
    </row>
    <row r="998" spans="2:3" ht="15" customHeight="1" x14ac:dyDescent="0.35">
      <c r="B998" s="56">
        <f>'Daily Returns'!B998</f>
        <v>45924</v>
      </c>
      <c r="C998" s="57">
        <f>'Daily Returns'!C998</f>
        <v>-3.5410993855441442E-3</v>
      </c>
    </row>
    <row r="999" spans="2:3" ht="15" customHeight="1" x14ac:dyDescent="0.35">
      <c r="B999" s="56">
        <f>'Daily Returns'!B999</f>
        <v>45925</v>
      </c>
      <c r="C999" s="57">
        <f>'Daily Returns'!C999</f>
        <v>8.5674945897675769E-3</v>
      </c>
    </row>
    <row r="1000" spans="2:3" ht="15" customHeight="1" x14ac:dyDescent="0.35">
      <c r="B1000" s="56">
        <f>'Daily Returns'!B1000</f>
        <v>45926</v>
      </c>
      <c r="C1000" s="57">
        <f>'Daily Returns'!C1000</f>
        <v>6.9071148318331499E-3</v>
      </c>
    </row>
    <row r="1001" spans="2:3" ht="15" customHeight="1" x14ac:dyDescent="0.35">
      <c r="B1001" s="56">
        <f>'Daily Returns'!B1001</f>
        <v>45929</v>
      </c>
      <c r="C1001" s="57">
        <f>'Daily Returns'!C1001</f>
        <v>-4.6245552911498011E-3</v>
      </c>
    </row>
    <row r="1002" spans="2:3" ht="15" customHeight="1" x14ac:dyDescent="0.35">
      <c r="B1002" s="56">
        <f>'Daily Returns'!B1002</f>
        <v>45930</v>
      </c>
      <c r="C1002" s="57">
        <f>'Daily Returns'!C1002</f>
        <v>-8.9180543847798832E-3</v>
      </c>
    </row>
    <row r="1003" spans="2:3" ht="15" customHeight="1" x14ac:dyDescent="0.35">
      <c r="B1003" s="56">
        <f>'Daily Returns'!B1003</f>
        <v>45931</v>
      </c>
      <c r="C1003" s="57">
        <f>'Daily Returns'!C1003</f>
        <v>-7.0733129240395654E-3</v>
      </c>
    </row>
    <row r="1004" spans="2:3" ht="15" customHeight="1" x14ac:dyDescent="0.35">
      <c r="B1004" s="56">
        <f>'Daily Returns'!B1004</f>
        <v>45933</v>
      </c>
      <c r="C1004" s="57">
        <f>'Daily Returns'!C1004</f>
        <v>-1.2070439973280833E-2</v>
      </c>
    </row>
    <row r="1005" spans="2:3" ht="15" customHeight="1" x14ac:dyDescent="0.35">
      <c r="B1005" s="56">
        <f>'Daily Returns'!B1005</f>
        <v>45936</v>
      </c>
      <c r="C1005" s="57">
        <f>'Daily Returns'!C1005</f>
        <v>6.8662072925638196E-3</v>
      </c>
    </row>
    <row r="1006" spans="2:3" ht="15" customHeight="1" x14ac:dyDescent="0.35">
      <c r="B1006" s="56">
        <f>'Daily Returns'!B1006</f>
        <v>45937</v>
      </c>
      <c r="C1006" s="57">
        <f>'Daily Returns'!C1006</f>
        <v>-1.9817988174791745E-3</v>
      </c>
    </row>
    <row r="1007" spans="2:3" ht="15" customHeight="1" x14ac:dyDescent="0.35">
      <c r="B1007" s="56">
        <f>'Daily Returns'!B1007</f>
        <v>45938</v>
      </c>
      <c r="C1007" s="57">
        <f>'Daily Returns'!C1007</f>
        <v>5.1629087719446964E-3</v>
      </c>
    </row>
    <row r="1008" spans="2:3" ht="15" customHeight="1" x14ac:dyDescent="0.35">
      <c r="B1008" s="56">
        <f>'Daily Returns'!B1008</f>
        <v>45939</v>
      </c>
      <c r="C1008" s="57">
        <f>'Daily Returns'!C1008</f>
        <v>5.5585006971221596E-3</v>
      </c>
    </row>
    <row r="1009" spans="2:3" ht="15" customHeight="1" x14ac:dyDescent="0.35">
      <c r="B1009" s="56">
        <f>'Daily Returns'!B1009</f>
        <v>45940</v>
      </c>
      <c r="C1009" s="57">
        <f>'Daily Returns'!C1009</f>
        <v>-1.8232751675584247E-4</v>
      </c>
    </row>
    <row r="1010" spans="2:3" ht="15" customHeight="1" x14ac:dyDescent="0.35">
      <c r="B1010" s="56">
        <f>'Daily Returns'!B1010</f>
        <v>45943</v>
      </c>
      <c r="C1010" s="57">
        <f>'Daily Returns'!C1010</f>
        <v>2.842848842716128E-3</v>
      </c>
    </row>
    <row r="1011" spans="2:3" ht="15" customHeight="1" x14ac:dyDescent="0.35">
      <c r="B1011" s="56">
        <f>'Daily Returns'!B1011</f>
        <v>45944</v>
      </c>
      <c r="C1011" s="57">
        <f>'Daily Returns'!C1011</f>
        <v>-1.0833098393008167E-2</v>
      </c>
    </row>
    <row r="1012" spans="2:3" ht="15" customHeight="1" x14ac:dyDescent="0.35">
      <c r="B1012" s="56">
        <f>'Daily Returns'!B1012</f>
        <v>45945</v>
      </c>
      <c r="C1012" s="57">
        <f>'Daily Returns'!C1012</f>
        <v>4.5146533849211856E-3</v>
      </c>
    </row>
    <row r="1013" spans="2:3" ht="15" customHeight="1" x14ac:dyDescent="0.35">
      <c r="B1013" s="56">
        <f>'Daily Returns'!B1013</f>
        <v>45946</v>
      </c>
      <c r="C1013" s="57">
        <f>'Daily Returns'!C1013</f>
        <v>4.2503507674322982E-3</v>
      </c>
    </row>
    <row r="1014" spans="2:3" ht="15" customHeight="1" x14ac:dyDescent="0.35">
      <c r="B1014" s="56">
        <f>'Daily Returns'!B1014</f>
        <v>45947</v>
      </c>
      <c r="C1014" s="57">
        <f>'Daily Returns'!C1014</f>
        <v>-2.9934494454559868E-3</v>
      </c>
    </row>
    <row r="1015" spans="2:3" ht="15" customHeight="1" x14ac:dyDescent="0.35">
      <c r="B1015" s="56">
        <f>'Daily Returns'!B1015</f>
        <v>45950</v>
      </c>
      <c r="C1015" s="57">
        <f>'Daily Returns'!C1015</f>
        <v>-6.2429154386761665E-3</v>
      </c>
    </row>
    <row r="1016" spans="2:3" ht="15" customHeight="1" x14ac:dyDescent="0.35">
      <c r="B1016" s="56">
        <f>'Daily Returns'!B1016</f>
        <v>45951</v>
      </c>
      <c r="C1016" s="57">
        <f>'Daily Returns'!C1016</f>
        <v>7.241706755789723E-3</v>
      </c>
    </row>
    <row r="1017" spans="2:3" ht="15" customHeight="1" x14ac:dyDescent="0.35">
      <c r="B1017" s="56">
        <f>'Daily Returns'!B1017</f>
        <v>45953</v>
      </c>
      <c r="C1017" s="57">
        <f>'Daily Returns'!C1017</f>
        <v>4.1660001726986362E-3</v>
      </c>
    </row>
    <row r="1018" spans="2:3" ht="15" customHeight="1" x14ac:dyDescent="0.35">
      <c r="B1018" s="56">
        <f>'Daily Returns'!B1018</f>
        <v>45954</v>
      </c>
      <c r="C1018" s="57">
        <f>'Daily Returns'!C1018</f>
        <v>-2.0609662576688281E-3</v>
      </c>
    </row>
    <row r="1019" spans="2:3" ht="15" customHeight="1" x14ac:dyDescent="0.35">
      <c r="B1019" s="56">
        <f>'Daily Returns'!B1019</f>
        <v>45957</v>
      </c>
      <c r="C1019" s="57">
        <f>'Daily Returns'!C1019</f>
        <v>4.7534022494257755E-3</v>
      </c>
    </row>
    <row r="1020" spans="2:3" ht="15" customHeight="1" x14ac:dyDescent="0.35">
      <c r="B1020" s="56">
        <f>'Daily Returns'!B1020</f>
        <v>45958</v>
      </c>
      <c r="C1020" s="57">
        <f>'Daily Returns'!C1020</f>
        <v>2.2550925867346194E-3</v>
      </c>
    </row>
    <row r="1021" spans="2:3" ht="15" customHeight="1" x14ac:dyDescent="0.35">
      <c r="B1021" s="56">
        <f>'Daily Returns'!B1021</f>
        <v>45959</v>
      </c>
      <c r="C1021" s="57">
        <f>'Daily Returns'!C1021</f>
        <v>-7.0137736486908242E-4</v>
      </c>
    </row>
    <row r="1022" spans="2:3" ht="15" customHeight="1" x14ac:dyDescent="0.35">
      <c r="B1022" s="56">
        <f>'Daily Returns'!B1022</f>
        <v>45960</v>
      </c>
      <c r="C1022" s="57">
        <f>'Daily Returns'!C1022</f>
        <v>2.1757958850776582E-4</v>
      </c>
    </row>
    <row r="1023" spans="2:3" ht="15" customHeight="1" x14ac:dyDescent="0.35">
      <c r="B1023" s="56">
        <f>'Daily Returns'!B1023</f>
        <v>45961</v>
      </c>
      <c r="C1023" s="57">
        <f>'Daily Returns'!C1023</f>
        <v>4.2973146695333142E-3</v>
      </c>
    </row>
    <row r="1024" spans="2:3" ht="15" customHeight="1" x14ac:dyDescent="0.35">
      <c r="B1024" s="56">
        <f>'Daily Returns'!B1024</f>
        <v>45964</v>
      </c>
      <c r="C1024" s="57">
        <f>'Daily Returns'!C1024</f>
        <v>-3.4055338177753081E-3</v>
      </c>
    </row>
    <row r="1025" spans="2:3" ht="15" customHeight="1" x14ac:dyDescent="0.35">
      <c r="B1025" s="56">
        <f>'Daily Returns'!B1025</f>
        <v>45965</v>
      </c>
      <c r="C1025" s="57">
        <f>'Daily Returns'!C1025</f>
        <v>1.9344806166332162E-2</v>
      </c>
    </row>
    <row r="1026" spans="2:3" ht="15" customHeight="1" x14ac:dyDescent="0.35">
      <c r="B1026" s="56">
        <f>'Daily Returns'!B1026</f>
        <v>45967</v>
      </c>
      <c r="C1026" s="57">
        <f>'Daily Returns'!C1026</f>
        <v>1.2284049031652255E-3</v>
      </c>
    </row>
    <row r="1027" spans="2:3" ht="15" customHeight="1" x14ac:dyDescent="0.35">
      <c r="B1027" s="56">
        <f>'Daily Returns'!B1027</f>
        <v>45968</v>
      </c>
      <c r="C1027" s="57">
        <f>'Daily Returns'!C1027</f>
        <v>-3.2053219610580497E-3</v>
      </c>
    </row>
    <row r="1028" spans="2:3" ht="15" customHeight="1" x14ac:dyDescent="0.35">
      <c r="B1028" s="56">
        <f>'Daily Returns'!B1028</f>
        <v>45971</v>
      </c>
      <c r="C1028" s="57">
        <f>'Daily Returns'!C1028</f>
        <v>4.6642472492106624E-3</v>
      </c>
    </row>
    <row r="1029" spans="2:3" ht="15" customHeight="1" x14ac:dyDescent="0.35">
      <c r="B1029" s="56">
        <f>'Daily Returns'!B1029</f>
        <v>45972</v>
      </c>
      <c r="C1029" s="57">
        <f>'Daily Returns'!C1029</f>
        <v>-4.5753687390502895E-3</v>
      </c>
    </row>
    <row r="1030" spans="2:3" ht="15" customHeight="1" x14ac:dyDescent="0.35">
      <c r="B1030" s="56">
        <f>'Daily Returns'!B1030</f>
        <v>45973</v>
      </c>
      <c r="C1030" s="57">
        <f>'Daily Returns'!C1030</f>
        <v>-1.209810796507016E-2</v>
      </c>
    </row>
    <row r="1031" spans="2:3" ht="15" customHeight="1" x14ac:dyDescent="0.35">
      <c r="B1031" s="56">
        <f>'Daily Returns'!B1031</f>
        <v>45974</v>
      </c>
      <c r="C1031" s="57">
        <f>'Daily Returns'!C1031</f>
        <v>-1.3727870087472116E-3</v>
      </c>
    </row>
    <row r="1032" spans="2:3" ht="15" customHeight="1" x14ac:dyDescent="0.35">
      <c r="B1032" s="56">
        <f>'Daily Returns'!B1032</f>
        <v>45975</v>
      </c>
      <c r="C1032" s="57">
        <f>'Daily Returns'!C1032</f>
        <v>3.668591769278251E-3</v>
      </c>
    </row>
    <row r="1033" spans="2:3" ht="15" customHeight="1" x14ac:dyDescent="0.35">
      <c r="B1033" s="56">
        <f>'Daily Returns'!B1033</f>
        <v>45978</v>
      </c>
      <c r="C1033" s="57">
        <f>'Daily Returns'!C1033</f>
        <v>4.1270433388267413E-3</v>
      </c>
    </row>
    <row r="1034" spans="2:3" ht="15" customHeight="1" x14ac:dyDescent="0.35">
      <c r="B1034" s="56">
        <f>'Daily Returns'!B1034</f>
        <v>45979</v>
      </c>
      <c r="C1034" s="57">
        <f>'Daily Returns'!C1034</f>
        <v>6.0452150480250211E-3</v>
      </c>
    </row>
    <row r="1035" spans="2:3" ht="15" customHeight="1" x14ac:dyDescent="0.35">
      <c r="B1035" s="56">
        <f>'Daily Returns'!B1035</f>
        <v>45980</v>
      </c>
      <c r="C1035" s="57">
        <f>'Daily Returns'!C1035</f>
        <v>-2.7571173862362963E-3</v>
      </c>
    </row>
    <row r="1036" spans="2:3" ht="15" customHeight="1" x14ac:dyDescent="0.35">
      <c r="B1036" s="56">
        <f>'Daily Returns'!B1036</f>
        <v>45981</v>
      </c>
      <c r="C1036" s="57">
        <f>'Daily Returns'!C1036</f>
        <v>2.0241600426662565E-3</v>
      </c>
    </row>
    <row r="1037" spans="2:3" ht="15" customHeight="1" x14ac:dyDescent="0.35">
      <c r="B1037" s="56">
        <f>'Daily Returns'!B1037</f>
        <v>45982</v>
      </c>
      <c r="C1037" s="57">
        <f>'Daily Returns'!C1037</f>
        <v>4.9846805529893956E-3</v>
      </c>
    </row>
    <row r="1038" spans="2:3" ht="15" customHeight="1" x14ac:dyDescent="0.35">
      <c r="B1038" s="56">
        <f>'Daily Returns'!B1038</f>
        <v>45985</v>
      </c>
      <c r="C1038" s="57">
        <f>'Daily Returns'!C1038</f>
        <v>-5.984877277086631E-3</v>
      </c>
    </row>
    <row r="1039" spans="2:3" ht="15" customHeight="1" x14ac:dyDescent="0.35">
      <c r="B1039" s="56">
        <f>'Daily Returns'!B1039</f>
        <v>45986</v>
      </c>
      <c r="C1039" s="57">
        <f>'Daily Returns'!C1039</f>
        <v>-2.5245867697297752E-3</v>
      </c>
    </row>
    <row r="1040" spans="2:3" ht="15" customHeight="1" x14ac:dyDescent="0.35">
      <c r="B1040" s="56">
        <f>'Daily Returns'!B1040</f>
        <v>45987</v>
      </c>
      <c r="C1040" s="57">
        <f>'Daily Returns'!C1040</f>
        <v>2.7786772499949208E-3</v>
      </c>
    </row>
    <row r="1041" spans="2:3" ht="15" customHeight="1" x14ac:dyDescent="0.35">
      <c r="B1041" s="56">
        <f>'Daily Returns'!B1041</f>
        <v>45988</v>
      </c>
      <c r="C1041" s="57">
        <f>'Daily Returns'!C1041</f>
        <v>-1.0496043629097396E-2</v>
      </c>
    </row>
    <row r="1042" spans="2:3" ht="15" customHeight="1" x14ac:dyDescent="0.35">
      <c r="B1042" s="56">
        <f>'Daily Returns'!B1042</f>
        <v>45989</v>
      </c>
      <c r="C1042" s="57">
        <f>'Daily Returns'!C1042</f>
        <v>-1.1841606140732597E-2</v>
      </c>
    </row>
    <row r="1043" spans="2:3" ht="15" customHeight="1" x14ac:dyDescent="0.35">
      <c r="B1043" s="56">
        <f>'Daily Returns'!B1043</f>
        <v>45992</v>
      </c>
      <c r="C1043" s="57">
        <f>'Daily Returns'!C1043</f>
        <v>-2.1875445447578912E-3</v>
      </c>
    </row>
    <row r="1044" spans="2:3" ht="15" customHeight="1" x14ac:dyDescent="0.35">
      <c r="B1044" s="56">
        <f>'Daily Returns'!B1044</f>
        <v>45993</v>
      </c>
      <c r="C1044" s="57">
        <f>'Daily Returns'!C1044</f>
        <v>1.7381723236120861E-2</v>
      </c>
    </row>
    <row r="1045" spans="2:3" ht="15" customHeight="1" x14ac:dyDescent="0.35">
      <c r="B1045" s="56">
        <f>'Daily Returns'!B1045</f>
        <v>45994</v>
      </c>
      <c r="C1045" s="57">
        <f>'Daily Returns'!C1045</f>
        <v>-5.8015059168965433E-3</v>
      </c>
    </row>
    <row r="1046" spans="2:3" ht="15" customHeight="1" x14ac:dyDescent="0.35">
      <c r="B1046" s="56">
        <f>'Daily Returns'!B1046</f>
        <v>45995</v>
      </c>
      <c r="C1046" s="57">
        <f>'Daily Returns'!C1046</f>
        <v>-5.8129860177899007E-3</v>
      </c>
    </row>
    <row r="1047" spans="2:3" ht="15" customHeight="1" x14ac:dyDescent="0.35">
      <c r="B1047" s="56">
        <f>'Daily Returns'!B1047</f>
        <v>45996</v>
      </c>
      <c r="C1047" s="57">
        <f>'Daily Returns'!C1047</f>
        <v>-2.5458320088456166E-4</v>
      </c>
    </row>
    <row r="1048" spans="2:3" ht="15" customHeight="1" x14ac:dyDescent="0.35">
      <c r="B1048" s="56">
        <f>'Daily Returns'!B1048</f>
        <v>45999</v>
      </c>
      <c r="C1048" s="57">
        <f>'Daily Returns'!C1048</f>
        <v>-2.2468116237680524E-3</v>
      </c>
    </row>
    <row r="1049" spans="2:3" ht="15" customHeight="1" x14ac:dyDescent="0.35">
      <c r="B1049" s="56">
        <f>'Daily Returns'!B1049</f>
        <v>46000</v>
      </c>
      <c r="C1049" s="57">
        <f>'Daily Returns'!C1049</f>
        <v>-9.994528954240689E-3</v>
      </c>
    </row>
    <row r="1050" spans="2:3" ht="15" customHeight="1" x14ac:dyDescent="0.35">
      <c r="B1050" s="56">
        <f>'Daily Returns'!B1050</f>
        <v>46001</v>
      </c>
      <c r="C1050" s="57">
        <f>'Daily Returns'!C1050</f>
        <v>-3.3869819114086264E-3</v>
      </c>
    </row>
    <row r="1051" spans="2:3" ht="15" customHeight="1" x14ac:dyDescent="0.35">
      <c r="B1051" s="56">
        <f>'Daily Returns'!B1051</f>
        <v>46002</v>
      </c>
      <c r="C1051" s="57">
        <f>'Daily Returns'!C1051</f>
        <v>-4.0873375426231373E-4</v>
      </c>
    </row>
    <row r="1052" spans="2:3" ht="15" customHeight="1" x14ac:dyDescent="0.35">
      <c r="B1052" s="56">
        <f>'Daily Returns'!B1052</f>
        <v>46003</v>
      </c>
      <c r="C1052" s="57">
        <f>'Daily Returns'!C1052</f>
        <v>-1.4982071268850983E-2</v>
      </c>
    </row>
    <row r="1053" spans="2:3" ht="15" customHeight="1" x14ac:dyDescent="0.35">
      <c r="B1053" s="56">
        <f>'Daily Returns'!B1053</f>
        <v>46006</v>
      </c>
      <c r="C1053" s="57">
        <f>'Daily Returns'!C1053</f>
        <v>6.3559844808893651E-3</v>
      </c>
    </row>
    <row r="1054" spans="2:3" ht="15" customHeight="1" x14ac:dyDescent="0.35">
      <c r="B1054" s="56">
        <f>'Daily Returns'!B1054</f>
        <v>46007</v>
      </c>
      <c r="C1054" s="57">
        <f>'Daily Returns'!C1054</f>
        <v>-9.100926534898468E-4</v>
      </c>
    </row>
    <row r="1055" spans="2:3" ht="15" customHeight="1" x14ac:dyDescent="0.35">
      <c r="B1055" s="56">
        <f>'Daily Returns'!B1055</f>
        <v>46008</v>
      </c>
      <c r="C1055" s="57">
        <f>'Daily Returns'!C1055</f>
        <v>3.3693996722989894E-3</v>
      </c>
    </row>
    <row r="1056" spans="2:3" ht="15" customHeight="1" x14ac:dyDescent="0.35">
      <c r="B1056" s="56">
        <f>'Daily Returns'!B1056</f>
        <v>46009</v>
      </c>
      <c r="C1056" s="57">
        <f>'Daily Returns'!C1056</f>
        <v>8.2844272048043788E-3</v>
      </c>
    </row>
    <row r="1057" spans="2:3" ht="15" customHeight="1" x14ac:dyDescent="0.35">
      <c r="B1057" s="56">
        <f>'Daily Returns'!B1057</f>
        <v>46010</v>
      </c>
      <c r="C1057" s="57">
        <f>'Daily Returns'!C1057</f>
        <v>-3.3390553897916231E-4</v>
      </c>
    </row>
    <row r="1058" spans="2:3" ht="15" customHeight="1" x14ac:dyDescent="0.35">
      <c r="B1058" s="56">
        <f>'Daily Returns'!B1058</f>
        <v>46013</v>
      </c>
      <c r="C1058" s="57">
        <f>'Daily Returns'!C1058</f>
        <v>-7.391198222001516E-3</v>
      </c>
    </row>
    <row r="1059" spans="2:3" ht="15" customHeight="1" x14ac:dyDescent="0.35">
      <c r="B1059" s="56">
        <f>'Daily Returns'!B1059</f>
        <v>46014</v>
      </c>
      <c r="C1059" s="57">
        <f>'Daily Returns'!C1059</f>
        <v>-9.2754373476566787E-4</v>
      </c>
    </row>
    <row r="1060" spans="2:3" ht="15" customHeight="1" x14ac:dyDescent="0.35">
      <c r="B1060" s="56">
        <f>'Daily Returns'!B1060</f>
        <v>46015</v>
      </c>
      <c r="C1060" s="57">
        <f>'Daily Returns'!C1060</f>
        <v>-7.8504188617323223E-3</v>
      </c>
    </row>
    <row r="1061" spans="2:3" ht="15" customHeight="1" x14ac:dyDescent="0.35">
      <c r="B1061" s="56">
        <f>'Daily Returns'!B1061</f>
        <v>46017</v>
      </c>
      <c r="C1061" s="57">
        <f>'Daily Returns'!C1061</f>
        <v>9.6360581819447955E-3</v>
      </c>
    </row>
    <row r="1062" spans="2:3" ht="15" customHeight="1" x14ac:dyDescent="0.35">
      <c r="B1062" s="56">
        <f>'Daily Returns'!B1062</f>
        <v>46020</v>
      </c>
      <c r="C1062" s="57">
        <f>'Daily Returns'!C1062</f>
        <v>6.5825775080179394E-3</v>
      </c>
    </row>
    <row r="1063" spans="2:3" ht="15" customHeight="1" x14ac:dyDescent="0.35">
      <c r="B1063" s="56">
        <f>'Daily Returns'!B1063</f>
        <v>46021</v>
      </c>
      <c r="C1063" s="57">
        <f>'Daily Returns'!C1063</f>
        <v>5.3903661480438902E-3</v>
      </c>
    </row>
    <row r="1064" spans="2:3" ht="15" customHeight="1" x14ac:dyDescent="0.35">
      <c r="B1064" s="56">
        <f>'Daily Returns'!B1064</f>
        <v>46022</v>
      </c>
      <c r="C1064" s="57">
        <f>'Daily Returns'!C1064</f>
        <v>-3.3835734113321081E-3</v>
      </c>
    </row>
    <row r="1065" spans="2:3" ht="15" customHeight="1" x14ac:dyDescent="0.35">
      <c r="B1065" s="56">
        <f>'Daily Returns'!B1065</f>
        <v>46023</v>
      </c>
      <c r="C1065" s="57">
        <f>'Daily Returns'!C1065</f>
        <v>-1.0343324281736344E-3</v>
      </c>
    </row>
    <row r="1066" spans="2:3" ht="15" customHeight="1" x14ac:dyDescent="0.35">
      <c r="B1066" s="56">
        <f>'Daily Returns'!B1066</f>
        <v>46024</v>
      </c>
      <c r="C1066" s="57">
        <f>'Daily Returns'!C1066</f>
        <v>-5.420892899928198E-3</v>
      </c>
    </row>
    <row r="1067" spans="2:3" ht="15" customHeight="1" x14ac:dyDescent="0.35">
      <c r="B1067" s="56">
        <f>'Daily Returns'!B1067</f>
        <v>46027</v>
      </c>
      <c r="C1067" s="57">
        <f>'Daily Returns'!C1067</f>
        <v>-1.5730417637569438E-3</v>
      </c>
    </row>
    <row r="1068" spans="2:3" ht="15" customHeight="1" x14ac:dyDescent="0.35">
      <c r="B1068" s="56">
        <f>'Daily Returns'!B1068</f>
        <v>46028</v>
      </c>
      <c r="C1068" s="57">
        <f>'Daily Returns'!C1068</f>
        <v>1.4699588382801165E-2</v>
      </c>
    </row>
    <row r="1069" spans="2:3" ht="15" customHeight="1" x14ac:dyDescent="0.35">
      <c r="B1069" s="56">
        <f>'Daily Returns'!B1069</f>
        <v>46029</v>
      </c>
      <c r="C1069" s="57">
        <f>'Daily Returns'!C1069</f>
        <v>5.1520637270652259E-3</v>
      </c>
    </row>
    <row r="1070" spans="2:3" ht="15" customHeight="1" x14ac:dyDescent="0.35">
      <c r="B1070" s="56">
        <f>'Daily Returns'!B1070</f>
        <v>46030</v>
      </c>
      <c r="C1070" s="57">
        <f>'Daily Returns'!C1070</f>
        <v>2.1629141889142112E-2</v>
      </c>
    </row>
    <row r="1071" spans="2:3" ht="15" customHeight="1" x14ac:dyDescent="0.35">
      <c r="B1071" s="56">
        <f>'Daily Returns'!B1071</f>
        <v>46031</v>
      </c>
      <c r="C1071" s="57">
        <f>'Daily Returns'!C1071</f>
        <v>-6.2190477634446184E-3</v>
      </c>
    </row>
    <row r="1072" spans="2:3" ht="15" customHeight="1" x14ac:dyDescent="0.35">
      <c r="B1072" s="56">
        <f>'Daily Returns'!B1072</f>
        <v>46034</v>
      </c>
      <c r="C1072" s="57">
        <f>'Daily Returns'!C1072</f>
        <v>-5.5728078047049268E-3</v>
      </c>
    </row>
    <row r="1073" spans="2:3" ht="15" customHeight="1" x14ac:dyDescent="0.35">
      <c r="B1073" s="56">
        <f>'Daily Returns'!B1073</f>
        <v>46035</v>
      </c>
      <c r="C1073" s="57">
        <f>'Daily Returns'!C1073</f>
        <v>-2.3891779860889528E-3</v>
      </c>
    </row>
    <row r="1074" spans="2:3" ht="15" customHeight="1" x14ac:dyDescent="0.35">
      <c r="B1074" s="56">
        <f>'Daily Returns'!B1074</f>
        <v>46036</v>
      </c>
      <c r="C1074" s="57">
        <f>'Daily Returns'!C1074</f>
        <v>-2.8907964824471888E-2</v>
      </c>
    </row>
    <row r="1075" spans="2:3" ht="15" customHeight="1" x14ac:dyDescent="0.35">
      <c r="B1075" s="56">
        <f>'Daily Returns'!B1075</f>
        <v>46037</v>
      </c>
      <c r="C1075" s="57">
        <f>'Daily Returns'!C1075</f>
        <v>-9.224106779077812E-3</v>
      </c>
    </row>
    <row r="1076" spans="2:3" ht="15" customHeight="1" x14ac:dyDescent="0.35">
      <c r="B1076" s="56">
        <f>'Daily Returns'!B1076</f>
        <v>46038</v>
      </c>
      <c r="C1076" s="57">
        <f>'Daily Returns'!C1076</f>
        <v>1.8672277552871375E-3</v>
      </c>
    </row>
    <row r="1077" spans="2:3" ht="15" customHeight="1" x14ac:dyDescent="0.35">
      <c r="B1077" s="56">
        <f>'Daily Returns'!B1077</f>
        <v>46041</v>
      </c>
      <c r="C1077" s="57">
        <f>'Daily Returns'!C1077</f>
        <v>-1.6490903895887143E-3</v>
      </c>
    </row>
    <row r="1078" spans="2:3" ht="15" customHeight="1" x14ac:dyDescent="0.35">
      <c r="B1078" s="56">
        <f>'Daily Returns'!B1078</f>
        <v>46042</v>
      </c>
      <c r="C1078" s="57">
        <f>'Daily Returns'!C1078</f>
        <v>5.9723913100326875E-3</v>
      </c>
    </row>
    <row r="1079" spans="2:3" ht="15" customHeight="1" x14ac:dyDescent="0.35">
      <c r="B1079" s="56">
        <f>'Daily Returns'!B1079</f>
        <v>46043</v>
      </c>
      <c r="C1079" s="57">
        <f>'Daily Returns'!C1079</f>
        <v>-7.9688639530938188E-3</v>
      </c>
    </row>
    <row r="1080" spans="2:3" ht="15" customHeight="1" x14ac:dyDescent="0.35">
      <c r="B1080" s="56">
        <f>'Daily Returns'!B1080</f>
        <v>46044</v>
      </c>
      <c r="C1080" s="57">
        <f>'Daily Returns'!C1080</f>
        <v>-6.6833884823276346E-3</v>
      </c>
    </row>
    <row r="1081" spans="2:3" ht="15" customHeight="1" x14ac:dyDescent="0.35">
      <c r="B1081" s="56">
        <f>'Daily Returns'!B1081</f>
        <v>46045</v>
      </c>
      <c r="C1081" s="57">
        <f>'Daily Returns'!C1081</f>
        <v>-2.2182619706420326E-2</v>
      </c>
    </row>
    <row r="1082" spans="2:3" ht="15" customHeight="1" x14ac:dyDescent="0.35">
      <c r="B1082" s="56">
        <f>'Daily Returns'!B1082</f>
        <v>46049</v>
      </c>
      <c r="C1082" s="57">
        <f>'Daily Returns'!C1082</f>
        <v>3.0125899280575297E-4</v>
      </c>
    </row>
    <row r="1083" spans="2:3" ht="15" customHeight="1" x14ac:dyDescent="0.35">
      <c r="B1083" s="56">
        <f>'Daily Returns'!B1083</f>
        <v>46050</v>
      </c>
      <c r="C1083" s="57">
        <f>'Daily Returns'!C1083</f>
        <v>1.1296057392781833E-2</v>
      </c>
    </row>
    <row r="1084" spans="2:3" ht="15" customHeight="1" x14ac:dyDescent="0.35">
      <c r="B1084" s="56">
        <f>'Daily Returns'!B1084</f>
        <v>46051</v>
      </c>
      <c r="C1084" s="57">
        <f>'Daily Returns'!C1084</f>
        <v>-1.9222449402909847E-2</v>
      </c>
    </row>
    <row r="1085" spans="2:3" ht="15" customHeight="1" x14ac:dyDescent="0.35">
      <c r="B1085" s="56">
        <f>'Daily Returns'!B1085</f>
        <v>46052</v>
      </c>
      <c r="C1085" s="57">
        <f>'Daily Returns'!C1085</f>
        <v>5.8854986509879748E-3</v>
      </c>
    </row>
    <row r="1086" spans="2:3" ht="15" customHeight="1" x14ac:dyDescent="0.35">
      <c r="B1086" s="56">
        <f>'Daily Returns'!B1086</f>
        <v>46055</v>
      </c>
      <c r="C1086" s="57">
        <f>'Daily Returns'!C1086</f>
        <v>4.1820977920349778E-2</v>
      </c>
    </row>
    <row r="1087" spans="2:3" ht="15" customHeight="1" x14ac:dyDescent="0.35">
      <c r="B1087" s="56">
        <f>'Daily Returns'!B1087</f>
        <v>46056</v>
      </c>
      <c r="C1087" s="57">
        <f>'Daily Returns'!C1087</f>
        <v>1.8732638613597308E-2</v>
      </c>
    </row>
    <row r="1088" spans="2:3" ht="15" customHeight="1" x14ac:dyDescent="0.35">
      <c r="B1088" s="56">
        <f>'Daily Returns'!B1088</f>
        <v>46057</v>
      </c>
      <c r="C1088" s="57">
        <f>'Daily Returns'!C1088</f>
        <v>-5.5794222192033782E-3</v>
      </c>
    </row>
    <row r="1089" spans="2:3" ht="15" customHeight="1" x14ac:dyDescent="0.35">
      <c r="B1089" s="56">
        <f>'Daily Returns'!B1089</f>
        <v>46058</v>
      </c>
      <c r="C1089" s="57">
        <f>'Daily Returns'!C1089</f>
        <v>-3.0784292241601507E-2</v>
      </c>
    </row>
    <row r="1090" spans="2:3" ht="15" customHeight="1" x14ac:dyDescent="0.35">
      <c r="B1090" s="56">
        <f>'Daily Returns'!B1090</f>
        <v>46059</v>
      </c>
      <c r="C1090" s="57">
        <f>'Daily Returns'!C1090</f>
        <v>1.6353778370260086E-2</v>
      </c>
    </row>
    <row r="1091" spans="2:3" ht="15" customHeight="1" x14ac:dyDescent="0.35">
      <c r="B1091" s="56">
        <f>'Daily Returns'!B1091</f>
        <v>46062</v>
      </c>
      <c r="C1091" s="57">
        <f>'Daily Returns'!C1091</f>
        <v>3.0169039068797199E-2</v>
      </c>
    </row>
    <row r="1092" spans="2:3" ht="15" customHeight="1" x14ac:dyDescent="0.35">
      <c r="B1092" s="56">
        <f>'Daily Returns'!B1092</f>
        <v>46063</v>
      </c>
      <c r="C1092" s="57">
        <f>'Daily Returns'!C1092</f>
        <v>1.9990156362397205E-2</v>
      </c>
    </row>
    <row r="1093" spans="2:3" ht="15" customHeight="1" x14ac:dyDescent="0.35">
      <c r="B1093" s="56">
        <f>'Daily Returns'!B1093</f>
        <v>46064</v>
      </c>
      <c r="C1093" s="57">
        <f>'Daily Returns'!C1093</f>
        <v>-3.849289324958427E-3</v>
      </c>
    </row>
    <row r="1094" spans="2:3" ht="15" customHeight="1" x14ac:dyDescent="0.35">
      <c r="B1094" s="56">
        <f>'Daily Returns'!B1094</f>
        <v>46065</v>
      </c>
      <c r="C1094" s="57">
        <f>'Daily Returns'!C1094</f>
        <v>6.1095186770208088E-3</v>
      </c>
    </row>
    <row r="1095" spans="2:3" ht="15" customHeight="1" x14ac:dyDescent="0.35">
      <c r="B1095" s="56">
        <f>'Daily Returns'!B1095</f>
        <v>46066</v>
      </c>
      <c r="C1095" s="57">
        <f>'Daily Returns'!C1095</f>
        <v>3.4881775061246234E-3</v>
      </c>
    </row>
    <row r="1096" spans="2:3" ht="15" customHeight="1" x14ac:dyDescent="0.35">
      <c r="B1096" s="56">
        <f>'Daily Returns'!B1096</f>
        <v>46069</v>
      </c>
      <c r="C1096" s="57">
        <f>'Daily Returns'!C1096</f>
        <v>2.5192153389186345E-3</v>
      </c>
    </row>
    <row r="1097" spans="2:3" ht="15" customHeight="1" x14ac:dyDescent="0.35">
      <c r="B1097" s="56">
        <f>'Daily Returns'!B1097</f>
        <v>46070</v>
      </c>
      <c r="C1097" s="57">
        <f>'Daily Returns'!C1097</f>
        <v>-3.7495568705514515E-4</v>
      </c>
    </row>
    <row r="1098" spans="2:3" ht="15" customHeight="1" x14ac:dyDescent="0.35">
      <c r="B1098" s="56">
        <f>'Daily Returns'!B1098</f>
        <v>46071</v>
      </c>
      <c r="C1098" s="57">
        <f>'Daily Returns'!C1098</f>
        <v>-5.5814334135811938E-3</v>
      </c>
    </row>
    <row r="1099" spans="2:3" ht="15" customHeight="1" x14ac:dyDescent="0.35">
      <c r="B1099" s="56">
        <f>'Daily Returns'!B1099</f>
        <v>46072</v>
      </c>
      <c r="C1099" s="57">
        <f>'Daily Returns'!C1099</f>
        <v>-2.0375747716558368E-2</v>
      </c>
    </row>
    <row r="1100" spans="2:3" ht="15" customHeight="1" x14ac:dyDescent="0.35">
      <c r="B1100" s="56">
        <f>'Daily Returns'!B1100</f>
        <v>46073</v>
      </c>
      <c r="C1100" s="57">
        <f>'Daily Returns'!C1100</f>
        <v>1.8954127566865209E-2</v>
      </c>
    </row>
    <row r="1101" spans="2:3" ht="15" customHeight="1" x14ac:dyDescent="0.35">
      <c r="B1101" s="56">
        <f>'Daily Returns'!B1101</f>
        <v>46076</v>
      </c>
      <c r="C1101" s="57">
        <f>'Daily Returns'!C1101</f>
        <v>4.6720303407132846E-5</v>
      </c>
    </row>
    <row r="1102" spans="2:3" ht="15" customHeight="1" x14ac:dyDescent="0.35">
      <c r="B1102" s="56">
        <f>'Daily Returns'!B1102</f>
        <v>46077</v>
      </c>
      <c r="C1102" s="57">
        <f>'Daily Returns'!C1102</f>
        <v>3.5354624887842245E-3</v>
      </c>
    </row>
    <row r="1103" spans="2:3" ht="15" customHeight="1" x14ac:dyDescent="0.35">
      <c r="B1103" s="56">
        <f>'Daily Returns'!B1103</f>
        <v>46078</v>
      </c>
      <c r="C1103" s="57">
        <f>'Daily Returns'!C1103</f>
        <v>-1.1750659280172826E-2</v>
      </c>
    </row>
    <row r="1104" spans="2:3" ht="15" customHeight="1" x14ac:dyDescent="0.35">
      <c r="B1104" s="56">
        <f>'Daily Returns'!B1104</f>
        <v>46079</v>
      </c>
      <c r="C1104" s="57">
        <f>'Daily Returns'!C1104</f>
        <v>1.3665207271115198E-2</v>
      </c>
    </row>
    <row r="1105" spans="2:3" ht="15" customHeight="1" x14ac:dyDescent="0.35">
      <c r="B1105" s="56">
        <f>'Daily Returns'!B1105</f>
        <v>46080</v>
      </c>
      <c r="C1105" s="57">
        <f>'Daily Returns'!C1105</f>
        <v>4.3847719385530226E-3</v>
      </c>
    </row>
    <row r="1106" spans="2:3" ht="15" customHeight="1" x14ac:dyDescent="0.35">
      <c r="B1106" s="56">
        <f>'Daily Returns'!B1106</f>
        <v>46083</v>
      </c>
      <c r="C1106" s="57">
        <f>'Daily Returns'!C1106</f>
        <v>7.7990721676139962E-3</v>
      </c>
    </row>
    <row r="1107" spans="2:3" ht="15" customHeight="1" x14ac:dyDescent="0.35">
      <c r="B1107" s="56">
        <f>'Daily Returns'!B1107</f>
        <v>46085</v>
      </c>
      <c r="C1107" s="57">
        <f>'Daily Returns'!C1107</f>
        <v>2.4440897588589028E-3</v>
      </c>
    </row>
    <row r="1108" spans="2:3" ht="15" customHeight="1" x14ac:dyDescent="0.35">
      <c r="B1108" s="56">
        <f>'Daily Returns'!B1108</f>
        <v>46086</v>
      </c>
      <c r="C1108" s="57">
        <f>'Daily Returns'!C1108</f>
        <v>1.702650423238028E-3</v>
      </c>
    </row>
    <row r="1109" spans="2:3" ht="15" customHeight="1" x14ac:dyDescent="0.35">
      <c r="B1109" s="56">
        <f>'Daily Returns'!B1109</f>
        <v>46087</v>
      </c>
      <c r="C1109" s="57">
        <f>'Daily Returns'!C1109</f>
        <v>-3.6738404273060077E-3</v>
      </c>
    </row>
    <row r="1110" spans="2:3" ht="15" customHeight="1" x14ac:dyDescent="0.35">
      <c r="B1110" s="56">
        <f>'Daily Returns'!B1110</f>
        <v>46090</v>
      </c>
      <c r="C1110" s="57">
        <f>'Daily Returns'!C1110</f>
        <v>-1.5975079092567901E-2</v>
      </c>
    </row>
    <row r="1111" spans="2:3" ht="15" customHeight="1" x14ac:dyDescent="0.35">
      <c r="B1111" s="56">
        <f>'Daily Returns'!B1111</f>
        <v>46091</v>
      </c>
      <c r="C1111" s="57">
        <f>'Daily Returns'!C1111</f>
        <v>-2.369600640818148E-2</v>
      </c>
    </row>
    <row r="1112" spans="2:3" ht="15" customHeight="1" x14ac:dyDescent="0.35">
      <c r="B1112" s="56">
        <f>'Daily Returns'!B1112</f>
        <v>46092</v>
      </c>
      <c r="C1112" s="57">
        <f>'Daily Returns'!C1112</f>
        <v>1.9226122237957055E-2</v>
      </c>
    </row>
    <row r="1113" spans="2:3" ht="15" customHeight="1" x14ac:dyDescent="0.35">
      <c r="B1113" s="56">
        <f>'Daily Returns'!B1113</f>
        <v>46093</v>
      </c>
      <c r="C1113" s="57">
        <f>'Daily Returns'!C1113</f>
        <v>1.2612391571338311E-3</v>
      </c>
    </row>
    <row r="1114" spans="2:3" ht="15" customHeight="1" x14ac:dyDescent="0.35">
      <c r="B1114" s="56">
        <f>'Daily Returns'!B1114</f>
        <v>46094</v>
      </c>
      <c r="C1114" s="57">
        <f>'Daily Returns'!C1114</f>
        <v>-1.822294298395355E-2</v>
      </c>
    </row>
    <row r="1115" spans="2:3" ht="15" customHeight="1" x14ac:dyDescent="0.35">
      <c r="B1115" s="56">
        <f>'Daily Returns'!B1115</f>
        <v>46097</v>
      </c>
      <c r="C1115" s="57">
        <f>'Daily Returns'!C1115</f>
        <v>1.0690523098064064E-2</v>
      </c>
    </row>
    <row r="1116" spans="2:3" ht="15" customHeight="1" x14ac:dyDescent="0.35">
      <c r="B1116" s="56">
        <f>'Daily Returns'!B1116</f>
        <v>46098</v>
      </c>
      <c r="C1116" s="57">
        <f>'Daily Returns'!C1116</f>
        <v>2.762289134395024E-3</v>
      </c>
    </row>
    <row r="1117" spans="2:3" ht="15" customHeight="1" x14ac:dyDescent="0.35">
      <c r="B1117" s="56">
        <f>'Daily Returns'!B1117</f>
        <v>46099</v>
      </c>
      <c r="C1117" s="57">
        <f>'Daily Returns'!C1117</f>
        <v>1.9255088063976133E-2</v>
      </c>
    </row>
    <row r="1118" spans="2:3" ht="15" customHeight="1" x14ac:dyDescent="0.35">
      <c r="B1118" s="56">
        <f>'Daily Returns'!B1118</f>
        <v>46100</v>
      </c>
      <c r="C1118" s="57">
        <f>'Daily Returns'!C1118</f>
        <v>-2.0700786086899847E-2</v>
      </c>
    </row>
    <row r="1119" spans="2:3" ht="15" customHeight="1" x14ac:dyDescent="0.35">
      <c r="B1119" s="56">
        <f>'Daily Returns'!B1119</f>
        <v>46101</v>
      </c>
      <c r="C1119" s="57">
        <f>'Daily Returns'!C1119</f>
        <v>-1.0806210382888426E-2</v>
      </c>
    </row>
    <row r="1120" spans="2:3" ht="15" customHeight="1" x14ac:dyDescent="0.35">
      <c r="B1120" s="56">
        <f>'Daily Returns'!B1120</f>
        <v>46104</v>
      </c>
      <c r="C1120" s="57">
        <f>'Daily Returns'!C1120</f>
        <v>8.3725570700114993E-3</v>
      </c>
    </row>
    <row r="1121" spans="2:3" ht="15" customHeight="1" x14ac:dyDescent="0.35">
      <c r="B1121" s="56">
        <f>'Daily Returns'!B1121</f>
        <v>46105</v>
      </c>
      <c r="C1121" s="57">
        <f>'Daily Returns'!C1121</f>
        <v>4.4787775702594956E-3</v>
      </c>
    </row>
    <row r="1122" spans="2:3" ht="15" customHeight="1" x14ac:dyDescent="0.35">
      <c r="B1122" s="56">
        <f>'Daily Returns'!B1122</f>
        <v>46106</v>
      </c>
      <c r="C1122" s="57">
        <f>'Daily Returns'!C1122</f>
        <v>-1.3906277884840113E-2</v>
      </c>
    </row>
    <row r="1123" spans="2:3" ht="15" customHeight="1" x14ac:dyDescent="0.35">
      <c r="B1123" s="56">
        <f>'Daily Returns'!B1123</f>
        <v>46108</v>
      </c>
      <c r="C1123" s="57">
        <f>'Daily Returns'!C1123</f>
        <v>7.5464339276671843E-3</v>
      </c>
    </row>
    <row r="1124" spans="2:3" ht="15" customHeight="1" x14ac:dyDescent="0.35">
      <c r="B1124" s="56">
        <f>'Daily Returns'!B1124</f>
        <v>46111</v>
      </c>
      <c r="C1124" s="57">
        <f>'Daily Returns'!C1124</f>
        <v>-2.9766098645717221E-2</v>
      </c>
    </row>
    <row r="1125" spans="2:3" ht="15" customHeight="1" x14ac:dyDescent="0.35">
      <c r="B1125" s="56">
        <f>'Daily Returns'!B1125</f>
        <v>46113</v>
      </c>
      <c r="C1125" s="57">
        <f>'Daily Returns'!C1125</f>
        <v>6.9748517843994939E-3</v>
      </c>
    </row>
    <row r="1126" spans="2:3" ht="15" customHeight="1" x14ac:dyDescent="0.35">
      <c r="B1126" s="56">
        <f>'Daily Returns'!B1126</f>
        <v>46114</v>
      </c>
      <c r="C1126" s="57">
        <f>'Daily Returns'!C1126</f>
        <v>1.3511029018782983E-2</v>
      </c>
    </row>
    <row r="1127" spans="2:3" ht="15" customHeight="1" x14ac:dyDescent="0.35">
      <c r="B1127" s="56">
        <f>'Daily Returns'!B1127</f>
        <v>46118</v>
      </c>
      <c r="C1127" s="57">
        <f>'Daily Returns'!C1127</f>
        <v>-9.6086645320326847E-3</v>
      </c>
    </row>
    <row r="1128" spans="2:3" ht="15" customHeight="1" x14ac:dyDescent="0.35">
      <c r="B1128" s="56">
        <f>'Daily Returns'!B1128</f>
        <v>46119</v>
      </c>
      <c r="C1128" s="57">
        <f>'Daily Returns'!C1128</f>
        <v>-1.0367799902313957E-2</v>
      </c>
    </row>
    <row r="1129" spans="2:3" ht="15" customHeight="1" x14ac:dyDescent="0.35">
      <c r="B1129" s="56">
        <f>'Daily Returns'!B1129</f>
        <v>46120</v>
      </c>
      <c r="C1129" s="57">
        <f>'Daily Returns'!C1129</f>
        <v>1.5872446534690443E-2</v>
      </c>
    </row>
    <row r="1130" spans="2:3" ht="15" customHeight="1" x14ac:dyDescent="0.35">
      <c r="B1130" s="56">
        <f>'Daily Returns'!B1130</f>
        <v>46121</v>
      </c>
      <c r="C1130" s="57">
        <f>'Daily Returns'!C1130</f>
        <v>-2.9220811318861895E-3</v>
      </c>
    </row>
    <row r="1131" spans="2:3" ht="15" customHeight="1" x14ac:dyDescent="0.35">
      <c r="B1131" s="56">
        <f>'Daily Returns'!B1131</f>
        <v>46122</v>
      </c>
      <c r="C1131" s="57">
        <f>'Daily Returns'!C1131</f>
        <v>2.5312044963936575E-3</v>
      </c>
    </row>
    <row r="1132" spans="2:3" ht="15" customHeight="1" x14ac:dyDescent="0.35">
      <c r="B1132" s="56">
        <f>'Daily Returns'!B1132</f>
        <v>46125</v>
      </c>
      <c r="C1132" s="57">
        <f>'Daily Returns'!C1132</f>
        <v>5.3548090848081209E-3</v>
      </c>
    </row>
    <row r="1133" spans="2:3" ht="15" customHeight="1" x14ac:dyDescent="0.35">
      <c r="B1133" s="56">
        <f>'Daily Returns'!B1133</f>
        <v>46127</v>
      </c>
      <c r="C1133" s="57">
        <f>'Daily Returns'!C1133</f>
        <v>2.504198492056231E-2</v>
      </c>
    </row>
    <row r="1134" spans="2:3" ht="15" customHeight="1" x14ac:dyDescent="0.35">
      <c r="B1134" s="56">
        <f>'Daily Returns'!B1134</f>
        <v>46128</v>
      </c>
      <c r="C1134" s="57">
        <f>'Daily Returns'!C1134</f>
        <v>8.200070196220377E-3</v>
      </c>
    </row>
    <row r="1135" spans="2:3" ht="15" customHeight="1" x14ac:dyDescent="0.35">
      <c r="B1135" s="56">
        <f>'Daily Returns'!B1135</f>
        <v>46129</v>
      </c>
      <c r="C1135" s="57">
        <f>'Daily Returns'!C1135</f>
        <v>1.1051654620494622E-2</v>
      </c>
    </row>
    <row r="1136" spans="2:3" ht="15" customHeight="1" x14ac:dyDescent="0.35">
      <c r="B1136" s="56">
        <f>'Daily Returns'!B1136</f>
        <v>46132</v>
      </c>
      <c r="C1136" s="57">
        <f>'Daily Returns'!C1136</f>
        <v>5.5010679334821511E-4</v>
      </c>
    </row>
    <row r="1137" spans="2:3" ht="15" customHeight="1" x14ac:dyDescent="0.35">
      <c r="B1137" s="56">
        <f>'Daily Returns'!B1137</f>
        <v>46133</v>
      </c>
      <c r="C1137" s="57">
        <f>'Daily Returns'!C1137</f>
        <v>2.1466566115652341E-2</v>
      </c>
    </row>
    <row r="1138" spans="2:3" ht="15" customHeight="1" x14ac:dyDescent="0.35">
      <c r="B1138" s="56">
        <f>'Daily Returns'!B1138</f>
        <v>46134</v>
      </c>
      <c r="C1138" s="57">
        <f>'Daily Returns'!C1138</f>
        <v>5.0337557740138816E-3</v>
      </c>
    </row>
    <row r="1139" spans="2:3" ht="15" customHeight="1" x14ac:dyDescent="0.35">
      <c r="B1139" s="56">
        <f>'Daily Returns'!B1139</f>
        <v>46135</v>
      </c>
      <c r="C1139" s="57">
        <f>'Daily Returns'!C1139</f>
        <v>1.8253360307452615E-2</v>
      </c>
    </row>
    <row r="1140" spans="2:3" ht="15" customHeight="1" x14ac:dyDescent="0.35">
      <c r="B1140" s="56">
        <f>'Daily Returns'!B1140</f>
        <v>46136</v>
      </c>
      <c r="C1140" s="57">
        <f>'Daily Returns'!C1140</f>
        <v>7.7915731673598998E-3</v>
      </c>
    </row>
    <row r="1141" spans="2:3" ht="15" customHeight="1" x14ac:dyDescent="0.35">
      <c r="B1141" s="56">
        <f>'Daily Returns'!B1141</f>
        <v>46139</v>
      </c>
      <c r="C1141" s="57">
        <f>'Daily Returns'!C1141</f>
        <v>3.8918251256230274E-3</v>
      </c>
    </row>
    <row r="1142" spans="2:3" ht="15" customHeight="1" x14ac:dyDescent="0.35">
      <c r="B1142" s="56">
        <f>'Daily Returns'!B1142</f>
        <v>46140</v>
      </c>
      <c r="C1142" s="57">
        <f>'Daily Returns'!C1142</f>
        <v>1.4223178060461805E-2</v>
      </c>
    </row>
    <row r="1143" spans="2:3" ht="15" customHeight="1" x14ac:dyDescent="0.35">
      <c r="B1143" s="56">
        <f>'Daily Returns'!B1143</f>
        <v>46141</v>
      </c>
      <c r="C1143" s="57">
        <f>'Daily Returns'!C1143</f>
        <v>2.5077262029191694E-3</v>
      </c>
    </row>
    <row r="1144" spans="2:3" ht="15" customHeight="1" x14ac:dyDescent="0.35">
      <c r="B1144" s="56">
        <f>'Daily Returns'!B1144</f>
        <v>46142</v>
      </c>
      <c r="C1144" s="57">
        <f>'Daily Returns'!C1144</f>
        <v>-2.32518892159983E-3</v>
      </c>
    </row>
    <row r="1145" spans="2:3" ht="15" customHeight="1" x14ac:dyDescent="0.35">
      <c r="B1145" s="56">
        <f>'Daily Returns'!B1145</f>
        <v>46143</v>
      </c>
      <c r="C1145" s="57">
        <f>'Daily Returns'!C1145</f>
        <v>1.4859505685555829E-2</v>
      </c>
    </row>
    <row r="1146" spans="2:3" ht="15" customHeight="1" x14ac:dyDescent="0.35">
      <c r="B1146" s="56">
        <f>'Daily Returns'!B1146</f>
        <v>46146</v>
      </c>
      <c r="C1146" s="57">
        <f>'Daily Returns'!C1146</f>
        <v>1.2198524818071599E-2</v>
      </c>
    </row>
    <row r="1147" spans="2:3" ht="15" customHeight="1" x14ac:dyDescent="0.35">
      <c r="B1147" s="56">
        <f>'Daily Returns'!B1147</f>
        <v>46147</v>
      </c>
      <c r="C1147" s="57">
        <f>'Daily Returns'!C1147</f>
        <v>-7.1479628305926024E-4</v>
      </c>
    </row>
    <row r="1148" spans="2:3" ht="15" customHeight="1" x14ac:dyDescent="0.35">
      <c r="B1148" s="56">
        <f>'Daily Returns'!B1148</f>
        <v>46148</v>
      </c>
      <c r="C1148" s="57">
        <f>'Daily Returns'!C1148</f>
        <v>-4.6263067180321027E-3</v>
      </c>
    </row>
    <row r="1149" spans="2:3" ht="15" customHeight="1" x14ac:dyDescent="0.35">
      <c r="B1149" s="56">
        <f>'Daily Returns'!B1149</f>
        <v>46149</v>
      </c>
      <c r="C1149" s="57">
        <f>'Daily Returns'!C1149</f>
        <v>4.8599648287177555E-3</v>
      </c>
    </row>
    <row r="1150" spans="2:3" ht="15" customHeight="1" x14ac:dyDescent="0.35">
      <c r="B1150" s="56">
        <f>'Daily Returns'!B1150</f>
        <v>46150</v>
      </c>
      <c r="C1150" s="57">
        <f>'Daily Returns'!C1150</f>
        <v>4.8694107036717504E-4</v>
      </c>
    </row>
    <row r="1151" spans="2:3" ht="15" customHeight="1" x14ac:dyDescent="0.35">
      <c r="B1151" s="56">
        <f>'Daily Returns'!B1151</f>
        <v>46153</v>
      </c>
      <c r="C1151" s="57">
        <f>'Daily Returns'!C1151</f>
        <v>-4.4730422054158891E-3</v>
      </c>
    </row>
    <row r="1152" spans="2:3" ht="15" customHeight="1" x14ac:dyDescent="0.35">
      <c r="B1152" s="56">
        <f>'Daily Returns'!B1152</f>
        <v>46154</v>
      </c>
      <c r="C1152" s="57">
        <f>'Daily Returns'!C1152</f>
        <v>8.2167979973850613E-3</v>
      </c>
    </row>
    <row r="1153" spans="2:3" ht="15" customHeight="1" x14ac:dyDescent="0.35">
      <c r="B1153" s="56">
        <f>'Daily Returns'!B1153</f>
        <v>46155</v>
      </c>
      <c r="C1153" s="57">
        <f>'Daily Returns'!C1153</f>
        <v>-8.413553562725995E-3</v>
      </c>
    </row>
    <row r="1154" spans="2:3" ht="15" customHeight="1" x14ac:dyDescent="0.35">
      <c r="B1154" s="56">
        <f>'Daily Returns'!B1154</f>
        <v>46156</v>
      </c>
      <c r="C1154" s="57">
        <f>'Daily Returns'!C1154</f>
        <v>-1.8445526255153721E-2</v>
      </c>
    </row>
    <row r="1155" spans="2:3" ht="15" customHeight="1" x14ac:dyDescent="0.35">
      <c r="B1155" s="56">
        <f>'Daily Returns'!B1155</f>
        <v>46157</v>
      </c>
      <c r="C1155" s="57">
        <f>'Daily Returns'!C1155</f>
        <v>-1.2510207700164644E-2</v>
      </c>
    </row>
    <row r="1156" spans="2:3" ht="15" customHeight="1" x14ac:dyDescent="0.35">
      <c r="B1156" s="56">
        <f>'Daily Returns'!B1156</f>
        <v>46160</v>
      </c>
      <c r="C1156" s="57">
        <f>'Daily Returns'!C1156</f>
        <v>7.0139989150872495E-3</v>
      </c>
    </row>
    <row r="1157" spans="2:3" ht="15" customHeight="1" x14ac:dyDescent="0.35">
      <c r="B1157" s="56">
        <f>'Daily Returns'!B1157</f>
        <v>46161</v>
      </c>
      <c r="C1157" s="57">
        <f>'Daily Returns'!C1157</f>
        <v>6.5407323510726645E-3</v>
      </c>
    </row>
    <row r="1158" spans="2:3" ht="15" customHeight="1" x14ac:dyDescent="0.35">
      <c r="B1158" s="56">
        <f>'Daily Returns'!B1158</f>
        <v>46162</v>
      </c>
      <c r="C1158" s="57">
        <f>'Daily Returns'!C1158</f>
        <v>-6.5693366916043106E-3</v>
      </c>
    </row>
    <row r="1159" spans="2:3" ht="15" customHeight="1" x14ac:dyDescent="0.35">
      <c r="B1159" s="56">
        <f>'Daily Returns'!B1159</f>
        <v>46163</v>
      </c>
      <c r="C1159" s="57">
        <f>'Daily Returns'!C1159</f>
        <v>-7.4679438478935101E-3</v>
      </c>
    </row>
    <row r="1160" spans="2:3" ht="15" customHeight="1" x14ac:dyDescent="0.35">
      <c r="B1160" s="56">
        <f>'Daily Returns'!B1160</f>
        <v>46164</v>
      </c>
      <c r="C1160" s="57">
        <f>'Daily Returns'!C1160</f>
        <v>1.2550766077505937E-3</v>
      </c>
    </row>
    <row r="1161" spans="2:3" ht="15" customHeight="1" x14ac:dyDescent="0.35">
      <c r="B1161" s="56">
        <f>'Daily Returns'!B1161</f>
        <v>46167</v>
      </c>
      <c r="C1161" s="57">
        <f>'Daily Returns'!C1161</f>
        <v>1.4805744886792871E-2</v>
      </c>
    </row>
    <row r="1162" spans="2:3" ht="15" customHeight="1" x14ac:dyDescent="0.35">
      <c r="B1162" s="56">
        <f>'Daily Returns'!B1162</f>
        <v>46168</v>
      </c>
      <c r="C1162" s="57">
        <f>'Daily Returns'!C1162</f>
        <v>3.0593986544624752E-3</v>
      </c>
    </row>
    <row r="1163" spans="2:3" ht="15" customHeight="1" x14ac:dyDescent="0.35">
      <c r="B1163" s="56">
        <f>'Daily Returns'!B1163</f>
        <v>46169</v>
      </c>
      <c r="C1163" s="57">
        <f>'Daily Returns'!C1163</f>
        <v>-9.980684148589436E-4</v>
      </c>
    </row>
    <row r="1164" spans="2:3" ht="15" customHeight="1" x14ac:dyDescent="0.35">
      <c r="B1164" s="56">
        <f>'Daily Returns'!B1164</f>
        <v>46170</v>
      </c>
      <c r="C1164" s="57">
        <f>'Daily Returns'!C1164</f>
        <v>8.4796309919081825E-3</v>
      </c>
    </row>
    <row r="1165" spans="2:3" ht="15" customHeight="1" x14ac:dyDescent="0.35">
      <c r="B1165" s="56">
        <f>'Daily Returns'!B1165</f>
        <v>46171</v>
      </c>
      <c r="C1165" s="57">
        <f>'Daily Returns'!C1165</f>
        <v>5.8109160448311936E-3</v>
      </c>
    </row>
    <row r="1166" spans="2:3" ht="15" customHeight="1" x14ac:dyDescent="0.35">
      <c r="B1166" s="56">
        <f>'Daily Returns'!B1166</f>
        <v>46174</v>
      </c>
      <c r="C1166" s="57">
        <f>'Daily Returns'!C1166</f>
        <v>1.7668922395417397E-2</v>
      </c>
    </row>
    <row r="1167" spans="2:3" ht="15" customHeight="1" x14ac:dyDescent="0.35">
      <c r="B1167" s="56">
        <f>'Daily Returns'!B1167</f>
        <v>46175</v>
      </c>
      <c r="C1167" s="57">
        <f>'Daily Returns'!C1167</f>
        <v>-1.5835755945179719E-2</v>
      </c>
    </row>
    <row r="1168" spans="2:3" ht="15" customHeight="1" x14ac:dyDescent="0.35">
      <c r="B1168" s="56">
        <f>'Daily Returns'!B1168</f>
        <v>46176</v>
      </c>
      <c r="C1168" s="57">
        <f>'Daily Returns'!C1168</f>
        <v>-1.5273496746416093E-2</v>
      </c>
    </row>
    <row r="1169" spans="2:3" ht="15" customHeight="1" x14ac:dyDescent="0.35">
      <c r="B1169" s="56">
        <f>'Daily Returns'!B1169</f>
        <v>46177</v>
      </c>
      <c r="C1169" s="57">
        <f>'Daily Returns'!C1169</f>
        <v>-1.5899179329079693E-3</v>
      </c>
    </row>
    <row r="1170" spans="2:3" ht="15" customHeight="1" x14ac:dyDescent="0.35">
      <c r="B1170" s="56">
        <f>'Daily Returns'!B1170</f>
        <v>46178</v>
      </c>
      <c r="C1170" s="57">
        <f>'Daily Returns'!C1170</f>
        <v>1.7915060220730084E-4</v>
      </c>
    </row>
    <row r="1171" spans="2:3" ht="15" customHeight="1" x14ac:dyDescent="0.35">
      <c r="B1171" s="56">
        <f>'Daily Returns'!B1171</f>
        <v>46181</v>
      </c>
      <c r="C1171" s="57">
        <f>'Daily Returns'!C1171</f>
        <v>6.1920274847406809E-3</v>
      </c>
    </row>
    <row r="1172" spans="2:3" ht="15" customHeight="1" x14ac:dyDescent="0.35">
      <c r="B1172" s="56">
        <f>'Daily Returns'!B1172</f>
        <v>46182</v>
      </c>
      <c r="C1172" s="57">
        <f>'Daily Returns'!C1172</f>
        <v>-2.4637940945587689E-3</v>
      </c>
    </row>
    <row r="1173" spans="2:3" ht="15" customHeight="1" x14ac:dyDescent="0.35">
      <c r="B1173" s="56">
        <f>'Daily Returns'!B1173</f>
        <v>46183</v>
      </c>
      <c r="C1173" s="57">
        <f>'Daily Returns'!C1173</f>
        <v>-1.637456904136958E-2</v>
      </c>
    </row>
    <row r="1174" spans="2:3" ht="15" customHeight="1" x14ac:dyDescent="0.35">
      <c r="B1174" s="56">
        <f>'Daily Returns'!B1174</f>
        <v>46184</v>
      </c>
      <c r="C1174" s="57">
        <f>'Daily Returns'!C1174</f>
        <v>1.7008752578084874E-3</v>
      </c>
    </row>
    <row r="1175" spans="2:3" ht="15" customHeight="1" x14ac:dyDescent="0.35">
      <c r="B1175" s="56">
        <f>'Daily Returns'!B1175</f>
        <v>46185</v>
      </c>
      <c r="C1175" s="57">
        <f>'Daily Returns'!C1175</f>
        <v>-2.0216109747829836E-2</v>
      </c>
    </row>
    <row r="1176" spans="2:3" ht="15" customHeight="1" x14ac:dyDescent="0.35">
      <c r="B1176" s="56">
        <f>'Daily Returns'!B1176</f>
        <v>46188</v>
      </c>
      <c r="C1176" s="57">
        <f>'Daily Returns'!C1176</f>
        <v>-7.5328696536266504E-3</v>
      </c>
    </row>
    <row r="1177" spans="2:3" ht="15" customHeight="1" x14ac:dyDescent="0.35">
      <c r="B1177" s="56">
        <f>'Daily Returns'!B1177</f>
        <v>46189</v>
      </c>
      <c r="C1177" s="57">
        <f>'Daily Returns'!C1177</f>
        <v>1.5225360164942359E-2</v>
      </c>
    </row>
    <row r="1178" spans="2:3" ht="15" customHeight="1" x14ac:dyDescent="0.35">
      <c r="B1178" s="56">
        <f>'Daily Returns'!B1178</f>
        <v>46190</v>
      </c>
      <c r="C1178" s="57">
        <f>'Daily Returns'!C1178</f>
        <v>6.3575868689713655E-3</v>
      </c>
    </row>
    <row r="1179" spans="2:3" ht="15" customHeight="1" x14ac:dyDescent="0.35">
      <c r="B1179" s="56">
        <f>'Daily Returns'!B1179</f>
        <v>46191</v>
      </c>
      <c r="C1179" s="57">
        <f>'Daily Returns'!C1179</f>
        <v>1.0671254711164702E-2</v>
      </c>
    </row>
    <row r="1180" spans="2:3" ht="15" customHeight="1" x14ac:dyDescent="0.35">
      <c r="B1180" s="56">
        <f>'Daily Returns'!B1180</f>
        <v>46192</v>
      </c>
      <c r="C1180" s="57">
        <f>'Daily Returns'!C1180</f>
        <v>8.093367472203683E-3</v>
      </c>
    </row>
    <row r="1181" spans="2:3" ht="15" customHeight="1" x14ac:dyDescent="0.35">
      <c r="B1181" s="56">
        <f>'Daily Returns'!B1181</f>
        <v>46195</v>
      </c>
      <c r="C1181" s="57">
        <f>'Daily Returns'!C1181</f>
        <v>5.4388277878498759E-3</v>
      </c>
    </row>
    <row r="1182" spans="2:3" ht="15" customHeight="1" x14ac:dyDescent="0.35">
      <c r="B1182" s="56">
        <f>'Daily Returns'!B1182</f>
        <v>46196</v>
      </c>
      <c r="C1182" s="57">
        <f>'Daily Returns'!C1182</f>
        <v>2.2443415650572618E-3</v>
      </c>
    </row>
    <row r="1183" spans="2:3" ht="15" customHeight="1" x14ac:dyDescent="0.35">
      <c r="B1183" s="56">
        <f>'Daily Returns'!B1183</f>
        <v>46197</v>
      </c>
      <c r="C1183" s="57">
        <f>'Daily Returns'!C1183</f>
        <v>5.5662287505457986E-3</v>
      </c>
    </row>
    <row r="1184" spans="2:3" ht="15" customHeight="1" x14ac:dyDescent="0.35">
      <c r="B1184" s="56">
        <f>'Daily Returns'!B1184</f>
        <v>46198</v>
      </c>
      <c r="C1184" s="57">
        <f>'Daily Returns'!C1184</f>
        <v>-1.2387856908112727E-2</v>
      </c>
    </row>
    <row r="1185" spans="2:3" ht="15" customHeight="1" x14ac:dyDescent="0.35">
      <c r="B1185" s="56">
        <f>'Daily Returns'!B1185</f>
        <v>46199</v>
      </c>
      <c r="C1185" s="57">
        <f>'Daily Returns'!C1185</f>
        <v>-8.9473958682548815E-3</v>
      </c>
    </row>
    <row r="1186" spans="2:3" ht="15" customHeight="1" x14ac:dyDescent="0.35">
      <c r="B1186" s="56">
        <f>'Daily Returns'!B1186</f>
        <v>46202</v>
      </c>
      <c r="C1186" s="57">
        <f>'Daily Returns'!C1186</f>
        <v>-6.8005733128865264E-3</v>
      </c>
    </row>
    <row r="1187" spans="2:3" ht="15" customHeight="1" x14ac:dyDescent="0.35">
      <c r="B1187" s="56">
        <f>'Daily Returns'!B1187</f>
        <v>46203</v>
      </c>
      <c r="C1187" s="57">
        <f>'Daily Returns'!C1187</f>
        <v>2.0435451724398757E-3</v>
      </c>
    </row>
    <row r="1188" spans="2:3" ht="15" customHeight="1" x14ac:dyDescent="0.35">
      <c r="B1188" s="56">
        <f>'Daily Returns'!B1188</f>
        <v>46204</v>
      </c>
      <c r="C1188" s="57">
        <f>'Daily Returns'!C1188</f>
        <v>5.6649378115714022E-4</v>
      </c>
    </row>
    <row r="1189" spans="2:3" ht="15" customHeight="1" x14ac:dyDescent="0.35">
      <c r="B1189" s="56">
        <f>'Daily Returns'!B1189</f>
        <v>46205</v>
      </c>
      <c r="C1189" s="57">
        <f>'Daily Returns'!C1189</f>
        <v>6.1272505378640041E-4</v>
      </c>
    </row>
    <row r="1190" spans="2:3" ht="15" customHeight="1" x14ac:dyDescent="0.35">
      <c r="B1190" s="56">
        <f>'Daily Returns'!B1190</f>
        <v>46206</v>
      </c>
      <c r="C1190" s="57">
        <f>'Daily Returns'!C1190</f>
        <v>-1.4548024197249543E-3</v>
      </c>
    </row>
    <row r="1191" spans="2:3" ht="15" customHeight="1" x14ac:dyDescent="0.35">
      <c r="B1191" s="56">
        <f>'Daily Returns'!B1191</f>
        <v>46209</v>
      </c>
      <c r="C1191" s="57">
        <f>'Daily Returns'!C1191</f>
        <v>-1.3307477271010226E-2</v>
      </c>
    </row>
    <row r="1192" spans="2:3" ht="15" customHeight="1" x14ac:dyDescent="0.35">
      <c r="B1192" s="56">
        <f>'Daily Returns'!B1192</f>
        <v>46210</v>
      </c>
      <c r="C1192" s="57">
        <f>'Daily Returns'!C1192</f>
        <v>7.7299852470480435E-3</v>
      </c>
    </row>
    <row r="1193" spans="2:3" ht="15" customHeight="1" x14ac:dyDescent="0.35">
      <c r="B1193" s="56">
        <f>'Daily Returns'!B1193</f>
        <v>46211</v>
      </c>
      <c r="C1193" s="57">
        <f>'Daily Returns'!C1193</f>
        <v>-7.4212066679415489E-3</v>
      </c>
    </row>
    <row r="1194" spans="2:3" ht="15" customHeight="1" x14ac:dyDescent="0.35">
      <c r="B1194" s="56">
        <f>'Daily Returns'!B1194</f>
        <v>46212</v>
      </c>
      <c r="C1194" s="57">
        <f>'Daily Returns'!C1194</f>
        <v>-1.2575133744763933E-2</v>
      </c>
    </row>
    <row r="1195" spans="2:3" ht="15" customHeight="1" x14ac:dyDescent="0.35">
      <c r="B1195" s="56">
        <f>'Daily Returns'!B1195</f>
        <v>46213</v>
      </c>
      <c r="C1195" s="57">
        <f>'Daily Returns'!C1195</f>
        <v>3.6812923416456034E-3</v>
      </c>
    </row>
    <row r="1196" spans="2:3" ht="15" customHeight="1" x14ac:dyDescent="0.35">
      <c r="B1196" s="56">
        <f>'Daily Returns'!B1196</f>
        <v>46216</v>
      </c>
      <c r="C1196" s="57">
        <f>'Daily Returns'!C1196</f>
        <v>1.0400869249525657E-2</v>
      </c>
    </row>
    <row r="1197" spans="2:3" ht="15" customHeight="1" x14ac:dyDescent="0.35">
      <c r="B1197" s="56">
        <f>'Daily Returns'!B1197</f>
        <v>46217</v>
      </c>
      <c r="C1197" s="57">
        <f>'Daily Returns'!C1197</f>
        <v>-5.5297824654942929E-4</v>
      </c>
    </row>
    <row r="1198" spans="2:3" ht="15" customHeight="1" x14ac:dyDescent="0.35">
      <c r="B1198" s="56">
        <f>'Daily Returns'!B1198</f>
        <v>46218</v>
      </c>
      <c r="C1198" s="57">
        <f>'Daily Returns'!C1198</f>
        <v>-4.3854784569741234E-4</v>
      </c>
    </row>
    <row r="1199" spans="2:3" ht="15" customHeight="1" x14ac:dyDescent="0.35">
      <c r="B1199" s="56">
        <f>'Daily Returns'!B1199</f>
        <v>46219</v>
      </c>
      <c r="C1199" s="57">
        <f>'Daily Returns'!C1199</f>
        <v>4.5430022842551931E-3</v>
      </c>
    </row>
    <row r="1200" spans="2:3" ht="15" customHeight="1" x14ac:dyDescent="0.35">
      <c r="B1200" s="56">
        <f>'Daily Returns'!B1200</f>
        <v>46220</v>
      </c>
      <c r="C1200" s="57">
        <f>'Daily Returns'!C1200</f>
        <v>-9.0017457546409663E-4</v>
      </c>
    </row>
    <row r="1201" spans="2:3" ht="15" customHeight="1" x14ac:dyDescent="0.35">
      <c r="B1201" s="56">
        <f>'Daily Returns'!B1201</f>
        <v>46223</v>
      </c>
      <c r="C1201" s="57">
        <f>'Daily Returns'!C1201</f>
        <v>-1.7485983256154691E-3</v>
      </c>
    </row>
    <row r="1202" spans="2:3" ht="15" customHeight="1" x14ac:dyDescent="0.35">
      <c r="B1202" s="56">
        <f>'Daily Returns'!B1202</f>
        <v>46224</v>
      </c>
      <c r="C1202" s="57">
        <f>'Daily Returns'!C1202</f>
        <v>9.8390915803141521E-3</v>
      </c>
    </row>
    <row r="1203" spans="2:3" ht="15" customHeight="1" x14ac:dyDescent="0.35">
      <c r="B1203" s="56">
        <f>'Daily Returns'!B1203</f>
        <v>46225</v>
      </c>
      <c r="C1203" s="57">
        <f>'Daily Returns'!C1203</f>
        <v>-1.9211641952476821E-3</v>
      </c>
    </row>
    <row r="1204" spans="2:3" ht="15" customHeight="1" x14ac:dyDescent="0.35">
      <c r="B1204" s="56">
        <f>'Daily Returns'!B1204</f>
        <v>46226</v>
      </c>
      <c r="C1204" s="57">
        <f>'Daily Returns'!C1204</f>
        <v>-3.8295158163297316E-3</v>
      </c>
    </row>
    <row r="1205" spans="2:3" ht="15" customHeight="1" x14ac:dyDescent="0.35">
      <c r="B1205" s="56">
        <f>'Daily Returns'!B1205</f>
        <v>46227</v>
      </c>
      <c r="C1205" s="57">
        <f>'Daily Returns'!C1205</f>
        <v>-9.8996719972918035E-3</v>
      </c>
    </row>
    <row r="1206" spans="2:3" ht="15" customHeight="1" x14ac:dyDescent="0.35">
      <c r="B1206" s="56">
        <f>'Daily Returns'!B1206</f>
        <v>46230</v>
      </c>
      <c r="C1206" s="57">
        <f>'Daily Returns'!C1206</f>
        <v>-5.7228472093275862E-3</v>
      </c>
    </row>
    <row r="1207" spans="2:3" ht="15" customHeight="1" x14ac:dyDescent="0.35">
      <c r="B1207" s="56">
        <f>'Daily Returns'!B1207</f>
        <v>46231</v>
      </c>
      <c r="C1207" s="57">
        <f>'Daily Returns'!C1207</f>
        <v>2.137974024902789E-4</v>
      </c>
    </row>
    <row r="1208" spans="2:3" ht="15" customHeight="1" x14ac:dyDescent="0.35">
      <c r="B1208" s="56">
        <f>'Daily Returns'!B1208</f>
        <v>46232</v>
      </c>
      <c r="C1208" s="57">
        <f>'Daily Returns'!C1208</f>
        <v>-1.6876083244699247E-2</v>
      </c>
    </row>
    <row r="1209" spans="2:3" ht="15" customHeight="1" x14ac:dyDescent="0.35">
      <c r="B1209" s="56">
        <f>'Daily Returns'!B1209</f>
        <v>46233</v>
      </c>
      <c r="C1209" s="57">
        <f>'Daily Returns'!C1209</f>
        <v>1.5062292402312494E-4</v>
      </c>
    </row>
    <row r="1210" spans="2:3" ht="15" customHeight="1" x14ac:dyDescent="0.35">
      <c r="B1210" s="56">
        <f>'Daily Returns'!B1210</f>
        <v>46234</v>
      </c>
      <c r="C1210" s="57">
        <f>'Daily Returns'!C1210</f>
        <v>3.4834490336048685E-3</v>
      </c>
    </row>
    <row r="1211" spans="2:3" ht="15" customHeight="1" x14ac:dyDescent="0.35">
      <c r="B1211" s="56">
        <f>'Daily Returns'!B1211</f>
        <v>46237</v>
      </c>
      <c r="C1211" s="57">
        <f>'Daily Returns'!C1211</f>
        <v>1.0857777470372643E-2</v>
      </c>
    </row>
    <row r="1212" spans="2:3" ht="15" customHeight="1" x14ac:dyDescent="0.35">
      <c r="B1212" s="56">
        <f>'Daily Returns'!B1212</f>
        <v>46238</v>
      </c>
      <c r="C1212" s="57">
        <f>'Daily Returns'!C1212</f>
        <v>5.356375170896488E-3</v>
      </c>
    </row>
    <row r="1213" spans="2:3" ht="15" customHeight="1" x14ac:dyDescent="0.35">
      <c r="B1213" s="56">
        <f>'Daily Returns'!B1213</f>
        <v>46239</v>
      </c>
      <c r="C1213" s="57">
        <f>'Daily Returns'!C1213</f>
        <v>-3.0908904127179282E-3</v>
      </c>
    </row>
    <row r="1214" spans="2:3" ht="15" customHeight="1" x14ac:dyDescent="0.35">
      <c r="B1214" s="56">
        <f>'Daily Returns'!B1214</f>
        <v>46240</v>
      </c>
      <c r="C1214" s="57">
        <f>'Daily Returns'!C1214</f>
        <v>3.452126857934612E-4</v>
      </c>
    </row>
    <row r="1215" spans="2:3" ht="15" customHeight="1" x14ac:dyDescent="0.35">
      <c r="B1215" s="56">
        <f>'Daily Returns'!B1215</f>
        <v>46241</v>
      </c>
      <c r="C1215" s="57">
        <f>'Daily Returns'!C1215</f>
        <v>-3.7805771560943668E-3</v>
      </c>
    </row>
    <row r="1216" spans="2:3" ht="15" customHeight="1" x14ac:dyDescent="0.35">
      <c r="B1216" s="56">
        <f>'Daily Returns'!B1216</f>
        <v>46244</v>
      </c>
      <c r="C1216" s="57">
        <f>'Daily Returns'!C1216</f>
        <v>1.7216754021442959E-3</v>
      </c>
    </row>
    <row r="1217" spans="2:3" ht="15" customHeight="1" x14ac:dyDescent="0.35">
      <c r="B1217" s="56">
        <f>'Daily Returns'!B1217</f>
        <v>46245</v>
      </c>
      <c r="C1217" s="57">
        <f>'Daily Returns'!C1217</f>
        <v>-4.3871137565654195E-5</v>
      </c>
    </row>
    <row r="1218" spans="2:3" ht="15" customHeight="1" x14ac:dyDescent="0.35">
      <c r="B1218" s="56">
        <f>'Daily Returns'!B1218</f>
        <v>46246</v>
      </c>
      <c r="C1218" s="57">
        <f>'Daily Returns'!C1218</f>
        <v>-1.0426304223556393E-3</v>
      </c>
    </row>
    <row r="1219" spans="2:3" ht="15" customHeight="1" x14ac:dyDescent="0.35">
      <c r="B1219" s="56">
        <f>'Daily Returns'!B1219</f>
        <v>46247</v>
      </c>
      <c r="C1219" s="57">
        <f>'Daily Returns'!C1219</f>
        <v>1.7864639510176694E-3</v>
      </c>
    </row>
    <row r="1220" spans="2:3" ht="15" customHeight="1" x14ac:dyDescent="0.35">
      <c r="B1220" s="56">
        <f>'Daily Returns'!B1220</f>
        <v>46248</v>
      </c>
      <c r="C1220" s="57">
        <f>'Daily Returns'!C1220</f>
        <v>-2.2345778027640373E-3</v>
      </c>
    </row>
    <row r="1221" spans="2:3" ht="15" customHeight="1" x14ac:dyDescent="0.35">
      <c r="B1221" s="56">
        <f>'Daily Returns'!B1221</f>
        <v>46251</v>
      </c>
      <c r="C1221" s="57">
        <f>'Daily Returns'!C1221</f>
        <v>-3.5163897881249628E-3</v>
      </c>
    </row>
    <row r="1222" spans="2:3" ht="15" customHeight="1" x14ac:dyDescent="0.35">
      <c r="B1222" s="56">
        <f>'Daily Returns'!B1222</f>
        <v>46252</v>
      </c>
      <c r="C1222" s="57">
        <f>'Daily Returns'!C1222</f>
        <v>2.5535479921774407E-3</v>
      </c>
    </row>
    <row r="1223" spans="2:3" ht="15" customHeight="1" x14ac:dyDescent="0.35">
      <c r="B1223" s="56">
        <f>'Daily Returns'!B1223</f>
        <v>46253</v>
      </c>
      <c r="C1223" s="57">
        <f>'Daily Returns'!C1223</f>
        <v>-1.9093128155508454E-3</v>
      </c>
    </row>
    <row r="1224" spans="2:3" ht="15" customHeight="1" x14ac:dyDescent="0.35">
      <c r="B1224" s="56">
        <f>'Daily Returns'!B1224</f>
        <v>46254</v>
      </c>
      <c r="C1224" s="57">
        <f>'Daily Returns'!C1224</f>
        <v>-1.1778474475003797E-2</v>
      </c>
    </row>
    <row r="1225" spans="2:3" ht="15" customHeight="1" x14ac:dyDescent="0.35">
      <c r="B1225" s="56">
        <f>'Daily Returns'!B1225</f>
        <v>46255</v>
      </c>
      <c r="C1225" s="57">
        <f>'Daily Returns'!C1225</f>
        <v>7.2263337569467012E-4</v>
      </c>
    </row>
    <row r="1226" spans="2:3" ht="15" customHeight="1" x14ac:dyDescent="0.35">
      <c r="B1226" s="56">
        <f>'Daily Returns'!B1226</f>
        <v>46258</v>
      </c>
      <c r="C1226" s="57">
        <f>'Daily Returns'!C1226</f>
        <v>2.6263367582302077E-3</v>
      </c>
    </row>
    <row r="1227" spans="2:3" ht="15" customHeight="1" x14ac:dyDescent="0.35">
      <c r="B1227" s="56">
        <f>'Daily Returns'!B1227</f>
        <v>46259</v>
      </c>
      <c r="C1227" s="57">
        <f>'Daily Returns'!C1227</f>
        <v>2.1868023277094029E-3</v>
      </c>
    </row>
    <row r="1228" spans="2:3" ht="15" customHeight="1" x14ac:dyDescent="0.35">
      <c r="B1228" s="56">
        <f>'Daily Returns'!B1228</f>
        <v>46260</v>
      </c>
      <c r="C1228" s="57">
        <f>'Daily Returns'!C1228</f>
        <v>-6.5213109921913315E-4</v>
      </c>
    </row>
    <row r="1229" spans="2:3" ht="15" customHeight="1" x14ac:dyDescent="0.35">
      <c r="B1229" s="56">
        <f>'Daily Returns'!B1229</f>
        <v>46261</v>
      </c>
      <c r="C1229" s="57">
        <f>'Daily Returns'!C1229</f>
        <v>-5.5062730270927229E-3</v>
      </c>
    </row>
    <row r="1230" spans="2:3" ht="15" customHeight="1" x14ac:dyDescent="0.35">
      <c r="B1230" s="56">
        <f>'Daily Returns'!B1230</f>
        <v>46262</v>
      </c>
      <c r="C1230" s="57">
        <f>'Daily Returns'!C1230</f>
        <v>1.0629949159968177E-4</v>
      </c>
    </row>
    <row r="1231" spans="2:3" ht="15" customHeight="1" x14ac:dyDescent="0.35">
      <c r="B1231" s="56">
        <f>'Daily Returns'!B1231</f>
        <v>46265</v>
      </c>
      <c r="C1231" s="57">
        <f>'Daily Returns'!C1231</f>
        <v>-2.6322730320608168E-3</v>
      </c>
    </row>
    <row r="1232" spans="2:3" ht="15" customHeight="1" x14ac:dyDescent="0.35">
      <c r="B1232" s="56">
        <f>'Daily Returns'!B1232</f>
        <v>46266</v>
      </c>
      <c r="C1232" s="57">
        <f>'Daily Returns'!C1232</f>
        <v>-1.4314414536499287E-3</v>
      </c>
    </row>
    <row r="1233" spans="2:3" ht="15" customHeight="1" x14ac:dyDescent="0.35">
      <c r="B1233" s="56">
        <f>'Daily Returns'!B1233</f>
        <v>46267</v>
      </c>
      <c r="C1233" s="57">
        <f>'Daily Returns'!C1233</f>
        <v>-3.7721430594808147E-3</v>
      </c>
    </row>
    <row r="1234" spans="2:3" ht="15" customHeight="1" x14ac:dyDescent="0.35">
      <c r="B1234" s="56">
        <f>'Daily Returns'!B1234</f>
        <v>46268</v>
      </c>
      <c r="C1234" s="57">
        <f>'Daily Returns'!C1234</f>
        <v>5.8800034915000854E-3</v>
      </c>
    </row>
    <row r="1235" spans="2:3" ht="15" customHeight="1" x14ac:dyDescent="0.35">
      <c r="B1235" s="56">
        <f>'Daily Returns'!B1235</f>
        <v>46269</v>
      </c>
      <c r="C1235" s="57">
        <f>'Daily Returns'!C1235</f>
        <v>2.9556857506496392E-3</v>
      </c>
    </row>
    <row r="1236" spans="2:3" ht="15" customHeight="1" x14ac:dyDescent="0.35">
      <c r="B1236" s="56">
        <f>'Daily Returns'!B1236</f>
        <v>46273</v>
      </c>
      <c r="C1236" s="57">
        <f>'Daily Returns'!C1236</f>
        <v>-4.3903116872221482E-3</v>
      </c>
    </row>
    <row r="1237" spans="2:3" ht="15" customHeight="1" x14ac:dyDescent="0.35">
      <c r="B1237" s="56">
        <f>'Daily Returns'!B1237</f>
        <v>46274</v>
      </c>
      <c r="C1237" s="57">
        <f>'Daily Returns'!C1237</f>
        <v>3.1640611112793149E-3</v>
      </c>
    </row>
    <row r="1238" spans="2:3" ht="15" customHeight="1" x14ac:dyDescent="0.35">
      <c r="B1238" s="56">
        <f>'Daily Returns'!B1238</f>
        <v>46275</v>
      </c>
      <c r="C1238" s="57">
        <f>'Daily Returns'!C1238</f>
        <v>6.3042251302716235E-3</v>
      </c>
    </row>
    <row r="1239" spans="2:3" ht="15" customHeight="1" x14ac:dyDescent="0.35">
      <c r="B1239" s="56">
        <f>'Daily Returns'!B1239</f>
        <v>46276</v>
      </c>
      <c r="C1239" s="57">
        <f>'Daily Returns'!C1239</f>
        <v>-2.8760631977388096E-3</v>
      </c>
    </row>
    <row r="1240" spans="2:3" ht="15" customHeight="1" x14ac:dyDescent="0.35">
      <c r="B1240" s="56">
        <f>'Daily Returns'!B1240</f>
        <v>46279</v>
      </c>
      <c r="C1240" s="57">
        <f>'Daily Returns'!C1240</f>
        <v>-7.5398839454366984E-3</v>
      </c>
    </row>
    <row r="1241" spans="2:3" ht="15" customHeight="1" x14ac:dyDescent="0.35">
      <c r="B1241" s="56">
        <f>'Daily Returns'!B1241</f>
        <v>46280</v>
      </c>
      <c r="C1241" s="57">
        <f>'Daily Returns'!C1241</f>
        <v>-2.0752493726143517E-2</v>
      </c>
    </row>
    <row r="1242" spans="2:3" ht="15" customHeight="1" x14ac:dyDescent="0.35">
      <c r="B1242" s="56">
        <f>'Daily Returns'!B1242</f>
        <v>46281</v>
      </c>
      <c r="C1242" s="57">
        <f>'Daily Returns'!C1242</f>
        <v>9.5429222877729813E-4</v>
      </c>
    </row>
    <row r="1244" spans="2:3" ht="15" customHeight="1" x14ac:dyDescent="0.35">
      <c r="B1244" s="4" t="s">
        <v>165</v>
      </c>
      <c r="C1244" s="57">
        <f>AVERAGE(C6:C1242)</f>
        <v>5.311644763674393E-4</v>
      </c>
    </row>
    <row r="1245" spans="2:3" ht="15" customHeight="1" x14ac:dyDescent="0.35">
      <c r="B1245" s="4" t="s">
        <v>203</v>
      </c>
      <c r="C1245" s="57">
        <f>(1+C1244)^252-1</f>
        <v>0.14318463994913588</v>
      </c>
    </row>
    <row r="1246" spans="2:3" ht="15" customHeight="1" x14ac:dyDescent="0.35">
      <c r="B1246" s="4" t="s">
        <v>167</v>
      </c>
      <c r="C1246" s="57">
        <f>STDEV(C6:C1242)</f>
        <v>1.23901226521767E-2</v>
      </c>
    </row>
    <row r="1247" spans="2:3" ht="15" customHeight="1" x14ac:dyDescent="0.35">
      <c r="B1247" s="4" t="s">
        <v>168</v>
      </c>
      <c r="C1247" s="57">
        <f>C1246*SQRT(252)</f>
        <v>0.19668709950748553</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D20"/>
  <sheetViews>
    <sheetView showGridLines="0" zoomScaleNormal="100" workbookViewId="0">
      <selection activeCell="G20" sqref="G20"/>
    </sheetView>
  </sheetViews>
  <sheetFormatPr defaultColWidth="8.6328125" defaultRowHeight="14.5" x14ac:dyDescent="0.35"/>
  <cols>
    <col min="2" max="2" width="26" customWidth="1"/>
    <col min="3" max="3" width="16" customWidth="1"/>
    <col min="4" max="4" width="46" customWidth="1"/>
  </cols>
  <sheetData>
    <row r="2" spans="2:4" ht="17.25" customHeight="1" x14ac:dyDescent="0.4">
      <c r="B2" s="5" t="s">
        <v>209</v>
      </c>
    </row>
    <row r="3" spans="2:4" ht="45" customHeight="1" x14ac:dyDescent="0.35">
      <c r="B3" s="3" t="s">
        <v>210</v>
      </c>
    </row>
    <row r="5" spans="2:4" ht="15" customHeight="1" x14ac:dyDescent="0.35">
      <c r="B5" s="10" t="s">
        <v>211</v>
      </c>
      <c r="C5" s="68" t="s">
        <v>212</v>
      </c>
      <c r="D5" s="69"/>
    </row>
    <row r="6" spans="2:4" ht="15" customHeight="1" x14ac:dyDescent="0.35">
      <c r="B6" s="10" t="s">
        <v>213</v>
      </c>
      <c r="C6" s="68" t="s">
        <v>214</v>
      </c>
      <c r="D6" s="69"/>
    </row>
    <row r="7" spans="2:4" ht="15" customHeight="1" x14ac:dyDescent="0.35">
      <c r="B7" s="10" t="s">
        <v>215</v>
      </c>
      <c r="C7" s="68" t="s">
        <v>216</v>
      </c>
      <c r="D7" s="69"/>
    </row>
    <row r="8" spans="2:4" ht="15" customHeight="1" x14ac:dyDescent="0.35">
      <c r="B8" s="10" t="s">
        <v>217</v>
      </c>
      <c r="C8" s="68" t="s">
        <v>218</v>
      </c>
      <c r="D8" s="69"/>
    </row>
    <row r="9" spans="2:4" ht="15" customHeight="1" x14ac:dyDescent="0.35">
      <c r="B9" s="10" t="s">
        <v>219</v>
      </c>
      <c r="C9" s="68">
        <v>8043</v>
      </c>
      <c r="D9" s="69" t="s">
        <v>220</v>
      </c>
    </row>
    <row r="10" spans="2:4" ht="15" customHeight="1" x14ac:dyDescent="0.35">
      <c r="B10" s="10" t="s">
        <v>221</v>
      </c>
      <c r="C10" s="68" t="s">
        <v>222</v>
      </c>
      <c r="D10" s="69" t="s">
        <v>220</v>
      </c>
    </row>
    <row r="11" spans="2:4" ht="15" customHeight="1" x14ac:dyDescent="0.35">
      <c r="B11" s="10" t="s">
        <v>223</v>
      </c>
      <c r="C11" s="63">
        <v>0.2263</v>
      </c>
      <c r="D11" s="69" t="s">
        <v>220</v>
      </c>
    </row>
    <row r="12" spans="2:4" ht="15" customHeight="1" x14ac:dyDescent="0.35">
      <c r="B12" s="10" t="s">
        <v>224</v>
      </c>
      <c r="C12" s="68"/>
      <c r="D12" s="69"/>
    </row>
    <row r="14" spans="2:4" ht="60" customHeight="1" x14ac:dyDescent="0.35">
      <c r="B14" s="102" t="s">
        <v>225</v>
      </c>
      <c r="C14" s="102"/>
      <c r="D14" s="102"/>
    </row>
    <row r="15" spans="2:4" ht="15" customHeight="1" x14ac:dyDescent="0.35">
      <c r="B15" s="10" t="s">
        <v>226</v>
      </c>
      <c r="C15" s="63">
        <v>0.1787</v>
      </c>
    </row>
    <row r="16" spans="2:4" ht="15" customHeight="1" x14ac:dyDescent="0.35">
      <c r="B16" s="10" t="s">
        <v>227</v>
      </c>
      <c r="C16" s="70">
        <v>1.03</v>
      </c>
    </row>
    <row r="17" spans="2:4" ht="15" customHeight="1" x14ac:dyDescent="0.35">
      <c r="B17" s="10" t="s">
        <v>228</v>
      </c>
      <c r="C17" s="70">
        <v>1.1299999999999999</v>
      </c>
    </row>
    <row r="18" spans="2:4" ht="15" customHeight="1" x14ac:dyDescent="0.35">
      <c r="B18" s="10" t="s">
        <v>229</v>
      </c>
      <c r="C18" s="63">
        <v>3.3099999999999997E-2</v>
      </c>
    </row>
    <row r="19" spans="2:4" ht="15" customHeight="1" x14ac:dyDescent="0.35">
      <c r="B19" s="10" t="s">
        <v>230</v>
      </c>
      <c r="C19" s="71">
        <f>(C11-0.053)/C16</f>
        <v>0.16825242718446604</v>
      </c>
    </row>
    <row r="20" spans="2:4" ht="49.5" customHeight="1" x14ac:dyDescent="0.35">
      <c r="B20" s="103" t="s">
        <v>231</v>
      </c>
      <c r="C20" s="103"/>
      <c r="D20" s="103"/>
    </row>
  </sheetData>
  <mergeCells count="2">
    <mergeCell ref="B14:D14"/>
    <mergeCell ref="B20:D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D20"/>
  <sheetViews>
    <sheetView showGridLines="0" zoomScaleNormal="100" workbookViewId="0">
      <selection activeCell="F19" sqref="F19"/>
    </sheetView>
  </sheetViews>
  <sheetFormatPr defaultColWidth="8.6328125" defaultRowHeight="14.5" x14ac:dyDescent="0.35"/>
  <cols>
    <col min="2" max="2" width="26" customWidth="1"/>
    <col min="3" max="3" width="16" customWidth="1"/>
    <col min="4" max="4" width="46" customWidth="1"/>
  </cols>
  <sheetData>
    <row r="2" spans="2:4" ht="17.25" customHeight="1" x14ac:dyDescent="0.4">
      <c r="B2" s="5" t="s">
        <v>232</v>
      </c>
    </row>
    <row r="3" spans="2:4" ht="45" customHeight="1" x14ac:dyDescent="0.35">
      <c r="B3" s="3" t="s">
        <v>233</v>
      </c>
    </row>
    <row r="5" spans="2:4" ht="15" customHeight="1" x14ac:dyDescent="0.35">
      <c r="B5" s="10" t="s">
        <v>211</v>
      </c>
      <c r="C5" s="68" t="s">
        <v>234</v>
      </c>
      <c r="D5" s="69"/>
    </row>
    <row r="6" spans="2:4" ht="15" customHeight="1" x14ac:dyDescent="0.35">
      <c r="B6" s="10" t="s">
        <v>213</v>
      </c>
      <c r="C6" s="68" t="s">
        <v>235</v>
      </c>
      <c r="D6" s="69"/>
    </row>
    <row r="7" spans="2:4" ht="15" customHeight="1" x14ac:dyDescent="0.35">
      <c r="B7" s="10" t="s">
        <v>215</v>
      </c>
      <c r="C7" s="68" t="s">
        <v>236</v>
      </c>
      <c r="D7" s="69"/>
    </row>
    <row r="8" spans="2:4" ht="15" customHeight="1" x14ac:dyDescent="0.35">
      <c r="B8" s="10" t="s">
        <v>217</v>
      </c>
      <c r="C8" s="68" t="s">
        <v>237</v>
      </c>
      <c r="D8" s="69"/>
    </row>
    <row r="9" spans="2:4" ht="15" customHeight="1" x14ac:dyDescent="0.35">
      <c r="B9" s="10" t="s">
        <v>219</v>
      </c>
      <c r="C9" s="68">
        <v>1361</v>
      </c>
      <c r="D9" s="69" t="s">
        <v>220</v>
      </c>
    </row>
    <row r="10" spans="2:4" ht="15" customHeight="1" x14ac:dyDescent="0.35">
      <c r="B10" s="10" t="s">
        <v>221</v>
      </c>
      <c r="C10" s="68" t="s">
        <v>238</v>
      </c>
      <c r="D10" s="69" t="s">
        <v>220</v>
      </c>
    </row>
    <row r="11" spans="2:4" ht="15" customHeight="1" x14ac:dyDescent="0.35">
      <c r="B11" s="10" t="s">
        <v>223</v>
      </c>
      <c r="C11" s="63">
        <v>0.13</v>
      </c>
      <c r="D11" s="69" t="s">
        <v>220</v>
      </c>
    </row>
    <row r="12" spans="2:4" ht="15" customHeight="1" x14ac:dyDescent="0.35">
      <c r="B12" s="10" t="s">
        <v>239</v>
      </c>
      <c r="C12" s="63">
        <v>2.12E-2</v>
      </c>
      <c r="D12" s="69" t="s">
        <v>240</v>
      </c>
    </row>
    <row r="14" spans="2:4" ht="60" customHeight="1" x14ac:dyDescent="0.35">
      <c r="B14" s="102" t="s">
        <v>225</v>
      </c>
      <c r="C14" s="102"/>
      <c r="D14" s="102"/>
    </row>
    <row r="15" spans="2:4" ht="15" customHeight="1" x14ac:dyDescent="0.35">
      <c r="B15" s="10" t="s">
        <v>226</v>
      </c>
      <c r="C15" s="63">
        <v>0.1721</v>
      </c>
    </row>
    <row r="16" spans="2:4" ht="15" customHeight="1" x14ac:dyDescent="0.35">
      <c r="B16" s="10" t="s">
        <v>227</v>
      </c>
      <c r="C16" s="70">
        <v>0.84</v>
      </c>
    </row>
    <row r="17" spans="2:4" ht="15" customHeight="1" x14ac:dyDescent="0.35">
      <c r="B17" s="10" t="s">
        <v>228</v>
      </c>
      <c r="C17" s="70">
        <v>0.28000000000000003</v>
      </c>
    </row>
    <row r="18" spans="2:4" ht="15" customHeight="1" x14ac:dyDescent="0.35">
      <c r="B18" s="10" t="s">
        <v>229</v>
      </c>
      <c r="C18" s="63">
        <v>-5.1000000000000004E-3</v>
      </c>
    </row>
    <row r="19" spans="2:4" ht="15" customHeight="1" x14ac:dyDescent="0.35">
      <c r="B19" s="10" t="s">
        <v>230</v>
      </c>
      <c r="C19" s="71">
        <f>(C11-0.053)/C16</f>
        <v>9.1666666666666688E-2</v>
      </c>
    </row>
    <row r="20" spans="2:4" ht="49.5" customHeight="1" x14ac:dyDescent="0.35">
      <c r="B20" s="103" t="s">
        <v>241</v>
      </c>
      <c r="C20" s="103"/>
      <c r="D20" s="103"/>
    </row>
  </sheetData>
  <mergeCells count="2">
    <mergeCell ref="B14:D14"/>
    <mergeCell ref="B20:D20"/>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H11"/>
  <sheetViews>
    <sheetView showGridLines="0" zoomScaleNormal="100" workbookViewId="0">
      <selection activeCell="B13" sqref="B13"/>
    </sheetView>
  </sheetViews>
  <sheetFormatPr defaultColWidth="8.6328125" defaultRowHeight="14.5" x14ac:dyDescent="0.35"/>
  <cols>
    <col min="2" max="2" width="34" customWidth="1"/>
    <col min="3" max="8" width="17" customWidth="1"/>
  </cols>
  <sheetData>
    <row r="2" spans="2:8" ht="17.25" customHeight="1" x14ac:dyDescent="0.4">
      <c r="B2" s="5" t="s">
        <v>242</v>
      </c>
    </row>
    <row r="3" spans="2:8" ht="45" customHeight="1" x14ac:dyDescent="0.35">
      <c r="B3" s="3" t="s">
        <v>243</v>
      </c>
    </row>
    <row r="5" spans="2:8" ht="26.25" customHeight="1" x14ac:dyDescent="0.35">
      <c r="B5" s="6" t="s">
        <v>244</v>
      </c>
      <c r="C5" s="6" t="s">
        <v>245</v>
      </c>
      <c r="D5" s="6" t="s">
        <v>201</v>
      </c>
      <c r="E5" s="6" t="s">
        <v>246</v>
      </c>
      <c r="F5" s="6" t="s">
        <v>247</v>
      </c>
      <c r="G5" s="6" t="s">
        <v>248</v>
      </c>
      <c r="H5" s="6" t="s">
        <v>249</v>
      </c>
    </row>
    <row r="6" spans="2:8" ht="15" customHeight="1" x14ac:dyDescent="0.35">
      <c r="B6" s="51" t="s">
        <v>250</v>
      </c>
      <c r="C6" s="64">
        <f>'Portfolio 1 - Equal Weight'!F1245</f>
        <v>0.28753819090276567</v>
      </c>
      <c r="D6" s="64">
        <f>'Portfolio 1 - Equal Weight'!F1247</f>
        <v>0.25033413530071275</v>
      </c>
      <c r="E6" s="71">
        <f>COVAR('Portfolio 1 - Equal Weight'!F6:F1242,'Portfolio 4 - Benchmark'!C6:C1242)/VAR('Portfolio 4 - Benchmark'!C6:C1242)</f>
        <v>0.42812329462309251</v>
      </c>
      <c r="F6" s="71">
        <f>(C6-0.053)/D6</f>
        <v>0.93690055741310607</v>
      </c>
      <c r="G6" s="71">
        <f>(C6-0.053)/E6</f>
        <v>0.54782861350547718</v>
      </c>
      <c r="H6" s="64">
        <f>C6-(0.053+E6*('Portfolio 4 - Benchmark'!C1245-0.053))</f>
        <v>0.19592804572334424</v>
      </c>
    </row>
    <row r="7" spans="2:8" ht="15" customHeight="1" x14ac:dyDescent="0.35">
      <c r="B7" s="51" t="s">
        <v>251</v>
      </c>
      <c r="C7" s="64">
        <f>'Portfolio 2 - Criteria Based'!F1245</f>
        <v>0.32016420985385396</v>
      </c>
      <c r="D7" s="64">
        <f>'Portfolio 2 - Criteria Based'!F1247</f>
        <v>0.24589919899388571</v>
      </c>
      <c r="E7" s="71">
        <f>COVAR('Portfolio 2 - Criteria Based'!F6:F1242,'Portfolio 4 - Benchmark'!C6:C1242)/VAR('Portfolio 4 - Benchmark'!C6:C1242)</f>
        <v>0.40968806131241109</v>
      </c>
      <c r="F7" s="71">
        <f>(C7-0.053)/D7</f>
        <v>1.0864785690517724</v>
      </c>
      <c r="G7" s="71">
        <f>(C7-0.053)/E7</f>
        <v>0.65211617101560015</v>
      </c>
      <c r="H7" s="64">
        <f>C7-(0.053+E7*('Portfolio 4 - Benchmark'!C1245-0.053))</f>
        <v>0.23021663955293467</v>
      </c>
    </row>
    <row r="8" spans="2:8" ht="15" customHeight="1" x14ac:dyDescent="0.35">
      <c r="B8" s="51" t="s">
        <v>252</v>
      </c>
      <c r="C8" s="64">
        <f>'Markowitz Optimisation'!F1270</f>
        <v>0.47914949153809361</v>
      </c>
      <c r="D8" s="64">
        <f>'Markowitz Optimisation'!F1272</f>
        <v>0.26939007626172473</v>
      </c>
      <c r="E8" s="71">
        <f>COVAR('Markowitz Optimisation'!F30:F1266,'Portfolio 4 - Benchmark'!C6:C1242)/VAR('Portfolio 4 - Benchmark'!C6:C1242)</f>
        <v>0.3915056572738545</v>
      </c>
      <c r="F8" s="71">
        <f>(C8-0.053)/D8</f>
        <v>1.581904936706243</v>
      </c>
      <c r="G8" s="71">
        <f>(C8-0.053)/E8</f>
        <v>1.0884887194363224</v>
      </c>
      <c r="H8" s="64">
        <f>C8-(0.053+E8*('Portfolio 4 - Benchmark'!C1245-0.053))</f>
        <v>0.39084169479880126</v>
      </c>
    </row>
    <row r="9" spans="2:8" ht="15" customHeight="1" x14ac:dyDescent="0.35">
      <c r="B9" s="51" t="s">
        <v>253</v>
      </c>
      <c r="C9" s="64">
        <f>'Portfolio 4 - Benchmark'!C1245</f>
        <v>0.14318463994913588</v>
      </c>
      <c r="D9" s="64">
        <f>'Portfolio 4 - Benchmark'!C1247</f>
        <v>0.19668709950748553</v>
      </c>
      <c r="E9" s="71">
        <f>COVAR('Portfolio 4 - Benchmark'!C6:C1242,'Portfolio 4 - Benchmark'!C6:C1242)/VAR('Portfolio 4 - Benchmark'!C6:C1242)</f>
        <v>0.99919159256265</v>
      </c>
      <c r="F9" s="71">
        <f>(C9-0.053)/D9</f>
        <v>0.45851832771423651</v>
      </c>
      <c r="G9" s="71">
        <f>(C9-0.053)/E9</f>
        <v>9.0257604868188734E-2</v>
      </c>
      <c r="H9" s="64">
        <f>C9-(0.053+E9*('Portfolio 4 - Benchmark'!C1245-0.053))</f>
        <v>7.2905933669598078E-5</v>
      </c>
    </row>
    <row r="10" spans="2:8" ht="15" customHeight="1" x14ac:dyDescent="0.35">
      <c r="B10" s="51" t="s">
        <v>254</v>
      </c>
      <c r="C10" s="52">
        <f>'Portfolio 5 - Mutual Fund 1'!C11</f>
        <v>0.2263</v>
      </c>
      <c r="D10" s="72">
        <f>'Portfolio 5 - Mutual Fund 1'!C15</f>
        <v>0.1787</v>
      </c>
      <c r="E10" s="73">
        <f>'Portfolio 5 - Mutual Fund 1'!C16</f>
        <v>1.03</v>
      </c>
      <c r="F10" s="73">
        <f>'Portfolio 5 - Mutual Fund 1'!C17</f>
        <v>1.1299999999999999</v>
      </c>
      <c r="G10" s="73">
        <f>'Portfolio 5 - Mutual Fund 1'!C19</f>
        <v>0.16825242718446604</v>
      </c>
      <c r="H10" s="72">
        <f>'Portfolio 5 - Mutual Fund 1'!C18</f>
        <v>3.3099999999999997E-2</v>
      </c>
    </row>
    <row r="11" spans="2:8" ht="15" customHeight="1" x14ac:dyDescent="0.35">
      <c r="B11" s="51" t="s">
        <v>255</v>
      </c>
      <c r="C11" s="52">
        <f>'Portfolio 6 - Mutual Fund 2'!C11</f>
        <v>0.13</v>
      </c>
      <c r="D11" s="72">
        <f>'Portfolio 6 - Mutual Fund 2'!C15</f>
        <v>0.1721</v>
      </c>
      <c r="E11" s="73">
        <f>'Portfolio 6 - Mutual Fund 2'!C16</f>
        <v>0.84</v>
      </c>
      <c r="F11" s="73">
        <f>'Portfolio 6 - Mutual Fund 2'!C17</f>
        <v>0.28000000000000003</v>
      </c>
      <c r="G11" s="73">
        <f>'Portfolio 6 - Mutual Fund 2'!C19</f>
        <v>9.1666666666666688E-2</v>
      </c>
      <c r="H11" s="72">
        <f>'Portfolio 6 - Mutual Fund 2'!C18</f>
        <v>-5.1000000000000004E-3</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J1274"/>
  <sheetViews>
    <sheetView showGridLines="0" zoomScale="82" zoomScaleNormal="100" workbookViewId="0">
      <selection activeCell="F14" sqref="F14"/>
    </sheetView>
  </sheetViews>
  <sheetFormatPr defaultColWidth="8.6328125" defaultRowHeight="14.5" x14ac:dyDescent="0.35"/>
  <cols>
    <col min="2" max="2" width="32" customWidth="1"/>
    <col min="3" max="3" width="18" customWidth="1"/>
    <col min="4" max="7" width="20" customWidth="1"/>
    <col min="8" max="8" width="16" customWidth="1"/>
    <col min="9" max="9" width="15.1796875" customWidth="1"/>
    <col min="10" max="10" width="12" customWidth="1"/>
    <col min="11" max="11" width="14.453125" customWidth="1"/>
  </cols>
  <sheetData>
    <row r="2" spans="2:10" ht="17.25" customHeight="1" x14ac:dyDescent="0.4">
      <c r="B2" s="5" t="s">
        <v>256</v>
      </c>
    </row>
    <row r="3" spans="2:10" ht="31.5" customHeight="1" x14ac:dyDescent="0.35">
      <c r="B3" s="3" t="s">
        <v>257</v>
      </c>
    </row>
    <row r="5" spans="2:10" ht="15" customHeight="1" x14ac:dyDescent="0.35">
      <c r="B5" s="74" t="s">
        <v>258</v>
      </c>
    </row>
    <row r="7" spans="2:10" ht="102" customHeight="1" x14ac:dyDescent="0.35">
      <c r="B7" s="75" t="s">
        <v>163</v>
      </c>
      <c r="C7" s="75" t="s">
        <v>259</v>
      </c>
      <c r="D7" s="75" t="s">
        <v>260</v>
      </c>
      <c r="E7" s="75" t="s">
        <v>261</v>
      </c>
      <c r="F7" s="75" t="s">
        <v>262</v>
      </c>
      <c r="G7" s="75" t="s">
        <v>263</v>
      </c>
      <c r="H7" s="75" t="s">
        <v>264</v>
      </c>
      <c r="I7" s="75" t="s">
        <v>265</v>
      </c>
      <c r="J7" s="75" t="s">
        <v>266</v>
      </c>
    </row>
    <row r="8" spans="2:10" ht="15" customHeight="1" x14ac:dyDescent="0.35">
      <c r="B8" s="56">
        <f>'Daily Returns'!B6</f>
        <v>44460</v>
      </c>
      <c r="C8" s="57">
        <f>'Portfolio 1 - Equal Weight'!F6</f>
        <v>-7.8737931120489661E-3</v>
      </c>
      <c r="D8" s="66">
        <f>100*(1+C8)</f>
        <v>99.212620688795113</v>
      </c>
      <c r="E8" s="57">
        <f>'Portfolio 2 - Criteria Based'!F6</f>
        <v>-7.4747345717371136E-3</v>
      </c>
      <c r="F8" s="66">
        <f>100*(1+E8)</f>
        <v>99.252526542826288</v>
      </c>
      <c r="G8" s="57">
        <f>'Markowitz Optimisation'!F30</f>
        <v>-1.9823816700700256E-3</v>
      </c>
      <c r="H8" s="66">
        <f>100*(1+G8)</f>
        <v>99.801761832992995</v>
      </c>
      <c r="I8" s="57">
        <f>'Portfolio 4 - Benchmark'!C6</f>
        <v>5.2348863574760429E-3</v>
      </c>
      <c r="J8" s="66">
        <f>100*(1+I8)</f>
        <v>100.52348863574761</v>
      </c>
    </row>
    <row r="9" spans="2:10" ht="15" customHeight="1" x14ac:dyDescent="0.35">
      <c r="B9" s="56">
        <f>'Daily Returns'!B7</f>
        <v>44461</v>
      </c>
      <c r="C9" s="57">
        <f>'Portfolio 1 - Equal Weight'!F7</f>
        <v>-2.4220607960150796E-3</v>
      </c>
      <c r="D9" s="66">
        <f t="shared" ref="D9:D72" si="0">D8*(1+C9)</f>
        <v>98.972321689754878</v>
      </c>
      <c r="E9" s="57">
        <f>'Portfolio 2 - Criteria Based'!F7</f>
        <v>-1.0212169217208847E-3</v>
      </c>
      <c r="F9" s="66">
        <f t="shared" ref="F9:F72" si="1">F8*(1+E9)</f>
        <v>99.1511681831972</v>
      </c>
      <c r="G9" s="57">
        <f>'Markowitz Optimisation'!F31</f>
        <v>6.4433328637151016E-3</v>
      </c>
      <c r="H9" s="66">
        <f t="shared" ref="H9:H72" si="2">H8*(1+G9)</f>
        <v>100.44481780486818</v>
      </c>
      <c r="I9" s="57">
        <f>'Portfolio 4 - Benchmark'!C7</f>
        <v>8.1947994091302601E-3</v>
      </c>
      <c r="J9" s="66">
        <f t="shared" ref="J9:J72" si="3">J8*(1+I9)</f>
        <v>101.34725846102354</v>
      </c>
    </row>
    <row r="10" spans="2:10" ht="15" customHeight="1" x14ac:dyDescent="0.35">
      <c r="B10" s="56">
        <f>'Daily Returns'!B8</f>
        <v>44462</v>
      </c>
      <c r="C10" s="57">
        <f>'Portfolio 1 - Equal Weight'!F8</f>
        <v>1.3150958130841562E-2</v>
      </c>
      <c r="D10" s="66">
        <f t="shared" si="0"/>
        <v>100.27390254840903</v>
      </c>
      <c r="E10" s="57">
        <f>'Portfolio 2 - Criteria Based'!F8</f>
        <v>1.2353631126414912E-2</v>
      </c>
      <c r="F10" s="66">
        <f t="shared" si="1"/>
        <v>100.37604514068555</v>
      </c>
      <c r="G10" s="57">
        <f>'Markowitz Optimisation'!F32</f>
        <v>1.1564987222246421E-2</v>
      </c>
      <c r="H10" s="66">
        <f t="shared" si="2"/>
        <v>101.60646083932237</v>
      </c>
      <c r="I10" s="57">
        <f>'Portfolio 4 - Benchmark'!C8</f>
        <v>1.8326220682116867E-2</v>
      </c>
      <c r="J10" s="66">
        <f t="shared" si="3"/>
        <v>103.2045706851078</v>
      </c>
    </row>
    <row r="11" spans="2:10" ht="15" customHeight="1" x14ac:dyDescent="0.35">
      <c r="B11" s="56">
        <f>'Daily Returns'!B9</f>
        <v>44463</v>
      </c>
      <c r="C11" s="57">
        <f>'Portfolio 1 - Equal Weight'!F9</f>
        <v>-8.4675046993344938E-3</v>
      </c>
      <c r="D11" s="66">
        <f t="shared" si="0"/>
        <v>99.424832807359763</v>
      </c>
      <c r="E11" s="57">
        <f>'Portfolio 2 - Criteria Based'!F9</f>
        <v>-9.1423538723425408E-3</v>
      </c>
      <c r="F11" s="66">
        <f t="shared" si="1"/>
        <v>99.458371815703174</v>
      </c>
      <c r="G11" s="57">
        <f>'Markowitz Optimisation'!F33</f>
        <v>-7.8072748645065916E-3</v>
      </c>
      <c r="H11" s="66">
        <f t="shared" si="2"/>
        <v>100.81319127154005</v>
      </c>
      <c r="I11" s="57">
        <f>'Portfolio 4 - Benchmark'!C9</f>
        <v>-8.0755483996208799E-3</v>
      </c>
      <c r="J11" s="66">
        <f t="shared" si="3"/>
        <v>102.37113717947811</v>
      </c>
    </row>
    <row r="12" spans="2:10" ht="15" customHeight="1" x14ac:dyDescent="0.35">
      <c r="B12" s="56">
        <f>'Daily Returns'!B10</f>
        <v>44466</v>
      </c>
      <c r="C12" s="57">
        <f>'Portfolio 1 - Equal Weight'!F10</f>
        <v>2.0397799868899003E-3</v>
      </c>
      <c r="D12" s="66">
        <f t="shared" si="0"/>
        <v>99.627637591520084</v>
      </c>
      <c r="E12" s="57">
        <f>'Portfolio 2 - Criteria Based'!F10</f>
        <v>1.4929420898347034E-3</v>
      </c>
      <c r="F12" s="66">
        <f t="shared" si="1"/>
        <v>99.606857405173258</v>
      </c>
      <c r="G12" s="57">
        <f>'Markowitz Optimisation'!F34</f>
        <v>7.2331228607879381E-3</v>
      </c>
      <c r="H12" s="66">
        <f t="shared" si="2"/>
        <v>101.54238546999522</v>
      </c>
      <c r="I12" s="57">
        <f>'Portfolio 4 - Benchmark'!C10</f>
        <v>1.333551294065094E-2</v>
      </c>
      <c r="J12" s="66">
        <f t="shared" si="3"/>
        <v>103.73630880408419</v>
      </c>
    </row>
    <row r="13" spans="2:10" ht="15" customHeight="1" x14ac:dyDescent="0.35">
      <c r="B13" s="56">
        <f>'Daily Returns'!B11</f>
        <v>44467</v>
      </c>
      <c r="C13" s="57">
        <f>'Portfolio 1 - Equal Weight'!F11</f>
        <v>1.4134331496597197E-2</v>
      </c>
      <c r="D13" s="66">
        <f t="shared" si="0"/>
        <v>101.03580764746147</v>
      </c>
      <c r="E13" s="57">
        <f>'Portfolio 2 - Criteria Based'!F11</f>
        <v>1.3267484858664651E-2</v>
      </c>
      <c r="F13" s="66">
        <f t="shared" si="1"/>
        <v>100.92838987761557</v>
      </c>
      <c r="G13" s="57">
        <f>'Markowitz Optimisation'!F35</f>
        <v>1.5992173883806943E-2</v>
      </c>
      <c r="H13" s="66">
        <f t="shared" si="2"/>
        <v>103.16626895500794</v>
      </c>
      <c r="I13" s="57">
        <f>'Portfolio 4 - Benchmark'!C11</f>
        <v>2.0144460273424869E-2</v>
      </c>
      <c r="J13" s="66">
        <f t="shared" si="3"/>
        <v>105.8260207556998</v>
      </c>
    </row>
    <row r="14" spans="2:10" ht="15" customHeight="1" x14ac:dyDescent="0.35">
      <c r="B14" s="56">
        <f>'Daily Returns'!B12</f>
        <v>44468</v>
      </c>
      <c r="C14" s="57">
        <f>'Portfolio 1 - Equal Weight'!F12</f>
        <v>3.7921793487273737E-2</v>
      </c>
      <c r="D14" s="66">
        <f t="shared" si="0"/>
        <v>104.86726667988842</v>
      </c>
      <c r="E14" s="57">
        <f>'Portfolio 2 - Criteria Based'!F12</f>
        <v>3.9222541208085208E-2</v>
      </c>
      <c r="F14" s="66">
        <f t="shared" si="1"/>
        <v>104.88705780865602</v>
      </c>
      <c r="G14" s="57">
        <f>'Markowitz Optimisation'!F36</f>
        <v>3.9931149867256162E-2</v>
      </c>
      <c r="H14" s="66">
        <f t="shared" si="2"/>
        <v>107.28581670189601</v>
      </c>
      <c r="I14" s="57">
        <f>'Portfolio 4 - Benchmark'!C12</f>
        <v>1.8494967560308107E-2</v>
      </c>
      <c r="J14" s="66">
        <f t="shared" si="3"/>
        <v>107.78326957661297</v>
      </c>
    </row>
    <row r="15" spans="2:10" ht="15" customHeight="1" x14ac:dyDescent="0.35">
      <c r="B15" s="56">
        <f>'Daily Returns'!B13</f>
        <v>44469</v>
      </c>
      <c r="C15" s="57">
        <f>'Portfolio 1 - Equal Weight'!F13</f>
        <v>1.0823111960587864E-2</v>
      </c>
      <c r="D15" s="66">
        <f t="shared" si="0"/>
        <v>106.00225684816569</v>
      </c>
      <c r="E15" s="57">
        <f>'Portfolio 2 - Criteria Based'!F13</f>
        <v>8.2326285852638292E-3</v>
      </c>
      <c r="F15" s="66">
        <f t="shared" si="1"/>
        <v>105.75055399899578</v>
      </c>
      <c r="G15" s="57">
        <f>'Markowitz Optimisation'!F37</f>
        <v>-6.9260677343872395E-3</v>
      </c>
      <c r="H15" s="66">
        <f t="shared" si="2"/>
        <v>106.54274786847962</v>
      </c>
      <c r="I15" s="57">
        <f>'Portfolio 4 - Benchmark'!C13</f>
        <v>-2.6241496115164686E-4</v>
      </c>
      <c r="J15" s="66">
        <f t="shared" si="3"/>
        <v>107.75498563411422</v>
      </c>
    </row>
    <row r="16" spans="2:10" ht="15" customHeight="1" x14ac:dyDescent="0.35">
      <c r="B16" s="56">
        <f>'Daily Returns'!B14</f>
        <v>44470</v>
      </c>
      <c r="C16" s="57">
        <f>'Portfolio 1 - Equal Weight'!F14</f>
        <v>-3.275499018981832E-4</v>
      </c>
      <c r="D16" s="66">
        <f t="shared" si="0"/>
        <v>105.96753581933407</v>
      </c>
      <c r="E16" s="57">
        <f>'Portfolio 2 - Criteria Based'!F14</f>
        <v>-1.8375595556118494E-4</v>
      </c>
      <c r="F16" s="66">
        <f t="shared" si="1"/>
        <v>105.73112170489458</v>
      </c>
      <c r="G16" s="57">
        <f>'Markowitz Optimisation'!F38</f>
        <v>-6.522254000771872E-3</v>
      </c>
      <c r="H16" s="66">
        <f t="shared" si="2"/>
        <v>105.8478490049412</v>
      </c>
      <c r="I16" s="57">
        <f>'Portfolio 4 - Benchmark'!C14</f>
        <v>6.1968060091301957E-3</v>
      </c>
      <c r="J16" s="66">
        <f t="shared" si="3"/>
        <v>108.42272237660544</v>
      </c>
    </row>
    <row r="17" spans="2:10" ht="15" customHeight="1" x14ac:dyDescent="0.35">
      <c r="B17" s="56">
        <f>'Daily Returns'!B15</f>
        <v>44473</v>
      </c>
      <c r="C17" s="57">
        <f>'Portfolio 1 - Equal Weight'!F15</f>
        <v>1.9260003897028366E-2</v>
      </c>
      <c r="D17" s="66">
        <f t="shared" si="0"/>
        <v>108.00847097217293</v>
      </c>
      <c r="E17" s="57">
        <f>'Portfolio 2 - Criteria Based'!F15</f>
        <v>2.0603456394126612E-2</v>
      </c>
      <c r="F17" s="66">
        <f t="shared" si="1"/>
        <v>107.90954826044347</v>
      </c>
      <c r="G17" s="57">
        <f>'Markowitz Optimisation'!F39</f>
        <v>3.0550958387137492E-2</v>
      </c>
      <c r="H17" s="66">
        <f t="shared" si="2"/>
        <v>109.08160223525917</v>
      </c>
      <c r="I17" s="57">
        <f>'Portfolio 4 - Benchmark'!C15</f>
        <v>1.4539004008660594E-2</v>
      </c>
      <c r="J17" s="66">
        <f t="shared" si="3"/>
        <v>109.99908077186879</v>
      </c>
    </row>
    <row r="18" spans="2:10" ht="15" customHeight="1" x14ac:dyDescent="0.35">
      <c r="B18" s="56">
        <f>'Daily Returns'!B16</f>
        <v>44474</v>
      </c>
      <c r="C18" s="57">
        <f>'Portfolio 1 - Equal Weight'!F16</f>
        <v>2.6301846512323947E-2</v>
      </c>
      <c r="D18" s="66">
        <f t="shared" si="0"/>
        <v>110.84929319771382</v>
      </c>
      <c r="E18" s="57">
        <f>'Portfolio 2 - Criteria Based'!F16</f>
        <v>2.5550457449186419E-2</v>
      </c>
      <c r="F18" s="66">
        <f t="shared" si="1"/>
        <v>110.66668658163287</v>
      </c>
      <c r="G18" s="57">
        <f>'Markowitz Optimisation'!F40</f>
        <v>2.1430345894827754E-2</v>
      </c>
      <c r="H18" s="66">
        <f t="shared" si="2"/>
        <v>111.41925870192279</v>
      </c>
      <c r="I18" s="57">
        <f>'Portfolio 4 - Benchmark'!C16</f>
        <v>2.8779151988892249E-2</v>
      </c>
      <c r="J18" s="66">
        <f t="shared" si="3"/>
        <v>113.16476103604084</v>
      </c>
    </row>
    <row r="19" spans="2:10" ht="15" customHeight="1" x14ac:dyDescent="0.35">
      <c r="B19" s="56">
        <f>'Daily Returns'!B17</f>
        <v>44475</v>
      </c>
      <c r="C19" s="57">
        <f>'Portfolio 1 - Equal Weight'!F17</f>
        <v>-1.2295777087427063E-2</v>
      </c>
      <c r="D19" s="66">
        <f t="shared" si="0"/>
        <v>109.48631499825589</v>
      </c>
      <c r="E19" s="57">
        <f>'Portfolio 2 - Criteria Based'!F17</f>
        <v>-1.5222357211148924E-2</v>
      </c>
      <c r="F19" s="66">
        <f t="shared" si="1"/>
        <v>108.98207874711299</v>
      </c>
      <c r="G19" s="57">
        <f>'Markowitz Optimisation'!F41</f>
        <v>-2.439684058111425E-2</v>
      </c>
      <c r="H19" s="66">
        <f t="shared" si="2"/>
        <v>108.70098080970605</v>
      </c>
      <c r="I19" s="57">
        <f>'Portfolio 4 - Benchmark'!C17</f>
        <v>-4.5050955692604866E-3</v>
      </c>
      <c r="J19" s="66">
        <f t="shared" si="3"/>
        <v>112.65494297250095</v>
      </c>
    </row>
    <row r="20" spans="2:10" ht="15" customHeight="1" x14ac:dyDescent="0.35">
      <c r="B20" s="56">
        <f>'Daily Returns'!B18</f>
        <v>44476</v>
      </c>
      <c r="C20" s="57">
        <f>'Portfolio 1 - Equal Weight'!F18</f>
        <v>-2.014941647313312E-4</v>
      </c>
      <c r="D20" s="66">
        <f t="shared" si="0"/>
        <v>109.4642541446658</v>
      </c>
      <c r="E20" s="57">
        <f>'Portfolio 2 - Criteria Based'!F18</f>
        <v>2.0762235016196775E-4</v>
      </c>
      <c r="F20" s="66">
        <f t="shared" si="1"/>
        <v>109.004705862428</v>
      </c>
      <c r="G20" s="57">
        <f>'Markowitz Optimisation'!F42</f>
        <v>3.6264774569252705E-3</v>
      </c>
      <c r="H20" s="66">
        <f t="shared" si="2"/>
        <v>109.09518246615812</v>
      </c>
      <c r="I20" s="57">
        <f>'Portfolio 4 - Benchmark'!C18</f>
        <v>-3.9166457444137492E-3</v>
      </c>
      <c r="J20" s="66">
        <f t="shared" si="3"/>
        <v>112.21371346952053</v>
      </c>
    </row>
    <row r="21" spans="2:10" ht="15" customHeight="1" x14ac:dyDescent="0.35">
      <c r="B21" s="56">
        <f>'Daily Returns'!B19</f>
        <v>44477</v>
      </c>
      <c r="C21" s="57">
        <f>'Portfolio 1 - Equal Weight'!F19</f>
        <v>-1.0577192668881318E-2</v>
      </c>
      <c r="D21" s="66">
        <f t="shared" si="0"/>
        <v>108.30642963822228</v>
      </c>
      <c r="E21" s="57">
        <f>'Portfolio 2 - Criteria Based'!F19</f>
        <v>-9.7410139651293425E-3</v>
      </c>
      <c r="F21" s="66">
        <f t="shared" si="1"/>
        <v>107.94288950035727</v>
      </c>
      <c r="G21" s="57">
        <f>'Markowitz Optimisation'!F43</f>
        <v>-5.9368611398546763E-3</v>
      </c>
      <c r="H21" s="66">
        <f t="shared" si="2"/>
        <v>108.44749951682942</v>
      </c>
      <c r="I21" s="57">
        <f>'Portfolio 4 - Benchmark'!C19</f>
        <v>4.1126850498225398E-3</v>
      </c>
      <c r="J21" s="66">
        <f t="shared" si="3"/>
        <v>112.6752131312917</v>
      </c>
    </row>
    <row r="22" spans="2:10" ht="15" customHeight="1" x14ac:dyDescent="0.35">
      <c r="B22" s="56">
        <f>'Daily Returns'!B20</f>
        <v>44480</v>
      </c>
      <c r="C22" s="57">
        <f>'Portfolio 1 - Equal Weight'!F20</f>
        <v>2.4334458222351696E-2</v>
      </c>
      <c r="D22" s="66">
        <f t="shared" si="0"/>
        <v>110.94200792546567</v>
      </c>
      <c r="E22" s="57">
        <f>'Portfolio 2 - Criteria Based'!F20</f>
        <v>2.6654230307653834E-2</v>
      </c>
      <c r="F22" s="66">
        <f t="shared" si="1"/>
        <v>110.82002413717342</v>
      </c>
      <c r="G22" s="57">
        <f>'Markowitz Optimisation'!F44</f>
        <v>2.0813408933957781E-2</v>
      </c>
      <c r="H22" s="66">
        <f t="shared" si="2"/>
        <v>110.70466167213839</v>
      </c>
      <c r="I22" s="57">
        <f>'Portfolio 4 - Benchmark'!C20</f>
        <v>1.084623655464112E-2</v>
      </c>
      <c r="J22" s="66">
        <f t="shared" si="3"/>
        <v>113.89731514675829</v>
      </c>
    </row>
    <row r="23" spans="2:10" ht="15" customHeight="1" x14ac:dyDescent="0.35">
      <c r="B23" s="56">
        <f>'Daily Returns'!B21</f>
        <v>44481</v>
      </c>
      <c r="C23" s="57">
        <f>'Portfolio 1 - Equal Weight'!F21</f>
        <v>-1.6884724257510207E-3</v>
      </c>
      <c r="D23" s="66">
        <f t="shared" si="0"/>
        <v>110.75468540422608</v>
      </c>
      <c r="E23" s="57">
        <f>'Portfolio 2 - Criteria Based'!F21</f>
        <v>-2.4008125217827719E-3</v>
      </c>
      <c r="F23" s="66">
        <f t="shared" si="1"/>
        <v>110.55396603556062</v>
      </c>
      <c r="G23" s="57">
        <f>'Markowitz Optimisation'!F45</f>
        <v>-7.9530770926455503E-3</v>
      </c>
      <c r="H23" s="66">
        <f t="shared" si="2"/>
        <v>109.82421896334462</v>
      </c>
      <c r="I23" s="57">
        <f>'Portfolio 4 - Benchmark'!C21</f>
        <v>4.3209148419700583E-3</v>
      </c>
      <c r="J23" s="66">
        <f t="shared" si="3"/>
        <v>114.38945574623645</v>
      </c>
    </row>
    <row r="24" spans="2:10" ht="15" customHeight="1" x14ac:dyDescent="0.35">
      <c r="B24" s="56">
        <f>'Daily Returns'!B22</f>
        <v>44482</v>
      </c>
      <c r="C24" s="57">
        <f>'Portfolio 1 - Equal Weight'!F22</f>
        <v>2.6732478236196924E-2</v>
      </c>
      <c r="D24" s="66">
        <f t="shared" si="0"/>
        <v>113.71543262135138</v>
      </c>
      <c r="E24" s="57">
        <f>'Portfolio 2 - Criteria Based'!F22</f>
        <v>2.7267844226051659E-2</v>
      </c>
      <c r="F24" s="66">
        <f t="shared" si="1"/>
        <v>113.56853435999049</v>
      </c>
      <c r="G24" s="57">
        <f>'Markowitz Optimisation'!F46</f>
        <v>2.1813236944745025E-2</v>
      </c>
      <c r="H24" s="66">
        <f t="shared" si="2"/>
        <v>112.21984067386362</v>
      </c>
      <c r="I24" s="57">
        <f>'Portfolio 4 - Benchmark'!C22</f>
        <v>1.3947527296479301E-2</v>
      </c>
      <c r="J24" s="66">
        <f t="shared" si="3"/>
        <v>115.9849058026865</v>
      </c>
    </row>
    <row r="25" spans="2:10" ht="15" customHeight="1" x14ac:dyDescent="0.35">
      <c r="B25" s="56">
        <f>'Daily Returns'!B23</f>
        <v>44483</v>
      </c>
      <c r="C25" s="57">
        <f>'Portfolio 1 - Equal Weight'!F23</f>
        <v>1.5243384228507861E-2</v>
      </c>
      <c r="D25" s="66">
        <f t="shared" si="0"/>
        <v>115.44884065350963</v>
      </c>
      <c r="E25" s="57">
        <f>'Portfolio 2 - Criteria Based'!F23</f>
        <v>1.7761935725131132E-2</v>
      </c>
      <c r="F25" s="66">
        <f t="shared" si="1"/>
        <v>115.58573136768999</v>
      </c>
      <c r="G25" s="57">
        <f>'Markowitz Optimisation'!F47</f>
        <v>3.2414687082704896E-2</v>
      </c>
      <c r="H25" s="66">
        <f t="shared" si="2"/>
        <v>115.85741169377791</v>
      </c>
      <c r="I25" s="57">
        <f>'Portfolio 4 - Benchmark'!C23</f>
        <v>6.5821560371315257E-3</v>
      </c>
      <c r="J25" s="66">
        <f t="shared" si="3"/>
        <v>116.74833655063178</v>
      </c>
    </row>
    <row r="26" spans="2:10" ht="15" customHeight="1" x14ac:dyDescent="0.35">
      <c r="B26" s="56">
        <f>'Daily Returns'!B24</f>
        <v>44487</v>
      </c>
      <c r="C26" s="57">
        <f>'Portfolio 1 - Equal Weight'!F24</f>
        <v>4.9034973693197849E-2</v>
      </c>
      <c r="D26" s="66">
        <f t="shared" si="0"/>
        <v>121.10987151786468</v>
      </c>
      <c r="E26" s="57">
        <f>'Portfolio 2 - Criteria Based'!F24</f>
        <v>5.1246471551546782E-2</v>
      </c>
      <c r="F26" s="66">
        <f t="shared" si="1"/>
        <v>121.50909226198904</v>
      </c>
      <c r="G26" s="57">
        <f>'Markowitz Optimisation'!F48</f>
        <v>5.7151865240039755E-2</v>
      </c>
      <c r="H26" s="66">
        <f t="shared" si="2"/>
        <v>122.47887887396051</v>
      </c>
      <c r="I26" s="57">
        <f>'Portfolio 4 - Benchmark'!C24</f>
        <v>1.5438286223040665E-2</v>
      </c>
      <c r="J26" s="66">
        <f t="shared" si="3"/>
        <v>118.55073078636431</v>
      </c>
    </row>
    <row r="27" spans="2:10" ht="15" customHeight="1" x14ac:dyDescent="0.35">
      <c r="B27" s="56">
        <f>'Daily Returns'!B25</f>
        <v>44488</v>
      </c>
      <c r="C27" s="57">
        <f>'Portfolio 1 - Equal Weight'!F25</f>
        <v>-2.5469090872366359E-2</v>
      </c>
      <c r="D27" s="66">
        <f t="shared" si="0"/>
        <v>118.02531319463556</v>
      </c>
      <c r="E27" s="57">
        <f>'Portfolio 2 - Criteria Based'!F25</f>
        <v>-2.3597132283572922E-2</v>
      </c>
      <c r="F27" s="66">
        <f t="shared" si="1"/>
        <v>118.64182613822601</v>
      </c>
      <c r="G27" s="57">
        <f>'Markowitz Optimisation'!F49</f>
        <v>-5.9119557283990251E-3</v>
      </c>
      <c r="H27" s="66">
        <f t="shared" si="2"/>
        <v>121.75478916439371</v>
      </c>
      <c r="I27" s="57">
        <f>'Portfolio 4 - Benchmark'!C25</f>
        <v>-1.4436133875707302E-2</v>
      </c>
      <c r="J27" s="66">
        <f t="shared" si="3"/>
        <v>116.83931656566942</v>
      </c>
    </row>
    <row r="28" spans="2:10" ht="15" customHeight="1" x14ac:dyDescent="0.35">
      <c r="B28" s="56">
        <f>'Daily Returns'!B26</f>
        <v>44489</v>
      </c>
      <c r="C28" s="57">
        <f>'Portfolio 1 - Equal Weight'!F26</f>
        <v>-2.0768581589445691E-2</v>
      </c>
      <c r="D28" s="66">
        <f t="shared" si="0"/>
        <v>115.57409484793288</v>
      </c>
      <c r="E28" s="57">
        <f>'Portfolio 2 - Criteria Based'!F26</f>
        <v>-2.2098437756113937E-2</v>
      </c>
      <c r="F28" s="66">
        <f t="shared" si="1"/>
        <v>116.02002712803872</v>
      </c>
      <c r="G28" s="57">
        <f>'Markowitz Optimisation'!F50</f>
        <v>-2.9783406513959221E-2</v>
      </c>
      <c r="H28" s="66">
        <f t="shared" si="2"/>
        <v>118.12851678368916</v>
      </c>
      <c r="I28" s="57">
        <f>'Portfolio 4 - Benchmark'!C26</f>
        <v>-1.6291684906387438E-2</v>
      </c>
      <c r="J28" s="66">
        <f t="shared" si="3"/>
        <v>114.93580723550389</v>
      </c>
    </row>
    <row r="29" spans="2:10" ht="15" customHeight="1" x14ac:dyDescent="0.35">
      <c r="B29" s="56">
        <f>'Daily Returns'!B27</f>
        <v>44490</v>
      </c>
      <c r="C29" s="57">
        <f>'Portfolio 1 - Equal Weight'!F27</f>
        <v>3.1616307760394379E-3</v>
      </c>
      <c r="D29" s="66">
        <f t="shared" si="0"/>
        <v>115.93949746311701</v>
      </c>
      <c r="E29" s="57">
        <f>'Portfolio 2 - Criteria Based'!F27</f>
        <v>3.496967334585504E-3</v>
      </c>
      <c r="F29" s="66">
        <f t="shared" si="1"/>
        <v>116.42574537306319</v>
      </c>
      <c r="G29" s="57">
        <f>'Markowitz Optimisation'!F51</f>
        <v>4.3295359520679729E-3</v>
      </c>
      <c r="H29" s="66">
        <f t="shared" si="2"/>
        <v>118.6399584440686</v>
      </c>
      <c r="I29" s="57">
        <f>'Portfolio 4 - Benchmark'!C27</f>
        <v>-3.0945149773293767E-3</v>
      </c>
      <c r="J29" s="66">
        <f t="shared" si="3"/>
        <v>114.58013665858218</v>
      </c>
    </row>
    <row r="30" spans="2:10" ht="15" customHeight="1" x14ac:dyDescent="0.35">
      <c r="B30" s="56">
        <f>'Daily Returns'!B28</f>
        <v>44491</v>
      </c>
      <c r="C30" s="57">
        <f>'Portfolio 1 - Equal Weight'!F28</f>
        <v>-1.939167161528821E-3</v>
      </c>
      <c r="D30" s="66">
        <f t="shared" si="0"/>
        <v>115.71467139691237</v>
      </c>
      <c r="E30" s="57">
        <f>'Portfolio 2 - Criteria Based'!F28</f>
        <v>-6.4509369297771884E-3</v>
      </c>
      <c r="F30" s="66">
        <f t="shared" si="1"/>
        <v>115.67469023265927</v>
      </c>
      <c r="G30" s="57">
        <f>'Markowitz Optimisation'!F52</f>
        <v>-1.7700017523578165E-2</v>
      </c>
      <c r="H30" s="66">
        <f t="shared" si="2"/>
        <v>116.54002910061199</v>
      </c>
      <c r="I30" s="57">
        <f>'Portfolio 4 - Benchmark'!C28</f>
        <v>-1.0655629792977184E-3</v>
      </c>
      <c r="J30" s="66">
        <f t="shared" si="3"/>
        <v>114.45804430679591</v>
      </c>
    </row>
    <row r="31" spans="2:10" ht="15" customHeight="1" x14ac:dyDescent="0.35">
      <c r="B31" s="56">
        <f>'Daily Returns'!B29</f>
        <v>44494</v>
      </c>
      <c r="C31" s="57">
        <f>'Portfolio 1 - Equal Weight'!F29</f>
        <v>-1.17096534817966E-2</v>
      </c>
      <c r="D31" s="66">
        <f t="shared" si="0"/>
        <v>114.35969269209455</v>
      </c>
      <c r="E31" s="57">
        <f>'Portfolio 2 - Criteria Based'!F29</f>
        <v>-1.4658763041227136E-2</v>
      </c>
      <c r="F31" s="66">
        <f t="shared" si="1"/>
        <v>113.97904235867136</v>
      </c>
      <c r="G31" s="57">
        <f>'Markowitz Optimisation'!F53</f>
        <v>-2.2413802466926057E-2</v>
      </c>
      <c r="H31" s="66">
        <f t="shared" si="2"/>
        <v>113.92792390886106</v>
      </c>
      <c r="I31" s="57">
        <f>'Portfolio 4 - Benchmark'!C29</f>
        <v>-4.9545931920677022E-3</v>
      </c>
      <c r="J31" s="66">
        <f t="shared" si="3"/>
        <v>113.89095125969608</v>
      </c>
    </row>
    <row r="32" spans="2:10" ht="15" customHeight="1" x14ac:dyDescent="0.35">
      <c r="B32" s="56">
        <f>'Daily Returns'!B30</f>
        <v>44495</v>
      </c>
      <c r="C32" s="57">
        <f>'Portfolio 1 - Equal Weight'!F30</f>
        <v>3.5313415553694829E-4</v>
      </c>
      <c r="D32" s="66">
        <f t="shared" si="0"/>
        <v>114.40007700560085</v>
      </c>
      <c r="E32" s="57">
        <f>'Portfolio 2 - Criteria Based'!F30</f>
        <v>2.4793408244472327E-3</v>
      </c>
      <c r="F32" s="66">
        <f t="shared" si="1"/>
        <v>114.26163525152262</v>
      </c>
      <c r="G32" s="57">
        <f>'Markowitz Optimisation'!F54</f>
        <v>-1.1553206589971826E-3</v>
      </c>
      <c r="H32" s="66">
        <f t="shared" si="2"/>
        <v>113.7963006247325</v>
      </c>
      <c r="I32" s="57">
        <f>'Portfolio 4 - Benchmark'!C30</f>
        <v>8.7851093947897141E-3</v>
      </c>
      <c r="J32" s="66">
        <f t="shared" si="3"/>
        <v>114.89149572558918</v>
      </c>
    </row>
    <row r="33" spans="2:10" ht="15" customHeight="1" x14ac:dyDescent="0.35">
      <c r="B33" s="56">
        <f>'Daily Returns'!B31</f>
        <v>44496</v>
      </c>
      <c r="C33" s="57">
        <f>'Portfolio 1 - Equal Weight'!F31</f>
        <v>-4.0797651782119139E-3</v>
      </c>
      <c r="D33" s="66">
        <f t="shared" si="0"/>
        <v>113.93335155504863</v>
      </c>
      <c r="E33" s="57">
        <f>'Portfolio 2 - Criteria Based'!F31</f>
        <v>-6.0670469528886078E-3</v>
      </c>
      <c r="F33" s="66">
        <f t="shared" si="1"/>
        <v>113.5684045455378</v>
      </c>
      <c r="G33" s="57">
        <f>'Markowitz Optimisation'!F55</f>
        <v>-1.4129560699059603E-2</v>
      </c>
      <c r="H33" s="66">
        <f t="shared" si="2"/>
        <v>112.18840888772691</v>
      </c>
      <c r="I33" s="57">
        <f>'Portfolio 4 - Benchmark'!C31</f>
        <v>-7.6972155035707202E-3</v>
      </c>
      <c r="J33" s="66">
        <f t="shared" si="3"/>
        <v>114.00715112346175</v>
      </c>
    </row>
    <row r="34" spans="2:10" ht="15" customHeight="1" x14ac:dyDescent="0.35">
      <c r="B34" s="56">
        <f>'Daily Returns'!B32</f>
        <v>44497</v>
      </c>
      <c r="C34" s="57">
        <f>'Portfolio 1 - Equal Weight'!F32</f>
        <v>-3.1719680588608835E-2</v>
      </c>
      <c r="D34" s="66">
        <f t="shared" si="0"/>
        <v>110.31942203533281</v>
      </c>
      <c r="E34" s="57">
        <f>'Portfolio 2 - Criteria Based'!F32</f>
        <v>-3.0418048336772502E-2</v>
      </c>
      <c r="F34" s="66">
        <f t="shared" si="1"/>
        <v>110.1138753265415</v>
      </c>
      <c r="G34" s="57">
        <f>'Markowitz Optimisation'!F56</f>
        <v>-3.2730372986772678E-2</v>
      </c>
      <c r="H34" s="66">
        <f t="shared" si="2"/>
        <v>108.51644042003903</v>
      </c>
      <c r="I34" s="57">
        <f>'Portfolio 4 - Benchmark'!C32</f>
        <v>-2.4974312431129353E-2</v>
      </c>
      <c r="J34" s="66">
        <f t="shared" si="3"/>
        <v>111.15990091192144</v>
      </c>
    </row>
    <row r="35" spans="2:10" ht="15" customHeight="1" x14ac:dyDescent="0.35">
      <c r="B35" s="56">
        <f>'Daily Returns'!B33</f>
        <v>44498</v>
      </c>
      <c r="C35" s="57">
        <f>'Portfolio 1 - Equal Weight'!F33</f>
        <v>-1.0546105301838761E-2</v>
      </c>
      <c r="D35" s="66">
        <f t="shared" si="0"/>
        <v>109.1559817937102</v>
      </c>
      <c r="E35" s="57">
        <f>'Portfolio 2 - Criteria Based'!F33</f>
        <v>-1.0934893575834931E-2</v>
      </c>
      <c r="F35" s="66">
        <f t="shared" si="1"/>
        <v>108.90979181862302</v>
      </c>
      <c r="G35" s="57">
        <f>'Markowitz Optimisation'!F57</f>
        <v>-1.737373210563389E-2</v>
      </c>
      <c r="H35" s="66">
        <f t="shared" si="2"/>
        <v>106.63110485512429</v>
      </c>
      <c r="I35" s="57">
        <f>'Portfolio 4 - Benchmark'!C33</f>
        <v>-1.4619914040418402E-2</v>
      </c>
      <c r="J35" s="66">
        <f t="shared" si="3"/>
        <v>109.53475271584772</v>
      </c>
    </row>
    <row r="36" spans="2:10" ht="15" customHeight="1" x14ac:dyDescent="0.35">
      <c r="B36" s="56">
        <f>'Daily Returns'!B34</f>
        <v>44501</v>
      </c>
      <c r="C36" s="57">
        <f>'Portfolio 1 - Equal Weight'!F34</f>
        <v>1.45344347061263E-2</v>
      </c>
      <c r="D36" s="66">
        <f t="shared" si="0"/>
        <v>110.74250228387399</v>
      </c>
      <c r="E36" s="57">
        <f>'Portfolio 2 - Criteria Based'!F34</f>
        <v>1.621718903774734E-2</v>
      </c>
      <c r="F36" s="66">
        <f t="shared" si="1"/>
        <v>110.67600250060734</v>
      </c>
      <c r="G36" s="57">
        <f>'Markowitz Optimisation'!F58</f>
        <v>1.960424760894975E-2</v>
      </c>
      <c r="H36" s="66">
        <f t="shared" si="2"/>
        <v>108.72152743752004</v>
      </c>
      <c r="I36" s="57">
        <f>'Portfolio 4 - Benchmark'!C34</f>
        <v>1.1550991775728381E-2</v>
      </c>
      <c r="J36" s="66">
        <f t="shared" si="3"/>
        <v>110.79998774362491</v>
      </c>
    </row>
    <row r="37" spans="2:10" ht="15" customHeight="1" x14ac:dyDescent="0.35">
      <c r="B37" s="56">
        <f>'Daily Returns'!B35</f>
        <v>44502</v>
      </c>
      <c r="C37" s="57">
        <f>'Portfolio 1 - Equal Weight'!F35</f>
        <v>6.2728571289422117E-3</v>
      </c>
      <c r="D37" s="66">
        <f t="shared" si="0"/>
        <v>111.43717417880229</v>
      </c>
      <c r="E37" s="57">
        <f>'Portfolio 2 - Criteria Based'!F35</f>
        <v>9.0225769714900143E-3</v>
      </c>
      <c r="F37" s="66">
        <f t="shared" si="1"/>
        <v>111.6745852520659</v>
      </c>
      <c r="G37" s="57">
        <f>'Markowitz Optimisation'!F59</f>
        <v>1.0929819723473502E-2</v>
      </c>
      <c r="H37" s="66">
        <f t="shared" si="2"/>
        <v>109.90983413247281</v>
      </c>
      <c r="I37" s="57">
        <f>'Portfolio 4 - Benchmark'!C35</f>
        <v>-3.5227296900592897E-3</v>
      </c>
      <c r="J37" s="66">
        <f t="shared" si="3"/>
        <v>110.40966933714223</v>
      </c>
    </row>
    <row r="38" spans="2:10" ht="15" customHeight="1" x14ac:dyDescent="0.35">
      <c r="B38" s="56">
        <f>'Daily Returns'!B36</f>
        <v>44503</v>
      </c>
      <c r="C38" s="57">
        <f>'Portfolio 1 - Equal Weight'!F36</f>
        <v>-1.8579575693541733E-3</v>
      </c>
      <c r="D38" s="66">
        <f t="shared" si="0"/>
        <v>111.23012863752935</v>
      </c>
      <c r="E38" s="57">
        <f>'Portfolio 2 - Criteria Based'!F36</f>
        <v>-3.7277687692020239E-3</v>
      </c>
      <c r="F38" s="66">
        <f t="shared" si="1"/>
        <v>111.25828822084966</v>
      </c>
      <c r="G38" s="57">
        <f>'Markowitz Optimisation'!F60</f>
        <v>-1.1323168243755224E-2</v>
      </c>
      <c r="H38" s="66">
        <f t="shared" si="2"/>
        <v>108.66530658894759</v>
      </c>
      <c r="I38" s="57">
        <f>'Portfolio 4 - Benchmark'!C36</f>
        <v>2.8926166759886129E-3</v>
      </c>
      <c r="J38" s="66">
        <f t="shared" si="3"/>
        <v>110.72904218785725</v>
      </c>
    </row>
    <row r="39" spans="2:10" ht="15" customHeight="1" x14ac:dyDescent="0.35">
      <c r="B39" s="56">
        <f>'Daily Returns'!B37</f>
        <v>44504</v>
      </c>
      <c r="C39" s="57">
        <f>'Portfolio 1 - Equal Weight'!F37</f>
        <v>8.4706897111003644E-3</v>
      </c>
      <c r="D39" s="66">
        <f t="shared" si="0"/>
        <v>112.17232454374364</v>
      </c>
      <c r="E39" s="57">
        <f>'Portfolio 2 - Criteria Based'!F37</f>
        <v>1.0127372681055038E-2</v>
      </c>
      <c r="F39" s="66">
        <f t="shared" si="1"/>
        <v>112.38504236951846</v>
      </c>
      <c r="G39" s="57">
        <f>'Markowitz Optimisation'!F61</f>
        <v>1.2380859748902403E-2</v>
      </c>
      <c r="H39" s="66">
        <f t="shared" si="2"/>
        <v>110.01067650939682</v>
      </c>
      <c r="I39" s="57">
        <f>'Portfolio 4 - Benchmark'!C37</f>
        <v>4.027339933459384E-3</v>
      </c>
      <c r="J39" s="66">
        <f t="shared" si="3"/>
        <v>111.17498568125411</v>
      </c>
    </row>
    <row r="40" spans="2:10" ht="15" customHeight="1" x14ac:dyDescent="0.35">
      <c r="B40" s="56">
        <f>'Daily Returns'!B38</f>
        <v>44508</v>
      </c>
      <c r="C40" s="57">
        <f>'Portfolio 1 - Equal Weight'!F38</f>
        <v>1.0381876910925392E-2</v>
      </c>
      <c r="D40" s="66">
        <f t="shared" si="0"/>
        <v>113.33688380996917</v>
      </c>
      <c r="E40" s="57">
        <f>'Portfolio 2 - Criteria Based'!F38</f>
        <v>1.2199613561156845E-2</v>
      </c>
      <c r="F40" s="66">
        <f t="shared" si="1"/>
        <v>113.75609645648082</v>
      </c>
      <c r="G40" s="57">
        <f>'Markowitz Optimisation'!F62</f>
        <v>1.2811950836443538E-2</v>
      </c>
      <c r="H40" s="66">
        <f t="shared" si="2"/>
        <v>111.4201278883191</v>
      </c>
      <c r="I40" s="57">
        <f>'Portfolio 4 - Benchmark'!C38</f>
        <v>1.5041945721790739E-2</v>
      </c>
      <c r="J40" s="66">
        <f t="shared" si="3"/>
        <v>112.8472737814924</v>
      </c>
    </row>
    <row r="41" spans="2:10" ht="15" customHeight="1" x14ac:dyDescent="0.35">
      <c r="B41" s="56">
        <f>'Daily Returns'!B39</f>
        <v>44509</v>
      </c>
      <c r="C41" s="57">
        <f>'Portfolio 1 - Equal Weight'!F39</f>
        <v>8.350970100701351E-3</v>
      </c>
      <c r="D41" s="66">
        <f t="shared" si="0"/>
        <v>114.28335673797288</v>
      </c>
      <c r="E41" s="57">
        <f>'Portfolio 2 - Criteria Based'!F39</f>
        <v>9.4401204193335277E-3</v>
      </c>
      <c r="F41" s="66">
        <f t="shared" si="1"/>
        <v>114.82996770546332</v>
      </c>
      <c r="G41" s="57">
        <f>'Markowitz Optimisation'!F63</f>
        <v>1.6526577671071921E-2</v>
      </c>
      <c r="H41" s="66">
        <f t="shared" si="2"/>
        <v>113.26152128598618</v>
      </c>
      <c r="I41" s="57">
        <f>'Portfolio 4 - Benchmark'!C39</f>
        <v>2.7361438334418953E-3</v>
      </c>
      <c r="J41" s="66">
        <f t="shared" si="3"/>
        <v>113.15604015377036</v>
      </c>
    </row>
    <row r="42" spans="2:10" ht="15" customHeight="1" x14ac:dyDescent="0.35">
      <c r="B42" s="56">
        <f>'Daily Returns'!B40</f>
        <v>44510</v>
      </c>
      <c r="C42" s="57">
        <f>'Portfolio 1 - Equal Weight'!F40</f>
        <v>-1.9021458457303298E-3</v>
      </c>
      <c r="D42" s="66">
        <f t="shared" si="0"/>
        <v>114.06597312571763</v>
      </c>
      <c r="E42" s="57">
        <f>'Portfolio 2 - Criteria Based'!F40</f>
        <v>-1.4865941969524682E-3</v>
      </c>
      <c r="F42" s="66">
        <f t="shared" si="1"/>
        <v>114.65926214183614</v>
      </c>
      <c r="G42" s="57">
        <f>'Markowitz Optimisation'!F64</f>
        <v>-6.3266415037706129E-4</v>
      </c>
      <c r="H42" s="66">
        <f t="shared" si="2"/>
        <v>113.18986478185136</v>
      </c>
      <c r="I42" s="57">
        <f>'Portfolio 4 - Benchmark'!C40</f>
        <v>1.5413905008685447E-3</v>
      </c>
      <c r="J42" s="66">
        <f t="shared" si="3"/>
        <v>113.33045779917929</v>
      </c>
    </row>
    <row r="43" spans="2:10" ht="15" customHeight="1" x14ac:dyDescent="0.35">
      <c r="B43" s="56">
        <f>'Daily Returns'!B41</f>
        <v>44511</v>
      </c>
      <c r="C43" s="57">
        <f>'Portfolio 1 - Equal Weight'!F41</f>
        <v>2.028208387878538E-3</v>
      </c>
      <c r="D43" s="66">
        <f t="shared" si="0"/>
        <v>114.29732268918274</v>
      </c>
      <c r="E43" s="57">
        <f>'Portfolio 2 - Criteria Based'!F41</f>
        <v>-1.4844930072031974E-3</v>
      </c>
      <c r="F43" s="66">
        <f t="shared" si="1"/>
        <v>114.4890512689755</v>
      </c>
      <c r="G43" s="57">
        <f>'Markowitz Optimisation'!F65</f>
        <v>-1.1481725556542135E-2</v>
      </c>
      <c r="H43" s="66">
        <f t="shared" si="2"/>
        <v>111.89024981864402</v>
      </c>
      <c r="I43" s="57">
        <f>'Portfolio 4 - Benchmark'!C41</f>
        <v>-6.0957602126340271E-3</v>
      </c>
      <c r="J43" s="66">
        <f t="shared" si="3"/>
        <v>112.63962250364744</v>
      </c>
    </row>
    <row r="44" spans="2:10" ht="15" customHeight="1" x14ac:dyDescent="0.35">
      <c r="B44" s="56">
        <f>'Daily Returns'!B42</f>
        <v>44512</v>
      </c>
      <c r="C44" s="57">
        <f>'Portfolio 1 - Equal Weight'!F42</f>
        <v>7.4466205260590558E-3</v>
      </c>
      <c r="D44" s="66">
        <f t="shared" si="0"/>
        <v>115.1484514783936</v>
      </c>
      <c r="E44" s="57">
        <f>'Portfolio 2 - Criteria Based'!F42</f>
        <v>6.6653505221261388E-3</v>
      </c>
      <c r="F44" s="66">
        <f t="shared" si="1"/>
        <v>115.25216092662889</v>
      </c>
      <c r="G44" s="57">
        <f>'Markowitz Optimisation'!F66</f>
        <v>2.8159027197119353E-3</v>
      </c>
      <c r="H44" s="66">
        <f t="shared" si="2"/>
        <v>112.20532187741759</v>
      </c>
      <c r="I44" s="57">
        <f>'Portfolio 4 - Benchmark'!C42</f>
        <v>1.3163979535253612E-2</v>
      </c>
      <c r="J44" s="66">
        <f t="shared" si="3"/>
        <v>114.12240818914415</v>
      </c>
    </row>
    <row r="45" spans="2:10" ht="15" customHeight="1" x14ac:dyDescent="0.35">
      <c r="B45" s="56">
        <f>'Daily Returns'!B43</f>
        <v>44515</v>
      </c>
      <c r="C45" s="57">
        <f>'Portfolio 1 - Equal Weight'!F43</f>
        <v>1.3718907571943387E-3</v>
      </c>
      <c r="D45" s="66">
        <f t="shared" si="0"/>
        <v>115.30642257468203</v>
      </c>
      <c r="E45" s="57">
        <f>'Portfolio 2 - Criteria Based'!F43</f>
        <v>2.6137165737259698E-3</v>
      </c>
      <c r="F45" s="66">
        <f t="shared" si="1"/>
        <v>115.55339740980054</v>
      </c>
      <c r="G45" s="57">
        <f>'Markowitz Optimisation'!F67</f>
        <v>8.8169715492838877E-4</v>
      </c>
      <c r="H45" s="66">
        <f t="shared" si="2"/>
        <v>112.30425299048473</v>
      </c>
      <c r="I45" s="57">
        <f>'Portfolio 4 - Benchmark'!C43</f>
        <v>2.4597985071852513E-3</v>
      </c>
      <c r="J45" s="66">
        <f t="shared" si="3"/>
        <v>114.40312631844419</v>
      </c>
    </row>
    <row r="46" spans="2:10" ht="15" customHeight="1" x14ac:dyDescent="0.35">
      <c r="B46" s="56">
        <f>'Daily Returns'!B44</f>
        <v>44516</v>
      </c>
      <c r="C46" s="57">
        <f>'Portfolio 1 - Equal Weight'!F44</f>
        <v>1.5069419788314108E-3</v>
      </c>
      <c r="D46" s="66">
        <f t="shared" si="0"/>
        <v>115.48018266328869</v>
      </c>
      <c r="E46" s="57">
        <f>'Portfolio 2 - Criteria Based'!F44</f>
        <v>7.4460653842403147E-4</v>
      </c>
      <c r="F46" s="66">
        <f t="shared" si="1"/>
        <v>115.63943922504899</v>
      </c>
      <c r="G46" s="57">
        <f>'Markowitz Optimisation'!F68</f>
        <v>7.6208619585305462E-4</v>
      </c>
      <c r="H46" s="66">
        <f t="shared" si="2"/>
        <v>112.38983851142436</v>
      </c>
      <c r="I46" s="57">
        <f>'Portfolio 4 - Benchmark'!C44</f>
        <v>-1.3358688194949342E-2</v>
      </c>
      <c r="J46" s="66">
        <f t="shared" si="3"/>
        <v>112.87485062542869</v>
      </c>
    </row>
    <row r="47" spans="2:10" ht="15" customHeight="1" x14ac:dyDescent="0.35">
      <c r="B47" s="56">
        <f>'Daily Returns'!B45</f>
        <v>44517</v>
      </c>
      <c r="C47" s="57">
        <f>'Portfolio 1 - Equal Weight'!F45</f>
        <v>-4.9582334683112668E-3</v>
      </c>
      <c r="D47" s="66">
        <f t="shared" si="0"/>
        <v>114.90760495668087</v>
      </c>
      <c r="E47" s="57">
        <f>'Portfolio 2 - Criteria Based'!F45</f>
        <v>-3.6664984878590368E-3</v>
      </c>
      <c r="F47" s="66">
        <f t="shared" si="1"/>
        <v>115.21544739599348</v>
      </c>
      <c r="G47" s="57">
        <f>'Markowitz Optimisation'!F69</f>
        <v>-5.8985482289660874E-3</v>
      </c>
      <c r="H47" s="66">
        <f t="shared" si="2"/>
        <v>111.72690162851902</v>
      </c>
      <c r="I47" s="57">
        <f>'Portfolio 4 - Benchmark'!C45</f>
        <v>-4.4581983866960329E-3</v>
      </c>
      <c r="J47" s="66">
        <f t="shared" si="3"/>
        <v>112.37163214847185</v>
      </c>
    </row>
    <row r="48" spans="2:10" ht="15" customHeight="1" x14ac:dyDescent="0.35">
      <c r="B48" s="56">
        <f>'Daily Returns'!B46</f>
        <v>44518</v>
      </c>
      <c r="C48" s="57">
        <f>'Portfolio 1 - Equal Weight'!F46</f>
        <v>-1.1512533430975981E-2</v>
      </c>
      <c r="D48" s="66">
        <f t="shared" si="0"/>
        <v>113.5847273131437</v>
      </c>
      <c r="E48" s="57">
        <f>'Portfolio 2 - Criteria Based'!F46</f>
        <v>-1.1898760791400214E-2</v>
      </c>
      <c r="F48" s="66">
        <f t="shared" si="1"/>
        <v>113.8445263479544</v>
      </c>
      <c r="G48" s="57">
        <f>'Markowitz Optimisation'!F70</f>
        <v>-1.1791651702853921E-2</v>
      </c>
      <c r="H48" s="66">
        <f t="shared" si="2"/>
        <v>110.4094569186765</v>
      </c>
      <c r="I48" s="57">
        <f>'Portfolio 4 - Benchmark'!C46</f>
        <v>-1.8269226735577737E-3</v>
      </c>
      <c r="J48" s="66">
        <f t="shared" si="3"/>
        <v>112.1663378658351</v>
      </c>
    </row>
    <row r="49" spans="2:10" ht="15" customHeight="1" x14ac:dyDescent="0.35">
      <c r="B49" s="56">
        <f>'Daily Returns'!B47</f>
        <v>44522</v>
      </c>
      <c r="C49" s="57">
        <f>'Portfolio 1 - Equal Weight'!F47</f>
        <v>-2.1247103479337944E-2</v>
      </c>
      <c r="D49" s="66">
        <f t="shared" si="0"/>
        <v>111.17138085824897</v>
      </c>
      <c r="E49" s="57">
        <f>'Portfolio 2 - Criteria Based'!F47</f>
        <v>-2.2907988492517965E-2</v>
      </c>
      <c r="F49" s="66">
        <f t="shared" si="1"/>
        <v>111.2365772484393</v>
      </c>
      <c r="G49" s="57">
        <f>'Markowitz Optimisation'!F71</f>
        <v>-2.3360146269969937E-2</v>
      </c>
      <c r="H49" s="66">
        <f t="shared" si="2"/>
        <v>107.83027585546827</v>
      </c>
      <c r="I49" s="57">
        <f>'Portfolio 4 - Benchmark'!C47</f>
        <v>-2.8412207099584585E-2</v>
      </c>
      <c r="J49" s="66">
        <f t="shared" si="3"/>
        <v>108.97944464478903</v>
      </c>
    </row>
    <row r="50" spans="2:10" ht="15" customHeight="1" x14ac:dyDescent="0.35">
      <c r="B50" s="56">
        <f>'Daily Returns'!B48</f>
        <v>44523</v>
      </c>
      <c r="C50" s="57">
        <f>'Portfolio 1 - Equal Weight'!F48</f>
        <v>4.0444456361219447E-2</v>
      </c>
      <c r="D50" s="66">
        <f t="shared" si="0"/>
        <v>115.66764691998692</v>
      </c>
      <c r="E50" s="57">
        <f>'Portfolio 2 - Criteria Based'!F48</f>
        <v>4.203132932036957E-2</v>
      </c>
      <c r="F50" s="66">
        <f t="shared" si="1"/>
        <v>115.91199845923919</v>
      </c>
      <c r="G50" s="57">
        <f>'Markowitz Optimisation'!F72</f>
        <v>3.7154585375243396E-2</v>
      </c>
      <c r="H50" s="66">
        <f t="shared" si="2"/>
        <v>111.8366650457763</v>
      </c>
      <c r="I50" s="57">
        <f>'Portfolio 4 - Benchmark'!C48</f>
        <v>2.0271819294671367E-2</v>
      </c>
      <c r="J50" s="66">
        <f t="shared" si="3"/>
        <v>111.18865625346183</v>
      </c>
    </row>
    <row r="51" spans="2:10" ht="15" customHeight="1" x14ac:dyDescent="0.35">
      <c r="B51" s="56">
        <f>'Daily Returns'!B49</f>
        <v>44524</v>
      </c>
      <c r="C51" s="57">
        <f>'Portfolio 1 - Equal Weight'!F49</f>
        <v>3.5713799074862723E-3</v>
      </c>
      <c r="D51" s="66">
        <f t="shared" si="0"/>
        <v>116.08074003014319</v>
      </c>
      <c r="E51" s="57">
        <f>'Portfolio 2 - Criteria Based'!F49</f>
        <v>5.5130082208418533E-3</v>
      </c>
      <c r="F51" s="66">
        <f t="shared" si="1"/>
        <v>116.55102225963918</v>
      </c>
      <c r="G51" s="57">
        <f>'Markowitz Optimisation'!F73</f>
        <v>6.63122430008589E-3</v>
      </c>
      <c r="H51" s="66">
        <f t="shared" si="2"/>
        <v>112.57827905666842</v>
      </c>
      <c r="I51" s="57">
        <f>'Portfolio 4 - Benchmark'!C49</f>
        <v>2.6752081129606253E-3</v>
      </c>
      <c r="J51" s="66">
        <f t="shared" si="3"/>
        <v>111.48610904874027</v>
      </c>
    </row>
    <row r="52" spans="2:10" ht="15" customHeight="1" x14ac:dyDescent="0.35">
      <c r="B52" s="56">
        <f>'Daily Returns'!B50</f>
        <v>44525</v>
      </c>
      <c r="C52" s="57">
        <f>'Portfolio 1 - Equal Weight'!F50</f>
        <v>1.0256429538740251E-2</v>
      </c>
      <c r="D52" s="66">
        <f t="shared" si="0"/>
        <v>117.27131396106716</v>
      </c>
      <c r="E52" s="57">
        <f>'Portfolio 2 - Criteria Based'!F50</f>
        <v>7.1938934052131216E-3</v>
      </c>
      <c r="F52" s="66">
        <f t="shared" si="1"/>
        <v>117.38947789004365</v>
      </c>
      <c r="G52" s="57">
        <f>'Markowitz Optimisation'!F74</f>
        <v>-2.7139377957056503E-3</v>
      </c>
      <c r="H52" s="66">
        <f t="shared" si="2"/>
        <v>112.27274861016103</v>
      </c>
      <c r="I52" s="57">
        <f>'Portfolio 4 - Benchmark'!C50</f>
        <v>2.4025319185371652E-2</v>
      </c>
      <c r="J52" s="66">
        <f t="shared" si="3"/>
        <v>114.16459840337141</v>
      </c>
    </row>
    <row r="53" spans="2:10" ht="15" customHeight="1" x14ac:dyDescent="0.35">
      <c r="B53" s="56">
        <f>'Daily Returns'!B51</f>
        <v>44526</v>
      </c>
      <c r="C53" s="57">
        <f>'Portfolio 1 - Equal Weight'!F51</f>
        <v>-3.157986130541926E-2</v>
      </c>
      <c r="D53" s="66">
        <f t="shared" si="0"/>
        <v>113.56790213107239</v>
      </c>
      <c r="E53" s="57">
        <f>'Portfolio 2 - Criteria Based'!F51</f>
        <v>-3.1346324835950595E-2</v>
      </c>
      <c r="F53" s="66">
        <f t="shared" si="1"/>
        <v>113.70974918377971</v>
      </c>
      <c r="G53" s="57">
        <f>'Markowitz Optimisation'!F75</f>
        <v>-3.1289479312499695E-2</v>
      </c>
      <c r="H53" s="66">
        <f t="shared" si="2"/>
        <v>108.75979276516591</v>
      </c>
      <c r="I53" s="57">
        <f>'Portfolio 4 - Benchmark'!C51</f>
        <v>-3.5875837436643798E-2</v>
      </c>
      <c r="J53" s="66">
        <f t="shared" si="3"/>
        <v>110.06884783003234</v>
      </c>
    </row>
    <row r="54" spans="2:10" ht="15" customHeight="1" x14ac:dyDescent="0.35">
      <c r="B54" s="56">
        <f>'Daily Returns'!B52</f>
        <v>44529</v>
      </c>
      <c r="C54" s="57">
        <f>'Portfolio 1 - Equal Weight'!F52</f>
        <v>-2.4653181989613741E-2</v>
      </c>
      <c r="D54" s="66">
        <f t="shared" si="0"/>
        <v>110.76809197165642</v>
      </c>
      <c r="E54" s="57">
        <f>'Portfolio 2 - Criteria Based'!F52</f>
        <v>-2.2998663562031143E-2</v>
      </c>
      <c r="F54" s="66">
        <f t="shared" si="1"/>
        <v>111.09457691857901</v>
      </c>
      <c r="G54" s="57">
        <f>'Markowitz Optimisation'!F76</f>
        <v>-1.8461655830827945E-2</v>
      </c>
      <c r="H54" s="66">
        <f t="shared" si="2"/>
        <v>106.75190690290324</v>
      </c>
      <c r="I54" s="57">
        <f>'Portfolio 4 - Benchmark'!C52</f>
        <v>-1.2730519842051646E-2</v>
      </c>
      <c r="J54" s="66">
        <f t="shared" si="3"/>
        <v>108.66761417874035</v>
      </c>
    </row>
    <row r="55" spans="2:10" ht="15" customHeight="1" x14ac:dyDescent="0.35">
      <c r="B55" s="56">
        <f>'Daily Returns'!B53</f>
        <v>44530</v>
      </c>
      <c r="C55" s="57">
        <f>'Portfolio 1 - Equal Weight'!F53</f>
        <v>1.3856135911512147E-3</v>
      </c>
      <c r="D55" s="66">
        <f t="shared" si="0"/>
        <v>110.92157374535823</v>
      </c>
      <c r="E55" s="57">
        <f>'Portfolio 2 - Criteria Based'!F53</f>
        <v>6.1319141744396871E-3</v>
      </c>
      <c r="F55" s="66">
        <f t="shared" si="1"/>
        <v>111.77579932948942</v>
      </c>
      <c r="G55" s="57">
        <f>'Markowitz Optimisation'!F77</f>
        <v>1.7176910887593544E-2</v>
      </c>
      <c r="H55" s="66">
        <f t="shared" si="2"/>
        <v>108.58557489485509</v>
      </c>
      <c r="I55" s="57">
        <f>'Portfolio 4 - Benchmark'!C53</f>
        <v>-9.9209835091303988E-3</v>
      </c>
      <c r="J55" s="66">
        <f t="shared" si="3"/>
        <v>107.58952457049652</v>
      </c>
    </row>
    <row r="56" spans="2:10" ht="15" customHeight="1" x14ac:dyDescent="0.35">
      <c r="B56" s="56">
        <f>'Daily Returns'!B54</f>
        <v>44531</v>
      </c>
      <c r="C56" s="57">
        <f>'Portfolio 1 - Equal Weight'!F54</f>
        <v>1.4344253584791434E-2</v>
      </c>
      <c r="D56" s="66">
        <f t="shared" si="0"/>
        <v>112.51266092718581</v>
      </c>
      <c r="E56" s="57">
        <f>'Portfolio 2 - Criteria Based'!F54</f>
        <v>1.2076270195679832E-2</v>
      </c>
      <c r="F56" s="66">
        <f t="shared" si="1"/>
        <v>113.12563408353041</v>
      </c>
      <c r="G56" s="57">
        <f>'Markowitz Optimisation'!F78</f>
        <v>9.8320613776748597E-3</v>
      </c>
      <c r="H56" s="66">
        <f t="shared" si="2"/>
        <v>109.6531949319514</v>
      </c>
      <c r="I56" s="57">
        <f>'Portfolio 4 - Benchmark'!C54</f>
        <v>1.259012112542135E-2</v>
      </c>
      <c r="J56" s="66">
        <f t="shared" si="3"/>
        <v>108.94408971666557</v>
      </c>
    </row>
    <row r="57" spans="2:10" ht="15" customHeight="1" x14ac:dyDescent="0.35">
      <c r="B57" s="56">
        <f>'Daily Returns'!B55</f>
        <v>44532</v>
      </c>
      <c r="C57" s="57">
        <f>'Portfolio 1 - Equal Weight'!F55</f>
        <v>2.1958126259081601E-2</v>
      </c>
      <c r="D57" s="66">
        <f t="shared" si="0"/>
        <v>114.98322814157018</v>
      </c>
      <c r="E57" s="57">
        <f>'Portfolio 2 - Criteria Based'!F55</f>
        <v>1.9414213411392614E-2</v>
      </c>
      <c r="F57" s="66">
        <f t="shared" si="1"/>
        <v>115.32187928592718</v>
      </c>
      <c r="G57" s="57">
        <f>'Markowitz Optimisation'!F79</f>
        <v>1.3965308681107296E-2</v>
      </c>
      <c r="H57" s="66">
        <f t="shared" si="2"/>
        <v>111.18453564704573</v>
      </c>
      <c r="I57" s="57">
        <f>'Portfolio 4 - Benchmark'!C55</f>
        <v>1.6477144884642581E-2</v>
      </c>
      <c r="J57" s="66">
        <f t="shared" si="3"/>
        <v>110.73917726725257</v>
      </c>
    </row>
    <row r="58" spans="2:10" ht="15" customHeight="1" x14ac:dyDescent="0.35">
      <c r="B58" s="56">
        <f>'Daily Returns'!B56</f>
        <v>44533</v>
      </c>
      <c r="C58" s="57">
        <f>'Portfolio 1 - Equal Weight'!F56</f>
        <v>8.9839649599069403E-4</v>
      </c>
      <c r="D58" s="66">
        <f t="shared" si="0"/>
        <v>115.08652867083028</v>
      </c>
      <c r="E58" s="57">
        <f>'Portfolio 2 - Criteria Based'!F56</f>
        <v>-1.2249912772082858E-3</v>
      </c>
      <c r="F58" s="66">
        <f t="shared" si="1"/>
        <v>115.18061098973065</v>
      </c>
      <c r="G58" s="57">
        <f>'Markowitz Optimisation'!F80</f>
        <v>-9.582516949874777E-3</v>
      </c>
      <c r="H58" s="66">
        <f t="shared" si="2"/>
        <v>110.11910794964396</v>
      </c>
      <c r="I58" s="57">
        <f>'Portfolio 4 - Benchmark'!C56</f>
        <v>-9.9290810332204327E-3</v>
      </c>
      <c r="J58" s="66">
        <f t="shared" si="3"/>
        <v>109.63963900261386</v>
      </c>
    </row>
    <row r="59" spans="2:10" ht="15" customHeight="1" x14ac:dyDescent="0.35">
      <c r="B59" s="56">
        <f>'Daily Returns'!B57</f>
        <v>44536</v>
      </c>
      <c r="C59" s="57">
        <f>'Portfolio 1 - Equal Weight'!F57</f>
        <v>-1.1215817179253386E-2</v>
      </c>
      <c r="D59" s="66">
        <f t="shared" si="0"/>
        <v>113.79573920546335</v>
      </c>
      <c r="E59" s="57">
        <f>'Portfolio 2 - Criteria Based'!F57</f>
        <v>-1.1365684123217755E-2</v>
      </c>
      <c r="F59" s="66">
        <f t="shared" si="1"/>
        <v>113.87150454810215</v>
      </c>
      <c r="G59" s="57">
        <f>'Markowitz Optimisation'!F81</f>
        <v>-1.1687845451998755E-2</v>
      </c>
      <c r="H59" s="66">
        <f t="shared" si="2"/>
        <v>108.83205283461656</v>
      </c>
      <c r="I59" s="57">
        <f>'Portfolio 4 - Benchmark'!C57</f>
        <v>-1.5385872170639692E-2</v>
      </c>
      <c r="J59" s="66">
        <f t="shared" si="3"/>
        <v>107.95273753208457</v>
      </c>
    </row>
    <row r="60" spans="2:10" ht="15" customHeight="1" x14ac:dyDescent="0.35">
      <c r="B60" s="56">
        <f>'Daily Returns'!B58</f>
        <v>44537</v>
      </c>
      <c r="C60" s="57">
        <f>'Portfolio 1 - Equal Weight'!F58</f>
        <v>1.0485334619010047E-2</v>
      </c>
      <c r="D60" s="66">
        <f t="shared" si="0"/>
        <v>114.98892560925024</v>
      </c>
      <c r="E60" s="57">
        <f>'Portfolio 2 - Criteria Based'!F58</f>
        <v>1.2939036187477052E-2</v>
      </c>
      <c r="F60" s="66">
        <f t="shared" si="1"/>
        <v>115.34489206617251</v>
      </c>
      <c r="G60" s="57">
        <f>'Markowitz Optimisation'!F82</f>
        <v>1.6176447341209304E-2</v>
      </c>
      <c r="H60" s="66">
        <f t="shared" si="2"/>
        <v>110.59256880633146</v>
      </c>
      <c r="I60" s="57">
        <f>'Portfolio 4 - Benchmark'!C58</f>
        <v>1.1877469924237438E-2</v>
      </c>
      <c r="J60" s="66">
        <f t="shared" si="3"/>
        <v>109.234942925361</v>
      </c>
    </row>
    <row r="61" spans="2:10" ht="15" customHeight="1" x14ac:dyDescent="0.35">
      <c r="B61" s="56">
        <f>'Daily Returns'!B59</f>
        <v>44538</v>
      </c>
      <c r="C61" s="57">
        <f>'Portfolio 1 - Equal Weight'!F59</f>
        <v>6.8306777536808368E-3</v>
      </c>
      <c r="D61" s="66">
        <f t="shared" si="0"/>
        <v>115.77437790532902</v>
      </c>
      <c r="E61" s="57">
        <f>'Portfolio 2 - Criteria Based'!F59</f>
        <v>8.2479751397998794E-3</v>
      </c>
      <c r="F61" s="66">
        <f t="shared" si="1"/>
        <v>116.2962538684372</v>
      </c>
      <c r="G61" s="57">
        <f>'Markowitz Optimisation'!F83</f>
        <v>1.6075583275895741E-2</v>
      </c>
      <c r="H61" s="66">
        <f t="shared" si="2"/>
        <v>112.37040885587285</v>
      </c>
      <c r="I61" s="57">
        <f>'Portfolio 4 - Benchmark'!C59</f>
        <v>8.2123206386881531E-3</v>
      </c>
      <c r="J61" s="66">
        <f t="shared" si="3"/>
        <v>110.13201530161287</v>
      </c>
    </row>
    <row r="62" spans="2:10" ht="15" customHeight="1" x14ac:dyDescent="0.35">
      <c r="B62" s="56">
        <f>'Daily Returns'!B60</f>
        <v>44539</v>
      </c>
      <c r="C62" s="57">
        <f>'Portfolio 1 - Equal Weight'!F60</f>
        <v>-9.6825449658580216E-3</v>
      </c>
      <c r="D62" s="66">
        <f t="shared" si="0"/>
        <v>114.65338728536642</v>
      </c>
      <c r="E62" s="57">
        <f>'Portfolio 2 - Criteria Based'!F60</f>
        <v>-8.0041684956507625E-3</v>
      </c>
      <c r="F62" s="66">
        <f t="shared" si="1"/>
        <v>115.36539905706125</v>
      </c>
      <c r="G62" s="57">
        <f>'Markowitz Optimisation'!F84</f>
        <v>-8.7308797754885505E-3</v>
      </c>
      <c r="H62" s="66">
        <f t="shared" si="2"/>
        <v>111.38931632582972</v>
      </c>
      <c r="I62" s="57">
        <f>'Portfolio 4 - Benchmark'!C60</f>
        <v>1.9475405345250607E-3</v>
      </c>
      <c r="J62" s="66">
        <f t="shared" si="3"/>
        <v>110.34650186556169</v>
      </c>
    </row>
    <row r="63" spans="2:10" ht="15" customHeight="1" x14ac:dyDescent="0.35">
      <c r="B63" s="56">
        <f>'Daily Returns'!B61</f>
        <v>44540</v>
      </c>
      <c r="C63" s="57">
        <f>'Portfolio 1 - Equal Weight'!F61</f>
        <v>-1.6567282595672638E-3</v>
      </c>
      <c r="D63" s="66">
        <f t="shared" si="0"/>
        <v>114.46343777859563</v>
      </c>
      <c r="E63" s="57">
        <f>'Portfolio 2 - Criteria Based'!F61</f>
        <v>-1.6042339700080936E-3</v>
      </c>
      <c r="F63" s="66">
        <f t="shared" si="1"/>
        <v>115.18032596493038</v>
      </c>
      <c r="G63" s="57">
        <f>'Markowitz Optimisation'!F85</f>
        <v>-8.6787085364339346E-4</v>
      </c>
      <c r="H63" s="66">
        <f t="shared" si="2"/>
        <v>111.29264478478328</v>
      </c>
      <c r="I63" s="57">
        <f>'Portfolio 4 - Benchmark'!C61</f>
        <v>9.2488561749481946E-4</v>
      </c>
      <c r="J63" s="66">
        <f t="shared" si="3"/>
        <v>110.44855975807802</v>
      </c>
    </row>
    <row r="64" spans="2:10" ht="15" customHeight="1" x14ac:dyDescent="0.35">
      <c r="B64" s="56">
        <f>'Daily Returns'!B62</f>
        <v>44543</v>
      </c>
      <c r="C64" s="57">
        <f>'Portfolio 1 - Equal Weight'!F62</f>
        <v>-2.0394879348833777E-3</v>
      </c>
      <c r="D64" s="66">
        <f t="shared" si="0"/>
        <v>114.22999097826091</v>
      </c>
      <c r="E64" s="57">
        <f>'Portfolio 2 - Criteria Based'!F62</f>
        <v>-1.1316226080868605E-3</v>
      </c>
      <c r="F64" s="66">
        <f t="shared" si="1"/>
        <v>115.04998530406165</v>
      </c>
      <c r="G64" s="57">
        <f>'Markowitz Optimisation'!F86</f>
        <v>-2.3471579178233606E-3</v>
      </c>
      <c r="H64" s="66">
        <f t="shared" si="2"/>
        <v>111.03142337238117</v>
      </c>
      <c r="I64" s="57">
        <f>'Portfolio 4 - Benchmark'!C62</f>
        <v>-1.0781072942964154E-2</v>
      </c>
      <c r="J64" s="66">
        <f t="shared" si="3"/>
        <v>109.25780577888085</v>
      </c>
    </row>
    <row r="65" spans="2:10" ht="15" customHeight="1" x14ac:dyDescent="0.35">
      <c r="B65" s="56">
        <f>'Daily Returns'!B63</f>
        <v>44544</v>
      </c>
      <c r="C65" s="57">
        <f>'Portfolio 1 - Equal Weight'!F63</f>
        <v>1.092525477589925E-2</v>
      </c>
      <c r="D65" s="66">
        <f t="shared" si="0"/>
        <v>115.47798273274709</v>
      </c>
      <c r="E65" s="57">
        <f>'Portfolio 2 - Criteria Based'!F63</f>
        <v>1.1018394351518673E-2</v>
      </c>
      <c r="F65" s="66">
        <f t="shared" si="1"/>
        <v>116.31765141227824</v>
      </c>
      <c r="G65" s="57">
        <f>'Markowitz Optimisation'!F87</f>
        <v>5.1072717957471089E-3</v>
      </c>
      <c r="H65" s="66">
        <f t="shared" si="2"/>
        <v>111.5984910294126</v>
      </c>
      <c r="I65" s="57">
        <f>'Portfolio 4 - Benchmark'!C63</f>
        <v>7.9409423424163794E-3</v>
      </c>
      <c r="J65" s="66">
        <f t="shared" si="3"/>
        <v>110.12541571502987</v>
      </c>
    </row>
    <row r="66" spans="2:10" ht="15" customHeight="1" x14ac:dyDescent="0.35">
      <c r="B66" s="56">
        <f>'Daily Returns'!B64</f>
        <v>44545</v>
      </c>
      <c r="C66" s="57">
        <f>'Portfolio 1 - Equal Weight'!F64</f>
        <v>-5.6561234453045848E-3</v>
      </c>
      <c r="D66" s="66">
        <f t="shared" si="0"/>
        <v>114.82482500719591</v>
      </c>
      <c r="E66" s="57">
        <f>'Portfolio 2 - Criteria Based'!F64</f>
        <v>-4.305135354071339E-3</v>
      </c>
      <c r="F66" s="66">
        <f t="shared" si="1"/>
        <v>115.8168881788807</v>
      </c>
      <c r="G66" s="57">
        <f>'Markowitz Optimisation'!F88</f>
        <v>-3.5860780432750801E-3</v>
      </c>
      <c r="H66" s="66">
        <f t="shared" si="2"/>
        <v>111.1982901310694</v>
      </c>
      <c r="I66" s="57">
        <f>'Portfolio 4 - Benchmark'!C64</f>
        <v>-7.5209533675207885E-3</v>
      </c>
      <c r="J66" s="66">
        <f t="shared" si="3"/>
        <v>109.29716759885829</v>
      </c>
    </row>
    <row r="67" spans="2:10" ht="15" customHeight="1" x14ac:dyDescent="0.35">
      <c r="B67" s="56">
        <f>'Daily Returns'!B65</f>
        <v>44546</v>
      </c>
      <c r="C67" s="57">
        <f>'Portfolio 1 - Equal Weight'!F65</f>
        <v>-1.3196701068303108E-2</v>
      </c>
      <c r="D67" s="66">
        <f t="shared" si="0"/>
        <v>113.30951611635574</v>
      </c>
      <c r="E67" s="57">
        <f>'Portfolio 2 - Criteria Based'!F65</f>
        <v>-1.5880579724337776E-2</v>
      </c>
      <c r="F67" s="66">
        <f t="shared" si="1"/>
        <v>113.97764885273128</v>
      </c>
      <c r="G67" s="57">
        <f>'Markowitz Optimisation'!F89</f>
        <v>-1.3243487623052275E-2</v>
      </c>
      <c r="H67" s="66">
        <f t="shared" si="2"/>
        <v>109.725636952014</v>
      </c>
      <c r="I67" s="57">
        <f>'Portfolio 4 - Benchmark'!C65</f>
        <v>-4.5502184536150292E-4</v>
      </c>
      <c r="J67" s="66">
        <f t="shared" si="3"/>
        <v>109.24743499996468</v>
      </c>
    </row>
    <row r="68" spans="2:10" ht="15" customHeight="1" x14ac:dyDescent="0.35">
      <c r="B68" s="56">
        <f>'Daily Returns'!B66</f>
        <v>44547</v>
      </c>
      <c r="C68" s="57">
        <f>'Portfolio 1 - Equal Weight'!F66</f>
        <v>-1.5433833687036248E-2</v>
      </c>
      <c r="D68" s="66">
        <f t="shared" si="0"/>
        <v>111.56071588945736</v>
      </c>
      <c r="E68" s="57">
        <f>'Portfolio 2 - Criteria Based'!F66</f>
        <v>-1.5443356045681263E-2</v>
      </c>
      <c r="F68" s="66">
        <f t="shared" si="1"/>
        <v>112.21745144024891</v>
      </c>
      <c r="G68" s="57">
        <f>'Markowitz Optimisation'!F90</f>
        <v>-8.07017152603344E-3</v>
      </c>
      <c r="H68" s="66">
        <f t="shared" si="2"/>
        <v>108.84013224100798</v>
      </c>
      <c r="I68" s="57">
        <f>'Portfolio 4 - Benchmark'!C66</f>
        <v>-1.8096970246147315E-2</v>
      </c>
      <c r="J68" s="66">
        <f t="shared" si="3"/>
        <v>107.27038741930241</v>
      </c>
    </row>
    <row r="69" spans="2:10" ht="15" customHeight="1" x14ac:dyDescent="0.35">
      <c r="B69" s="56">
        <f>'Daily Returns'!B67</f>
        <v>44550</v>
      </c>
      <c r="C69" s="57">
        <f>'Portfolio 1 - Equal Weight'!F67</f>
        <v>-2.9540913497877044E-2</v>
      </c>
      <c r="D69" s="66">
        <f t="shared" si="0"/>
        <v>108.26511043160566</v>
      </c>
      <c r="E69" s="57">
        <f>'Portfolio 2 - Criteria Based'!F67</f>
        <v>-2.8482496594232024E-2</v>
      </c>
      <c r="F69" s="66">
        <f t="shared" si="1"/>
        <v>109.02121826178862</v>
      </c>
      <c r="G69" s="57">
        <f>'Markowitz Optimisation'!F91</f>
        <v>-2.79197848748442E-2</v>
      </c>
      <c r="H69" s="66">
        <f t="shared" si="2"/>
        <v>105.80133916308944</v>
      </c>
      <c r="I69" s="57">
        <f>'Portfolio 4 - Benchmark'!C67</f>
        <v>-3.0115465321951529E-2</v>
      </c>
      <c r="J69" s="66">
        <f t="shared" si="3"/>
        <v>104.0398897869041</v>
      </c>
    </row>
    <row r="70" spans="2:10" ht="15" customHeight="1" x14ac:dyDescent="0.35">
      <c r="B70" s="56">
        <f>'Daily Returns'!B68</f>
        <v>44551</v>
      </c>
      <c r="C70" s="57">
        <f>'Portfolio 1 - Equal Weight'!F68</f>
        <v>1.9781664255619957E-2</v>
      </c>
      <c r="D70" s="66">
        <f t="shared" si="0"/>
        <v>110.4067744967613</v>
      </c>
      <c r="E70" s="57">
        <f>'Portfolio 2 - Criteria Based'!F68</f>
        <v>1.7097047006836529E-2</v>
      </c>
      <c r="F70" s="66">
        <f t="shared" si="1"/>
        <v>110.885159155153</v>
      </c>
      <c r="G70" s="57">
        <f>'Markowitz Optimisation'!F92</f>
        <v>1.1915975992899437E-2</v>
      </c>
      <c r="H70" s="66">
        <f t="shared" si="2"/>
        <v>107.06206538057343</v>
      </c>
      <c r="I70" s="57">
        <f>'Portfolio 4 - Benchmark'!C68</f>
        <v>1.1565237682058971E-2</v>
      </c>
      <c r="J70" s="66">
        <f t="shared" si="3"/>
        <v>105.24313584070487</v>
      </c>
    </row>
    <row r="71" spans="2:10" ht="15" customHeight="1" x14ac:dyDescent="0.35">
      <c r="B71" s="56">
        <f>'Daily Returns'!B69</f>
        <v>44552</v>
      </c>
      <c r="C71" s="57">
        <f>'Portfolio 1 - Equal Weight'!F69</f>
        <v>1.0813028105767265E-2</v>
      </c>
      <c r="D71" s="66">
        <f t="shared" si="0"/>
        <v>111.60060605246188</v>
      </c>
      <c r="E71" s="57">
        <f>'Portfolio 2 - Criteria Based'!F69</f>
        <v>9.7214684151998992E-3</v>
      </c>
      <c r="F71" s="66">
        <f t="shared" si="1"/>
        <v>111.96312572759423</v>
      </c>
      <c r="G71" s="57">
        <f>'Markowitz Optimisation'!F93</f>
        <v>4.7025029619139477E-3</v>
      </c>
      <c r="H71" s="66">
        <f t="shared" si="2"/>
        <v>107.56552506013419</v>
      </c>
      <c r="I71" s="57">
        <f>'Portfolio 4 - Benchmark'!C69</f>
        <v>1.1403897750126513E-2</v>
      </c>
      <c r="J71" s="66">
        <f t="shared" si="3"/>
        <v>106.44331780073495</v>
      </c>
    </row>
    <row r="72" spans="2:10" ht="15" customHeight="1" x14ac:dyDescent="0.35">
      <c r="B72" s="56">
        <f>'Daily Returns'!B70</f>
        <v>44553</v>
      </c>
      <c r="C72" s="57">
        <f>'Portfolio 1 - Equal Weight'!F70</f>
        <v>9.7343079836306971E-3</v>
      </c>
      <c r="D72" s="66">
        <f t="shared" si="0"/>
        <v>112.68696072293639</v>
      </c>
      <c r="E72" s="57">
        <f>'Portfolio 2 - Criteria Based'!F70</f>
        <v>1.0266582046279914E-2</v>
      </c>
      <c r="F72" s="66">
        <f t="shared" si="1"/>
        <v>113.11260434403454</v>
      </c>
      <c r="G72" s="57">
        <f>'Markowitz Optimisation'!F94</f>
        <v>8.2772390170699119E-3</v>
      </c>
      <c r="H72" s="66">
        <f t="shared" si="2"/>
        <v>108.45587062105355</v>
      </c>
      <c r="I72" s="57">
        <f>'Portfolio 4 - Benchmark'!C70</f>
        <v>1.2814267303800309E-2</v>
      </c>
      <c r="J72" s="66">
        <f t="shared" si="3"/>
        <v>107.80731092773694</v>
      </c>
    </row>
    <row r="73" spans="2:10" ht="15" customHeight="1" x14ac:dyDescent="0.35">
      <c r="B73" s="56">
        <f>'Daily Returns'!B71</f>
        <v>44554</v>
      </c>
      <c r="C73" s="57">
        <f>'Portfolio 1 - Equal Weight'!F71</f>
        <v>-1.4331570962870147E-2</v>
      </c>
      <c r="D73" s="66">
        <f t="shared" ref="D73:D136" si="4">D72*(1+C73)</f>
        <v>111.07197954874546</v>
      </c>
      <c r="E73" s="57">
        <f>'Portfolio 2 - Criteria Based'!F71</f>
        <v>-1.489100417418392E-2</v>
      </c>
      <c r="F73" s="66">
        <f t="shared" ref="F73:F136" si="5">F72*(1+E73)</f>
        <v>111.42824408059471</v>
      </c>
      <c r="G73" s="57">
        <f>'Markowitz Optimisation'!F95</f>
        <v>-1.4862539002114036E-2</v>
      </c>
      <c r="H73" s="66">
        <f t="shared" ref="H73:H136" si="6">H72*(1+G73)</f>
        <v>106.84394101393991</v>
      </c>
      <c r="I73" s="57">
        <f>'Portfolio 4 - Benchmark'!C71</f>
        <v>-1.2278281477853925E-2</v>
      </c>
      <c r="J73" s="66">
        <f t="shared" ref="J73:J136" si="7">J72*(1+I73)</f>
        <v>106.48362241879566</v>
      </c>
    </row>
    <row r="74" spans="2:10" ht="15" customHeight="1" x14ac:dyDescent="0.35">
      <c r="B74" s="56">
        <f>'Daily Returns'!B72</f>
        <v>44557</v>
      </c>
      <c r="C74" s="57">
        <f>'Portfolio 1 - Equal Weight'!F72</f>
        <v>3.6218574005511765E-3</v>
      </c>
      <c r="D74" s="66">
        <f t="shared" si="4"/>
        <v>111.47426641986794</v>
      </c>
      <c r="E74" s="57">
        <f>'Portfolio 2 - Criteria Based'!F72</f>
        <v>3.7441989186856707E-3</v>
      </c>
      <c r="F74" s="66">
        <f t="shared" si="5"/>
        <v>111.84545359159232</v>
      </c>
      <c r="G74" s="57">
        <f>'Markowitz Optimisation'!F96</f>
        <v>4.6542344528696681E-3</v>
      </c>
      <c r="H74" s="66">
        <f t="shared" si="6"/>
        <v>107.34121776528737</v>
      </c>
      <c r="I74" s="57">
        <f>'Portfolio 4 - Benchmark'!C72</f>
        <v>-1.212987823638545E-3</v>
      </c>
      <c r="J74" s="66">
        <f t="shared" si="7"/>
        <v>106.35445908138473</v>
      </c>
    </row>
    <row r="75" spans="2:10" ht="15" customHeight="1" x14ac:dyDescent="0.35">
      <c r="B75" s="56">
        <f>'Daily Returns'!B73</f>
        <v>44558</v>
      </c>
      <c r="C75" s="57">
        <f>'Portfolio 1 - Equal Weight'!F73</f>
        <v>1.1192341264723927E-2</v>
      </c>
      <c r="D75" s="66">
        <f t="shared" si="4"/>
        <v>112.72192445187386</v>
      </c>
      <c r="E75" s="57">
        <f>'Portfolio 2 - Criteria Based'!F73</f>
        <v>1.2191319897375817E-2</v>
      </c>
      <c r="F75" s="66">
        <f t="shared" si="5"/>
        <v>113.20899729539451</v>
      </c>
      <c r="G75" s="57">
        <f>'Markowitz Optimisation'!F97</f>
        <v>1.5095024553878308E-2</v>
      </c>
      <c r="H75" s="66">
        <f t="shared" si="6"/>
        <v>108.96153608309758</v>
      </c>
      <c r="I75" s="57">
        <f>'Portfolio 4 - Benchmark'!C73</f>
        <v>1.1309113554314854E-2</v>
      </c>
      <c r="J75" s="66">
        <f t="shared" si="7"/>
        <v>107.55723373614384</v>
      </c>
    </row>
    <row r="76" spans="2:10" ht="15" customHeight="1" x14ac:dyDescent="0.35">
      <c r="B76" s="56">
        <f>'Daily Returns'!B74</f>
        <v>44559</v>
      </c>
      <c r="C76" s="57">
        <f>'Portfolio 1 - Equal Weight'!F74</f>
        <v>-6.1985205054422288E-3</v>
      </c>
      <c r="D76" s="66">
        <f t="shared" si="4"/>
        <v>112.02321529174601</v>
      </c>
      <c r="E76" s="57">
        <f>'Portfolio 2 - Criteria Based'!F74</f>
        <v>-6.0479636090109987E-3</v>
      </c>
      <c r="F76" s="66">
        <f t="shared" si="5"/>
        <v>112.52431339953934</v>
      </c>
      <c r="G76" s="57">
        <f>'Markowitz Optimisation'!F98</f>
        <v>-8.7189721218784259E-3</v>
      </c>
      <c r="H76" s="66">
        <f t="shared" si="6"/>
        <v>108.011503487632</v>
      </c>
      <c r="I76" s="57">
        <f>'Portfolio 4 - Benchmark'!C74</f>
        <v>-3.1227264360158546E-3</v>
      </c>
      <c r="J76" s="66">
        <f t="shared" si="7"/>
        <v>107.22136191897125</v>
      </c>
    </row>
    <row r="77" spans="2:10" ht="15" customHeight="1" x14ac:dyDescent="0.35">
      <c r="B77" s="56">
        <f>'Daily Returns'!B75</f>
        <v>44560</v>
      </c>
      <c r="C77" s="57">
        <f>'Portfolio 1 - Equal Weight'!F75</f>
        <v>-6.6930654934063243E-3</v>
      </c>
      <c r="D77" s="66">
        <f t="shared" si="4"/>
        <v>111.2734365750164</v>
      </c>
      <c r="E77" s="57">
        <f>'Portfolio 2 - Criteria Based'!F75</f>
        <v>-3.7772086210232166E-3</v>
      </c>
      <c r="F77" s="66">
        <f t="shared" si="5"/>
        <v>112.09928559289187</v>
      </c>
      <c r="G77" s="57">
        <f>'Markowitz Optimisation'!F99</f>
        <v>1.0500326506100973E-2</v>
      </c>
      <c r="H77" s="66">
        <f t="shared" si="6"/>
        <v>109.145659540667</v>
      </c>
      <c r="I77" s="57">
        <f>'Portfolio 4 - Benchmark'!C75</f>
        <v>-1.1428709604380582E-2</v>
      </c>
      <c r="J77" s="66">
        <f t="shared" si="7"/>
        <v>105.99596011021315</v>
      </c>
    </row>
    <row r="78" spans="2:10" ht="15" customHeight="1" x14ac:dyDescent="0.35">
      <c r="B78" s="56">
        <f>'Daily Returns'!B76</f>
        <v>44561</v>
      </c>
      <c r="C78" s="57">
        <f>'Portfolio 1 - Equal Weight'!F76</f>
        <v>5.8154621824435867E-3</v>
      </c>
      <c r="D78" s="66">
        <f t="shared" si="4"/>
        <v>111.92054303732894</v>
      </c>
      <c r="E78" s="57">
        <f>'Portfolio 2 - Criteria Based'!F76</f>
        <v>4.9387198802667218E-3</v>
      </c>
      <c r="F78" s="66">
        <f t="shared" si="5"/>
        <v>112.65291256321318</v>
      </c>
      <c r="G78" s="57">
        <f>'Markowitz Optimisation'!F100</f>
        <v>-4.1336329879419157E-3</v>
      </c>
      <c r="H78" s="66">
        <f t="shared" si="6"/>
        <v>108.69449144189902</v>
      </c>
      <c r="I78" s="57">
        <f>'Portfolio 4 - Benchmark'!C76</f>
        <v>6.5175625072269039E-3</v>
      </c>
      <c r="J78" s="66">
        <f t="shared" si="7"/>
        <v>106.68679540574499</v>
      </c>
    </row>
    <row r="79" spans="2:10" ht="15" customHeight="1" x14ac:dyDescent="0.35">
      <c r="B79" s="56">
        <f>'Daily Returns'!B77</f>
        <v>44564</v>
      </c>
      <c r="C79" s="57">
        <f>'Portfolio 1 - Equal Weight'!F77</f>
        <v>6.602123014585304E-3</v>
      </c>
      <c r="D79" s="66">
        <f t="shared" si="4"/>
        <v>112.65945623032059</v>
      </c>
      <c r="E79" s="57">
        <f>'Portfolio 2 - Criteria Based'!F77</f>
        <v>7.6421580492550909E-3</v>
      </c>
      <c r="F79" s="66">
        <f t="shared" si="5"/>
        <v>113.51382392573018</v>
      </c>
      <c r="G79" s="57">
        <f>'Markowitz Optimisation'!F101</f>
        <v>1.0736277760261438E-2</v>
      </c>
      <c r="H79" s="66">
        <f t="shared" si="6"/>
        <v>109.86146569302961</v>
      </c>
      <c r="I79" s="57">
        <f>'Portfolio 4 - Benchmark'!C77</f>
        <v>9.6014704875186929E-3</v>
      </c>
      <c r="J79" s="66">
        <f t="shared" si="7"/>
        <v>107.7111455232412</v>
      </c>
    </row>
    <row r="80" spans="2:10" ht="15" customHeight="1" x14ac:dyDescent="0.35">
      <c r="B80" s="56">
        <f>'Daily Returns'!B78</f>
        <v>44565</v>
      </c>
      <c r="C80" s="57">
        <f>'Portfolio 1 - Equal Weight'!F78</f>
        <v>1.753550869042985E-2</v>
      </c>
      <c r="D80" s="66">
        <f t="shared" si="4"/>
        <v>114.63499710410647</v>
      </c>
      <c r="E80" s="57">
        <f>'Portfolio 2 - Criteria Based'!F78</f>
        <v>1.7542308036690497E-2</v>
      </c>
      <c r="F80" s="66">
        <f t="shared" si="5"/>
        <v>115.505118391458</v>
      </c>
      <c r="G80" s="57">
        <f>'Markowitz Optimisation'!F102</f>
        <v>1.787210230702025E-2</v>
      </c>
      <c r="H80" s="66">
        <f t="shared" si="6"/>
        <v>111.82492104749464</v>
      </c>
      <c r="I80" s="57">
        <f>'Portfolio 4 - Benchmark'!C78</f>
        <v>2.280600019694301E-2</v>
      </c>
      <c r="J80" s="66">
        <f t="shared" si="7"/>
        <v>110.16760592925719</v>
      </c>
    </row>
    <row r="81" spans="2:10" ht="15" customHeight="1" x14ac:dyDescent="0.35">
      <c r="B81" s="56">
        <f>'Daily Returns'!B79</f>
        <v>44566</v>
      </c>
      <c r="C81" s="57">
        <f>'Portfolio 1 - Equal Weight'!F79</f>
        <v>-3.3666796540010703E-3</v>
      </c>
      <c r="D81" s="66">
        <f t="shared" si="4"/>
        <v>114.24905779171961</v>
      </c>
      <c r="E81" s="57">
        <f>'Portfolio 2 - Criteria Based'!F79</f>
        <v>-3.6122625840572875E-3</v>
      </c>
      <c r="F81" s="66">
        <f t="shared" si="5"/>
        <v>115.08788357402543</v>
      </c>
      <c r="G81" s="57">
        <f>'Markowitz Optimisation'!F103</f>
        <v>-5.8846719986596213E-3</v>
      </c>
      <c r="H81" s="66">
        <f t="shared" si="6"/>
        <v>111.16686806585413</v>
      </c>
      <c r="I81" s="57">
        <f>'Portfolio 4 - Benchmark'!C79</f>
        <v>6.3178343499348255E-3</v>
      </c>
      <c r="J81" s="66">
        <f t="shared" si="7"/>
        <v>110.86362661424714</v>
      </c>
    </row>
    <row r="82" spans="2:10" ht="15" customHeight="1" x14ac:dyDescent="0.35">
      <c r="B82" s="56">
        <f>'Daily Returns'!B80</f>
        <v>44567</v>
      </c>
      <c r="C82" s="57">
        <f>'Portfolio 1 - Equal Weight'!F80</f>
        <v>5.3075836585564588E-3</v>
      </c>
      <c r="D82" s="66">
        <f t="shared" si="4"/>
        <v>114.85544422386042</v>
      </c>
      <c r="E82" s="57">
        <f>'Portfolio 2 - Criteria Based'!F80</f>
        <v>4.3765184645222976E-3</v>
      </c>
      <c r="F82" s="66">
        <f t="shared" si="5"/>
        <v>115.59156782152995</v>
      </c>
      <c r="G82" s="57">
        <f>'Markowitz Optimisation'!F104</f>
        <v>-8.6437770607338698E-4</v>
      </c>
      <c r="H82" s="66">
        <f t="shared" si="6"/>
        <v>111.07077790344401</v>
      </c>
      <c r="I82" s="57">
        <f>'Portfolio 4 - Benchmark'!C80</f>
        <v>-6.2675397567820701E-3</v>
      </c>
      <c r="J82" s="66">
        <f t="shared" si="7"/>
        <v>110.16878442686131</v>
      </c>
    </row>
    <row r="83" spans="2:10" ht="15" customHeight="1" x14ac:dyDescent="0.35">
      <c r="B83" s="56">
        <f>'Daily Returns'!B81</f>
        <v>44568</v>
      </c>
      <c r="C83" s="57">
        <f>'Portfolio 1 - Equal Weight'!F81</f>
        <v>3.7581663279371734E-3</v>
      </c>
      <c r="D83" s="66">
        <f t="shared" si="4"/>
        <v>115.28709008692279</v>
      </c>
      <c r="E83" s="57">
        <f>'Portfolio 2 - Criteria Based'!F81</f>
        <v>3.0186983813421655E-3</v>
      </c>
      <c r="F83" s="66">
        <f t="shared" si="5"/>
        <v>115.94050390020959</v>
      </c>
      <c r="G83" s="57">
        <f>'Markowitz Optimisation'!F105</f>
        <v>1.7329384733373804E-5</v>
      </c>
      <c r="H83" s="66">
        <f t="shared" si="6"/>
        <v>111.07270269168694</v>
      </c>
      <c r="I83" s="57">
        <f>'Portfolio 4 - Benchmark'!C81</f>
        <v>8.8615611066897859E-3</v>
      </c>
      <c r="J83" s="66">
        <f t="shared" si="7"/>
        <v>111.14505184210968</v>
      </c>
    </row>
    <row r="84" spans="2:10" ht="15" customHeight="1" x14ac:dyDescent="0.35">
      <c r="B84" s="56">
        <f>'Daily Returns'!B82</f>
        <v>44571</v>
      </c>
      <c r="C84" s="57">
        <f>'Portfolio 1 - Equal Weight'!F82</f>
        <v>1.6411158451461384E-2</v>
      </c>
      <c r="D84" s="66">
        <f t="shared" si="4"/>
        <v>117.17908478974719</v>
      </c>
      <c r="E84" s="57">
        <f>'Portfolio 2 - Criteria Based'!F82</f>
        <v>1.7391437053470037E-2</v>
      </c>
      <c r="F84" s="66">
        <f t="shared" si="5"/>
        <v>117.95687587573768</v>
      </c>
      <c r="G84" s="57">
        <f>'Markowitz Optimisation'!F106</f>
        <v>3.3377738513705825E-2</v>
      </c>
      <c r="H84" s="66">
        <f t="shared" si="6"/>
        <v>114.78005831814065</v>
      </c>
      <c r="I84" s="57">
        <f>'Portfolio 4 - Benchmark'!C82</f>
        <v>5.710904795632965E-3</v>
      </c>
      <c r="J84" s="66">
        <f t="shared" si="7"/>
        <v>111.77979065168566</v>
      </c>
    </row>
    <row r="85" spans="2:10" ht="15" customHeight="1" x14ac:dyDescent="0.35">
      <c r="B85" s="56">
        <f>'Daily Returns'!B83</f>
        <v>44572</v>
      </c>
      <c r="C85" s="57">
        <f>'Portfolio 1 - Equal Weight'!F83</f>
        <v>1.2829468454757876E-2</v>
      </c>
      <c r="D85" s="66">
        <f t="shared" si="4"/>
        <v>118.68243016161465</v>
      </c>
      <c r="E85" s="57">
        <f>'Portfolio 2 - Criteria Based'!F83</f>
        <v>1.159796124903938E-2</v>
      </c>
      <c r="F85" s="66">
        <f t="shared" si="5"/>
        <v>119.32493515120223</v>
      </c>
      <c r="G85" s="57">
        <f>'Markowitz Optimisation'!F107</f>
        <v>-2.4840029231692454E-4</v>
      </c>
      <c r="H85" s="66">
        <f t="shared" si="6"/>
        <v>114.75154691810228</v>
      </c>
      <c r="I85" s="57">
        <f>'Portfolio 4 - Benchmark'!C83</f>
        <v>1.2269977459003378E-2</v>
      </c>
      <c r="J85" s="66">
        <f t="shared" si="7"/>
        <v>113.15132616335396</v>
      </c>
    </row>
    <row r="86" spans="2:10" ht="15" customHeight="1" x14ac:dyDescent="0.35">
      <c r="B86" s="56">
        <f>'Daily Returns'!B84</f>
        <v>44573</v>
      </c>
      <c r="C86" s="57">
        <f>'Portfolio 1 - Equal Weight'!F84</f>
        <v>2.2307997743336402E-2</v>
      </c>
      <c r="D86" s="66">
        <f t="shared" si="4"/>
        <v>121.32999754583363</v>
      </c>
      <c r="E86" s="57">
        <f>'Portfolio 2 - Criteria Based'!F84</f>
        <v>2.4706458250644905E-2</v>
      </c>
      <c r="F86" s="66">
        <f t="shared" si="5"/>
        <v>122.27303167977631</v>
      </c>
      <c r="G86" s="57">
        <f>'Markowitz Optimisation'!F108</f>
        <v>4.0675445488144529E-2</v>
      </c>
      <c r="H86" s="66">
        <f t="shared" si="6"/>
        <v>119.41911720944982</v>
      </c>
      <c r="I86" s="57">
        <f>'Portfolio 4 - Benchmark'!C84</f>
        <v>2.1351230872421745E-2</v>
      </c>
      <c r="J86" s="66">
        <f t="shared" si="7"/>
        <v>115.56724625178842</v>
      </c>
    </row>
    <row r="87" spans="2:10" ht="15" customHeight="1" x14ac:dyDescent="0.35">
      <c r="B87" s="56">
        <f>'Daily Returns'!B85</f>
        <v>44574</v>
      </c>
      <c r="C87" s="57">
        <f>'Portfolio 1 - Equal Weight'!F85</f>
        <v>8.6924831511020033E-3</v>
      </c>
      <c r="D87" s="66">
        <f t="shared" si="4"/>
        <v>122.38465650522403</v>
      </c>
      <c r="E87" s="57">
        <f>'Portfolio 2 - Criteria Based'!F85</f>
        <v>6.733628291433192E-3</v>
      </c>
      <c r="F87" s="66">
        <f t="shared" si="5"/>
        <v>123.09637282517456</v>
      </c>
      <c r="G87" s="57">
        <f>'Markowitz Optimisation'!F109</f>
        <v>-3.3184455834160192E-3</v>
      </c>
      <c r="H87" s="66">
        <f t="shared" si="6"/>
        <v>119.02283136737069</v>
      </c>
      <c r="I87" s="57">
        <f>'Portfolio 4 - Benchmark'!C85</f>
        <v>1.2308388875745369E-2</v>
      </c>
      <c r="J87" s="66">
        <f t="shared" si="7"/>
        <v>116.98969285995446</v>
      </c>
    </row>
    <row r="88" spans="2:10" ht="15" customHeight="1" x14ac:dyDescent="0.35">
      <c r="B88" s="56">
        <f>'Daily Returns'!B86</f>
        <v>44575</v>
      </c>
      <c r="C88" s="57">
        <f>'Portfolio 1 - Equal Weight'!F86</f>
        <v>1.1481536857469775E-3</v>
      </c>
      <c r="D88" s="66">
        <f t="shared" si="4"/>
        <v>122.52517289966937</v>
      </c>
      <c r="E88" s="57">
        <f>'Portfolio 2 - Criteria Based'!F86</f>
        <v>1.4090868709578663E-3</v>
      </c>
      <c r="F88" s="66">
        <f t="shared" si="5"/>
        <v>123.26982630798506</v>
      </c>
      <c r="G88" s="57">
        <f>'Markowitz Optimisation'!F110</f>
        <v>9.6019871608495641E-4</v>
      </c>
      <c r="H88" s="66">
        <f t="shared" si="6"/>
        <v>119.13711693723444</v>
      </c>
      <c r="I88" s="57">
        <f>'Portfolio 4 - Benchmark'!C86</f>
        <v>2.026791524546212E-3</v>
      </c>
      <c r="J88" s="66">
        <f t="shared" si="7"/>
        <v>117.22680657790228</v>
      </c>
    </row>
    <row r="89" spans="2:10" ht="15" customHeight="1" x14ac:dyDescent="0.35">
      <c r="B89" s="56">
        <f>'Daily Returns'!B87</f>
        <v>44578</v>
      </c>
      <c r="C89" s="57">
        <f>'Portfolio 1 - Equal Weight'!F87</f>
        <v>1.114853806782257E-2</v>
      </c>
      <c r="D89" s="66">
        <f t="shared" si="4"/>
        <v>123.89114945400789</v>
      </c>
      <c r="E89" s="57">
        <f>'Portfolio 2 - Criteria Based'!F87</f>
        <v>8.6464859258116242E-3</v>
      </c>
      <c r="F89" s="66">
        <f t="shared" si="5"/>
        <v>124.33567712623427</v>
      </c>
      <c r="G89" s="57">
        <f>'Markowitz Optimisation'!F111</f>
        <v>-1.0668500126246568E-3</v>
      </c>
      <c r="H89" s="66">
        <f t="shared" si="6"/>
        <v>119.01001550252589</v>
      </c>
      <c r="I89" s="57">
        <f>'Portfolio 4 - Benchmark'!C87</f>
        <v>1.2733308267502075E-2</v>
      </c>
      <c r="J89" s="66">
        <f t="shared" si="7"/>
        <v>118.71949164327356</v>
      </c>
    </row>
    <row r="90" spans="2:10" ht="15" customHeight="1" x14ac:dyDescent="0.35">
      <c r="B90" s="56">
        <f>'Daily Returns'!B88</f>
        <v>44579</v>
      </c>
      <c r="C90" s="57">
        <f>'Portfolio 1 - Equal Weight'!F88</f>
        <v>-1.352646763991653E-2</v>
      </c>
      <c r="D90" s="66">
        <f t="shared" si="4"/>
        <v>122.21533983004619</v>
      </c>
      <c r="E90" s="57">
        <f>'Portfolio 2 - Criteria Based'!F88</f>
        <v>-1.6775463635470177E-2</v>
      </c>
      <c r="F90" s="66">
        <f t="shared" si="5"/>
        <v>122.24988849601156</v>
      </c>
      <c r="G90" s="57">
        <f>'Markowitz Optimisation'!F112</f>
        <v>-2.7974508250703113E-2</v>
      </c>
      <c r="H90" s="66">
        <f t="shared" si="6"/>
        <v>115.68076884193417</v>
      </c>
      <c r="I90" s="57">
        <f>'Portfolio 4 - Benchmark'!C88</f>
        <v>-5.1440370068891461E-3</v>
      </c>
      <c r="J90" s="66">
        <f t="shared" si="7"/>
        <v>118.10879418482149</v>
      </c>
    </row>
    <row r="91" spans="2:10" ht="15" customHeight="1" x14ac:dyDescent="0.35">
      <c r="B91" s="56">
        <f>'Daily Returns'!B89</f>
        <v>44580</v>
      </c>
      <c r="C91" s="57">
        <f>'Portfolio 1 - Equal Weight'!F89</f>
        <v>1.268559858271189E-2</v>
      </c>
      <c r="D91" s="66">
        <f t="shared" si="4"/>
        <v>123.76571457177988</v>
      </c>
      <c r="E91" s="57">
        <f>'Portfolio 2 - Criteria Based'!F89</f>
        <v>1.2078986214401996E-2</v>
      </c>
      <c r="F91" s="66">
        <f t="shared" si="5"/>
        <v>123.72654321386706</v>
      </c>
      <c r="G91" s="57">
        <f>'Markowitz Optimisation'!F113</f>
        <v>1.2306282520748679E-2</v>
      </c>
      <c r="H91" s="66">
        <f t="shared" si="6"/>
        <v>117.10436906552043</v>
      </c>
      <c r="I91" s="57">
        <f>'Portfolio 4 - Benchmark'!C89</f>
        <v>9.5390332050153681E-3</v>
      </c>
      <c r="J91" s="66">
        <f t="shared" si="7"/>
        <v>119.23543789435483</v>
      </c>
    </row>
    <row r="92" spans="2:10" ht="15" customHeight="1" x14ac:dyDescent="0.35">
      <c r="B92" s="56">
        <f>'Daily Returns'!B90</f>
        <v>44581</v>
      </c>
      <c r="C92" s="57">
        <f>'Portfolio 1 - Equal Weight'!F90</f>
        <v>6.7989123593580345E-3</v>
      </c>
      <c r="D92" s="66">
        <f t="shared" si="4"/>
        <v>124.60718681824675</v>
      </c>
      <c r="E92" s="57">
        <f>'Portfolio 2 - Criteria Based'!F90</f>
        <v>7.4190282969157622E-3</v>
      </c>
      <c r="F92" s="66">
        <f t="shared" si="5"/>
        <v>124.64447393905031</v>
      </c>
      <c r="G92" s="57">
        <f>'Markowitz Optimisation'!F114</f>
        <v>6.6620555184819163E-3</v>
      </c>
      <c r="H92" s="66">
        <f t="shared" si="6"/>
        <v>117.88452487369173</v>
      </c>
      <c r="I92" s="57">
        <f>'Portfolio 4 - Benchmark'!C90</f>
        <v>-9.42913226285369E-4</v>
      </c>
      <c r="J92" s="66">
        <f t="shared" si="7"/>
        <v>119.12300922292232</v>
      </c>
    </row>
    <row r="93" spans="2:10" ht="15" customHeight="1" x14ac:dyDescent="0.35">
      <c r="B93" s="56">
        <f>'Daily Returns'!B91</f>
        <v>44582</v>
      </c>
      <c r="C93" s="57">
        <f>'Portfolio 1 - Equal Weight'!F91</f>
        <v>-1.413635073741052E-2</v>
      </c>
      <c r="D93" s="66">
        <f t="shared" si="4"/>
        <v>122.84569592098198</v>
      </c>
      <c r="E93" s="57">
        <f>'Portfolio 2 - Criteria Based'!F91</f>
        <v>-1.5787875195804865E-2</v>
      </c>
      <c r="F93" s="66">
        <f t="shared" si="5"/>
        <v>122.67660254065385</v>
      </c>
      <c r="G93" s="57">
        <f>'Markowitz Optimisation'!F115</f>
        <v>-2.0188320173003056E-2</v>
      </c>
      <c r="H93" s="66">
        <f t="shared" si="6"/>
        <v>115.50463434209929</v>
      </c>
      <c r="I93" s="57">
        <f>'Portfolio 4 - Benchmark'!C91</f>
        <v>-8.4783993731722962E-3</v>
      </c>
      <c r="J93" s="66">
        <f t="shared" si="7"/>
        <v>118.1130367761963</v>
      </c>
    </row>
    <row r="94" spans="2:10" ht="15" customHeight="1" x14ac:dyDescent="0.35">
      <c r="B94" s="56">
        <f>'Daily Returns'!B92</f>
        <v>44585</v>
      </c>
      <c r="C94" s="57">
        <f>'Portfolio 1 - Equal Weight'!F92</f>
        <v>-2.8405875537530271E-2</v>
      </c>
      <c r="D94" s="66">
        <f t="shared" si="4"/>
        <v>119.35615637232928</v>
      </c>
      <c r="E94" s="57">
        <f>'Portfolio 2 - Criteria Based'!F92</f>
        <v>-2.9544633241137288E-2</v>
      </c>
      <c r="F94" s="66">
        <f t="shared" si="5"/>
        <v>119.05216731132145</v>
      </c>
      <c r="G94" s="57">
        <f>'Markowitz Optimisation'!F116</f>
        <v>-3.3848274756802549E-2</v>
      </c>
      <c r="H94" s="66">
        <f t="shared" si="6"/>
        <v>111.59500174320391</v>
      </c>
      <c r="I94" s="57">
        <f>'Portfolio 4 - Benchmark'!C92</f>
        <v>-2.516777519022495E-2</v>
      </c>
      <c r="J94" s="66">
        <f t="shared" si="7"/>
        <v>115.14039441957821</v>
      </c>
    </row>
    <row r="95" spans="2:10" ht="15" customHeight="1" x14ac:dyDescent="0.35">
      <c r="B95" s="56">
        <f>'Daily Returns'!B93</f>
        <v>44586</v>
      </c>
      <c r="C95" s="57">
        <f>'Portfolio 1 - Equal Weight'!F93</f>
        <v>2.091092391007492E-2</v>
      </c>
      <c r="D95" s="66">
        <f t="shared" si="4"/>
        <v>121.85200387643006</v>
      </c>
      <c r="E95" s="57">
        <f>'Portfolio 2 - Criteria Based'!F93</f>
        <v>2.291548553474701E-2</v>
      </c>
      <c r="F95" s="66">
        <f t="shared" si="5"/>
        <v>121.78030552922434</v>
      </c>
      <c r="G95" s="57">
        <f>'Markowitz Optimisation'!F117</f>
        <v>2.4962580487531999E-2</v>
      </c>
      <c r="H95" s="66">
        <f t="shared" si="6"/>
        <v>114.38070095622491</v>
      </c>
      <c r="I95" s="57">
        <f>'Portfolio 4 - Benchmark'!C93</f>
        <v>1.1920041760064004E-2</v>
      </c>
      <c r="J95" s="66">
        <f t="shared" si="7"/>
        <v>116.51287272932983</v>
      </c>
    </row>
    <row r="96" spans="2:10" ht="15" customHeight="1" x14ac:dyDescent="0.35">
      <c r="B96" s="56">
        <f>'Daily Returns'!B94</f>
        <v>44588</v>
      </c>
      <c r="C96" s="57">
        <f>'Portfolio 1 - Equal Weight'!F94</f>
        <v>-9.6230799658208362E-3</v>
      </c>
      <c r="D96" s="66">
        <f t="shared" si="4"/>
        <v>120.67941229913167</v>
      </c>
      <c r="E96" s="57">
        <f>'Portfolio 2 - Criteria Based'!F94</f>
        <v>-1.0635705970015539E-2</v>
      </c>
      <c r="F96" s="66">
        <f t="shared" si="5"/>
        <v>120.48508600667685</v>
      </c>
      <c r="G96" s="57">
        <f>'Markowitz Optimisation'!F118</f>
        <v>-9.1855681029620988E-3</v>
      </c>
      <c r="H96" s="66">
        <f t="shared" si="6"/>
        <v>113.33004923792697</v>
      </c>
      <c r="I96" s="57">
        <f>'Portfolio 4 - Benchmark'!C94</f>
        <v>-6.4491592626758631E-3</v>
      </c>
      <c r="J96" s="66">
        <f t="shared" si="7"/>
        <v>115.76146265694649</v>
      </c>
    </row>
    <row r="97" spans="2:10" ht="15" customHeight="1" x14ac:dyDescent="0.35">
      <c r="B97" s="56">
        <f>'Daily Returns'!B95</f>
        <v>44589</v>
      </c>
      <c r="C97" s="57">
        <f>'Portfolio 1 - Equal Weight'!F95</f>
        <v>3.4274827917870846E-3</v>
      </c>
      <c r="D97" s="66">
        <f t="shared" si="4"/>
        <v>121.09303890810992</v>
      </c>
      <c r="E97" s="57">
        <f>'Portfolio 2 - Criteria Based'!F95</f>
        <v>4.4178572630204343E-3</v>
      </c>
      <c r="F97" s="66">
        <f t="shared" si="5"/>
        <v>121.01737191897709</v>
      </c>
      <c r="G97" s="57">
        <f>'Markowitz Optimisation'!F119</f>
        <v>7.0269314097830913E-3</v>
      </c>
      <c r="H97" s="66">
        <f t="shared" si="6"/>
        <v>114.12641172058922</v>
      </c>
      <c r="I97" s="57">
        <f>'Portfolio 4 - Benchmark'!C95</f>
        <v>4.8865903815613621E-3</v>
      </c>
      <c r="J97" s="66">
        <f t="shared" si="7"/>
        <v>116.32714150692141</v>
      </c>
    </row>
    <row r="98" spans="2:10" ht="15" customHeight="1" x14ac:dyDescent="0.35">
      <c r="B98" s="56">
        <f>'Daily Returns'!B96</f>
        <v>44592</v>
      </c>
      <c r="C98" s="57">
        <f>'Portfolio 1 - Equal Weight'!F96</f>
        <v>6.5270735316650726E-3</v>
      </c>
      <c r="D98" s="66">
        <f t="shared" si="4"/>
        <v>121.88342207723593</v>
      </c>
      <c r="E98" s="57">
        <f>'Portfolio 2 - Criteria Based'!F96</f>
        <v>6.4221540092550457E-3</v>
      </c>
      <c r="F98" s="66">
        <f t="shared" si="5"/>
        <v>121.79456411923606</v>
      </c>
      <c r="G98" s="57">
        <f>'Markowitz Optimisation'!F120</f>
        <v>1.0073336464615033E-2</v>
      </c>
      <c r="H98" s="66">
        <f t="shared" si="6"/>
        <v>115.2760454653499</v>
      </c>
      <c r="I98" s="57">
        <f>'Portfolio 4 - Benchmark'!C96</f>
        <v>1.2438708108765351E-2</v>
      </c>
      <c r="J98" s="66">
        <f t="shared" si="7"/>
        <v>117.77410086525305</v>
      </c>
    </row>
    <row r="99" spans="2:10" ht="15" customHeight="1" x14ac:dyDescent="0.35">
      <c r="B99" s="56">
        <f>'Daily Returns'!B97</f>
        <v>44593</v>
      </c>
      <c r="C99" s="57">
        <f>'Portfolio 1 - Equal Weight'!F97</f>
        <v>3.0001149053812569E-3</v>
      </c>
      <c r="D99" s="66">
        <f t="shared" si="4"/>
        <v>122.24908634852873</v>
      </c>
      <c r="E99" s="57">
        <f>'Portfolio 2 - Criteria Based'!F97</f>
        <v>2.6938325768700207E-3</v>
      </c>
      <c r="F99" s="66">
        <f t="shared" si="5"/>
        <v>122.12265828374613</v>
      </c>
      <c r="G99" s="57">
        <f>'Markowitz Optimisation'!F121</f>
        <v>2.4296110432480301E-3</v>
      </c>
      <c r="H99" s="66">
        <f t="shared" si="6"/>
        <v>115.55612141843447</v>
      </c>
      <c r="I99" s="57">
        <f>'Portfolio 4 - Benchmark'!C97</f>
        <v>-3.8224540154779829E-3</v>
      </c>
      <c r="J99" s="66">
        <f t="shared" si="7"/>
        <v>117.32391478048135</v>
      </c>
    </row>
    <row r="100" spans="2:10" ht="15" customHeight="1" x14ac:dyDescent="0.35">
      <c r="B100" s="56">
        <f>'Daily Returns'!B98</f>
        <v>44594</v>
      </c>
      <c r="C100" s="57">
        <f>'Portfolio 1 - Equal Weight'!F98</f>
        <v>3.2681801476186932E-3</v>
      </c>
      <c r="D100" s="66">
        <f t="shared" si="4"/>
        <v>122.64861838559752</v>
      </c>
      <c r="E100" s="57">
        <f>'Portfolio 2 - Criteria Based'!F98</f>
        <v>3.8030230391817069E-3</v>
      </c>
      <c r="F100" s="66">
        <f t="shared" si="5"/>
        <v>122.58709356680534</v>
      </c>
      <c r="G100" s="57">
        <f>'Markowitz Optimisation'!F122</f>
        <v>2.6567609049008467E-3</v>
      </c>
      <c r="H100" s="66">
        <f t="shared" si="6"/>
        <v>115.86312640414094</v>
      </c>
      <c r="I100" s="57">
        <f>'Portfolio 4 - Benchmark'!C98</f>
        <v>4.4398104341571987E-3</v>
      </c>
      <c r="J100" s="66">
        <f t="shared" si="7"/>
        <v>117.8448107214999</v>
      </c>
    </row>
    <row r="101" spans="2:10" ht="15" customHeight="1" x14ac:dyDescent="0.35">
      <c r="B101" s="56">
        <f>'Daily Returns'!B99</f>
        <v>44595</v>
      </c>
      <c r="C101" s="57">
        <f>'Portfolio 1 - Equal Weight'!F99</f>
        <v>-4.682511175874449E-3</v>
      </c>
      <c r="D101" s="66">
        <f t="shared" si="4"/>
        <v>122.0743148593014</v>
      </c>
      <c r="E101" s="57">
        <f>'Portfolio 2 - Criteria Based'!F99</f>
        <v>-5.2818344202214106E-3</v>
      </c>
      <c r="F101" s="66">
        <f t="shared" si="5"/>
        <v>121.93960883652927</v>
      </c>
      <c r="G101" s="57">
        <f>'Markowitz Optimisation'!F123</f>
        <v>-6.7687749436655294E-3</v>
      </c>
      <c r="H101" s="66">
        <f t="shared" si="6"/>
        <v>115.07887497724184</v>
      </c>
      <c r="I101" s="57">
        <f>'Portfolio 4 - Benchmark'!C99</f>
        <v>-1.080045361905202E-2</v>
      </c>
      <c r="J101" s="66">
        <f t="shared" si="7"/>
        <v>116.57203330905638</v>
      </c>
    </row>
    <row r="102" spans="2:10" ht="15" customHeight="1" x14ac:dyDescent="0.35">
      <c r="B102" s="56">
        <f>'Daily Returns'!B100</f>
        <v>44596</v>
      </c>
      <c r="C102" s="57">
        <f>'Portfolio 1 - Equal Weight'!F100</f>
        <v>6.6431013805257517E-3</v>
      </c>
      <c r="D102" s="66">
        <f t="shared" si="4"/>
        <v>122.88526690886995</v>
      </c>
      <c r="E102" s="57">
        <f>'Portfolio 2 - Criteria Based'!F100</f>
        <v>9.2353440457132868E-3</v>
      </c>
      <c r="F102" s="66">
        <f t="shared" si="5"/>
        <v>123.06576307693433</v>
      </c>
      <c r="G102" s="57">
        <f>'Markowitz Optimisation'!F124</f>
        <v>8.9312132210767961E-3</v>
      </c>
      <c r="H102" s="66">
        <f t="shared" si="6"/>
        <v>116.10666894690523</v>
      </c>
      <c r="I102" s="57">
        <f>'Portfolio 4 - Benchmark'!C100</f>
        <v>-1.2050653181796545E-3</v>
      </c>
      <c r="J102" s="66">
        <f t="shared" si="7"/>
        <v>116.43155639464595</v>
      </c>
    </row>
    <row r="103" spans="2:10" ht="15" customHeight="1" x14ac:dyDescent="0.35">
      <c r="B103" s="56">
        <f>'Daily Returns'!B101</f>
        <v>44599</v>
      </c>
      <c r="C103" s="57">
        <f>'Portfolio 1 - Equal Weight'!F101</f>
        <v>8.6238180211970286E-4</v>
      </c>
      <c r="D103" s="66">
        <f t="shared" si="4"/>
        <v>122.99124092680077</v>
      </c>
      <c r="E103" s="57">
        <f>'Portfolio 2 - Criteria Based'!F101</f>
        <v>-2.7707164880784122E-3</v>
      </c>
      <c r="F103" s="66">
        <f t="shared" si="5"/>
        <v>122.72478273805912</v>
      </c>
      <c r="G103" s="57">
        <f>'Markowitz Optimisation'!F125</f>
        <v>1.0803573191511349E-3</v>
      </c>
      <c r="H103" s="66">
        <f t="shared" si="6"/>
        <v>116.23210563650427</v>
      </c>
      <c r="I103" s="57">
        <f>'Portfolio 4 - Benchmark'!C101</f>
        <v>5.0953170453233998E-3</v>
      </c>
      <c r="J103" s="66">
        <f t="shared" si="7"/>
        <v>117.02481208855713</v>
      </c>
    </row>
    <row r="104" spans="2:10" ht="15" customHeight="1" x14ac:dyDescent="0.35">
      <c r="B104" s="56">
        <f>'Daily Returns'!B102</f>
        <v>44600</v>
      </c>
      <c r="C104" s="57">
        <f>'Portfolio 1 - Equal Weight'!F102</f>
        <v>-2.1968921621414776E-2</v>
      </c>
      <c r="D104" s="66">
        <f t="shared" si="4"/>
        <v>120.28925599475934</v>
      </c>
      <c r="E104" s="57">
        <f>'Portfolio 2 - Criteria Based'!F102</f>
        <v>-2.3083216891022666E-2</v>
      </c>
      <c r="F104" s="66">
        <f t="shared" si="5"/>
        <v>119.89189996021287</v>
      </c>
      <c r="G104" s="57">
        <f>'Markowitz Optimisation'!F126</f>
        <v>-1.9871093781014402E-2</v>
      </c>
      <c r="H104" s="66">
        <f t="shared" si="6"/>
        <v>113.92244656503652</v>
      </c>
      <c r="I104" s="57">
        <f>'Portfolio 4 - Benchmark'!C102</f>
        <v>-1.3055387713997946E-2</v>
      </c>
      <c r="J104" s="66">
        <f t="shared" si="7"/>
        <v>115.49700779458325</v>
      </c>
    </row>
    <row r="105" spans="2:10" ht="15" customHeight="1" x14ac:dyDescent="0.35">
      <c r="B105" s="56">
        <f>'Daily Returns'!B103</f>
        <v>44601</v>
      </c>
      <c r="C105" s="57">
        <f>'Portfolio 1 - Equal Weight'!F103</f>
        <v>2.2027088910331559E-3</v>
      </c>
      <c r="D105" s="66">
        <f t="shared" si="4"/>
        <v>120.55421820843478</v>
      </c>
      <c r="E105" s="57">
        <f>'Portfolio 2 - Criteria Based'!F103</f>
        <v>2.206492091664655E-3</v>
      </c>
      <c r="F105" s="66">
        <f t="shared" si="5"/>
        <v>120.15644048932973</v>
      </c>
      <c r="G105" s="57">
        <f>'Markowitz Optimisation'!F127</f>
        <v>-7.8535067559947587E-4</v>
      </c>
      <c r="H105" s="66">
        <f t="shared" si="6"/>
        <v>113.83297749466072</v>
      </c>
      <c r="I105" s="57">
        <f>'Portfolio 4 - Benchmark'!C103</f>
        <v>5.4895942598021108E-4</v>
      </c>
      <c r="J105" s="66">
        <f t="shared" si="7"/>
        <v>115.5604109656846</v>
      </c>
    </row>
    <row r="106" spans="2:10" ht="15" customHeight="1" x14ac:dyDescent="0.35">
      <c r="B106" s="56">
        <f>'Daily Returns'!B104</f>
        <v>44602</v>
      </c>
      <c r="C106" s="57">
        <f>'Portfolio 1 - Equal Weight'!F104</f>
        <v>2.5728153824401561E-2</v>
      </c>
      <c r="D106" s="66">
        <f t="shared" si="4"/>
        <v>123.65585567868186</v>
      </c>
      <c r="E106" s="57">
        <f>'Portfolio 2 - Criteria Based'!F104</f>
        <v>2.8900043149973971E-2</v>
      </c>
      <c r="F106" s="66">
        <f t="shared" si="5"/>
        <v>123.62896680421863</v>
      </c>
      <c r="G106" s="57">
        <f>'Markowitz Optimisation'!F128</f>
        <v>5.71136286471636E-2</v>
      </c>
      <c r="H106" s="66">
        <f t="shared" si="6"/>
        <v>120.33439189909171</v>
      </c>
      <c r="I106" s="57">
        <f>'Portfolio 4 - Benchmark'!C104</f>
        <v>6.9836646698770988E-3</v>
      </c>
      <c r="J106" s="66">
        <f t="shared" si="7"/>
        <v>116.36744612498212</v>
      </c>
    </row>
    <row r="107" spans="2:10" ht="15" customHeight="1" x14ac:dyDescent="0.35">
      <c r="B107" s="56">
        <f>'Daily Returns'!B105</f>
        <v>44603</v>
      </c>
      <c r="C107" s="57">
        <f>'Portfolio 1 - Equal Weight'!F105</f>
        <v>-2.613300880685399E-3</v>
      </c>
      <c r="D107" s="66">
        <f t="shared" si="4"/>
        <v>123.33270572213485</v>
      </c>
      <c r="E107" s="57">
        <f>'Portfolio 2 - Criteria Based'!F105</f>
        <v>-4.6371292570113578E-3</v>
      </c>
      <c r="F107" s="66">
        <f t="shared" si="5"/>
        <v>123.05568330523671</v>
      </c>
      <c r="G107" s="57">
        <f>'Markowitz Optimisation'!F129</f>
        <v>1.1385849689447202E-3</v>
      </c>
      <c r="H107" s="66">
        <f t="shared" si="6"/>
        <v>120.47140282895512</v>
      </c>
      <c r="I107" s="57">
        <f>'Portfolio 4 - Benchmark'!C105</f>
        <v>-5.503219494805589E-3</v>
      </c>
      <c r="J107" s="66">
        <f t="shared" si="7"/>
        <v>115.72705052690638</v>
      </c>
    </row>
    <row r="108" spans="2:10" ht="15" customHeight="1" x14ac:dyDescent="0.35">
      <c r="B108" s="56">
        <f>'Daily Returns'!B106</f>
        <v>44606</v>
      </c>
      <c r="C108" s="57">
        <f>'Portfolio 1 - Equal Weight'!F106</f>
        <v>-3.8856876169656149E-2</v>
      </c>
      <c r="D108" s="66">
        <f t="shared" si="4"/>
        <v>118.5403820482212</v>
      </c>
      <c r="E108" s="57">
        <f>'Portfolio 2 - Criteria Based'!F106</f>
        <v>-4.0784671159226085E-2</v>
      </c>
      <c r="F108" s="66">
        <f t="shared" si="5"/>
        <v>118.03689772735876</v>
      </c>
      <c r="G108" s="57">
        <f>'Markowitz Optimisation'!F130</f>
        <v>-5.0355446870209118E-2</v>
      </c>
      <c r="H108" s="66">
        <f t="shared" si="6"/>
        <v>114.40501150442212</v>
      </c>
      <c r="I108" s="57">
        <f>'Portfolio 4 - Benchmark'!C106</f>
        <v>-2.6472828588536834E-2</v>
      </c>
      <c r="J108" s="66">
        <f t="shared" si="7"/>
        <v>112.66342815525064</v>
      </c>
    </row>
    <row r="109" spans="2:10" ht="15" customHeight="1" x14ac:dyDescent="0.35">
      <c r="B109" s="56">
        <f>'Daily Returns'!B107</f>
        <v>44607</v>
      </c>
      <c r="C109" s="57">
        <f>'Portfolio 1 - Equal Weight'!F107</f>
        <v>1.698694728908787E-2</v>
      </c>
      <c r="D109" s="66">
        <f t="shared" si="4"/>
        <v>120.55402126970266</v>
      </c>
      <c r="E109" s="57">
        <f>'Portfolio 2 - Criteria Based'!F107</f>
        <v>1.7799780301399708E-2</v>
      </c>
      <c r="F109" s="66">
        <f t="shared" si="5"/>
        <v>120.13792857436452</v>
      </c>
      <c r="G109" s="57">
        <f>'Markowitz Optimisation'!F131</f>
        <v>2.3560947988745595E-2</v>
      </c>
      <c r="H109" s="66">
        <f t="shared" si="6"/>
        <v>117.10050203012965</v>
      </c>
      <c r="I109" s="57">
        <f>'Portfolio 4 - Benchmark'!C107</f>
        <v>1.9414388404923821E-2</v>
      </c>
      <c r="J109" s="66">
        <f t="shared" si="7"/>
        <v>114.85071970848691</v>
      </c>
    </row>
    <row r="110" spans="2:10" ht="15" customHeight="1" x14ac:dyDescent="0.35">
      <c r="B110" s="56">
        <f>'Daily Returns'!B108</f>
        <v>44608</v>
      </c>
      <c r="C110" s="57">
        <f>'Portfolio 1 - Equal Weight'!F108</f>
        <v>6.7520793869566128E-3</v>
      </c>
      <c r="D110" s="66">
        <f t="shared" si="4"/>
        <v>121.36801159173255</v>
      </c>
      <c r="E110" s="57">
        <f>'Portfolio 2 - Criteria Based'!F108</f>
        <v>8.2745290572198531E-3</v>
      </c>
      <c r="F110" s="66">
        <f t="shared" si="5"/>
        <v>121.13201335522731</v>
      </c>
      <c r="G110" s="57">
        <f>'Markowitz Optimisation'!F132</f>
        <v>2.1894634088822702E-2</v>
      </c>
      <c r="H110" s="66">
        <f t="shared" si="6"/>
        <v>119.66437467369677</v>
      </c>
      <c r="I110" s="57">
        <f>'Portfolio 4 - Benchmark'!C108</f>
        <v>1.1964471880412386E-3</v>
      </c>
      <c r="J110" s="66">
        <f t="shared" si="7"/>
        <v>114.98813252912664</v>
      </c>
    </row>
    <row r="111" spans="2:10" ht="15" customHeight="1" x14ac:dyDescent="0.35">
      <c r="B111" s="56">
        <f>'Daily Returns'!B109</f>
        <v>44609</v>
      </c>
      <c r="C111" s="57">
        <f>'Portfolio 1 - Equal Weight'!F109</f>
        <v>1.4367835824403121E-2</v>
      </c>
      <c r="D111" s="66">
        <f t="shared" si="4"/>
        <v>123.11180725661681</v>
      </c>
      <c r="E111" s="57">
        <f>'Portfolio 2 - Criteria Based'!F109</f>
        <v>1.2952069044775119E-2</v>
      </c>
      <c r="F111" s="66">
        <f t="shared" si="5"/>
        <v>122.70092355573684</v>
      </c>
      <c r="G111" s="57">
        <f>'Markowitz Optimisation'!F133</f>
        <v>1.618568946473866E-2</v>
      </c>
      <c r="H111" s="66">
        <f t="shared" si="6"/>
        <v>121.60122508215737</v>
      </c>
      <c r="I111" s="57">
        <f>'Portfolio 4 - Benchmark'!C109</f>
        <v>1.4963339817447352E-2</v>
      </c>
      <c r="J111" s="66">
        <f t="shared" si="7"/>
        <v>116.70873903113363</v>
      </c>
    </row>
    <row r="112" spans="2:10" ht="15" customHeight="1" x14ac:dyDescent="0.35">
      <c r="B112" s="56">
        <f>'Daily Returns'!B110</f>
        <v>44610</v>
      </c>
      <c r="C112" s="57">
        <f>'Portfolio 1 - Equal Weight'!F110</f>
        <v>-3.8516288499004466E-3</v>
      </c>
      <c r="D112" s="66">
        <f t="shared" si="4"/>
        <v>122.63762626802385</v>
      </c>
      <c r="E112" s="57">
        <f>'Portfolio 2 - Criteria Based'!F110</f>
        <v>-3.2563152458700267E-3</v>
      </c>
      <c r="F112" s="66">
        <f t="shared" si="5"/>
        <v>122.30137066767996</v>
      </c>
      <c r="G112" s="57">
        <f>'Markowitz Optimisation'!F134</f>
        <v>-2.5842704762093337E-3</v>
      </c>
      <c r="H112" s="66">
        <f t="shared" si="6"/>
        <v>121.28697462630666</v>
      </c>
      <c r="I112" s="57">
        <f>'Portfolio 4 - Benchmark'!C110</f>
        <v>-8.7749591545341898E-3</v>
      </c>
      <c r="J112" s="66">
        <f t="shared" si="7"/>
        <v>115.68462461315825</v>
      </c>
    </row>
    <row r="113" spans="2:10" ht="15" customHeight="1" x14ac:dyDescent="0.35">
      <c r="B113" s="56">
        <f>'Daily Returns'!B111</f>
        <v>44613</v>
      </c>
      <c r="C113" s="57">
        <f>'Portfolio 1 - Equal Weight'!F111</f>
        <v>-1.7557485080256806E-2</v>
      </c>
      <c r="D113" s="66">
        <f t="shared" si="4"/>
        <v>120.48441797454491</v>
      </c>
      <c r="E113" s="57">
        <f>'Portfolio 2 - Criteria Based'!F111</f>
        <v>-1.9754291425292978E-2</v>
      </c>
      <c r="F113" s="66">
        <f t="shared" si="5"/>
        <v>119.88539374979784</v>
      </c>
      <c r="G113" s="57">
        <f>'Markowitz Optimisation'!F135</f>
        <v>-3.1908773415373425E-2</v>
      </c>
      <c r="H113" s="66">
        <f t="shared" si="6"/>
        <v>117.41685603471969</v>
      </c>
      <c r="I113" s="57">
        <f>'Portfolio 4 - Benchmark'!C111</f>
        <v>-1.492622459832027E-2</v>
      </c>
      <c r="J113" s="66">
        <f t="shared" si="7"/>
        <v>113.95788992360988</v>
      </c>
    </row>
    <row r="114" spans="2:10" ht="15" customHeight="1" x14ac:dyDescent="0.35">
      <c r="B114" s="56">
        <f>'Daily Returns'!B112</f>
        <v>44614</v>
      </c>
      <c r="C114" s="57">
        <f>'Portfolio 1 - Equal Weight'!F112</f>
        <v>-3.4212960882572868E-3</v>
      </c>
      <c r="D114" s="66">
        <f t="shared" si="4"/>
        <v>120.07220510663265</v>
      </c>
      <c r="E114" s="57">
        <f>'Portfolio 2 - Criteria Based'!F112</f>
        <v>-3.8236172013684558E-3</v>
      </c>
      <c r="F114" s="66">
        <f t="shared" si="5"/>
        <v>119.42699789606328</v>
      </c>
      <c r="G114" s="57">
        <f>'Markowitz Optimisation'!F136</f>
        <v>1.1000633139221765E-4</v>
      </c>
      <c r="H114" s="66">
        <f t="shared" si="6"/>
        <v>117.42977263229567</v>
      </c>
      <c r="I114" s="57">
        <f>'Portfolio 4 - Benchmark'!C112</f>
        <v>-3.3299688927146409E-4</v>
      </c>
      <c r="J114" s="66">
        <f t="shared" si="7"/>
        <v>113.91994230075738</v>
      </c>
    </row>
    <row r="115" spans="2:10" ht="15" customHeight="1" x14ac:dyDescent="0.35">
      <c r="B115" s="56">
        <f>'Daily Returns'!B113</f>
        <v>44615</v>
      </c>
      <c r="C115" s="57">
        <f>'Portfolio 1 - Equal Weight'!F113</f>
        <v>9.1056339970811088E-3</v>
      </c>
      <c r="D115" s="66">
        <f t="shared" si="4"/>
        <v>121.16553865955611</v>
      </c>
      <c r="E115" s="57">
        <f>'Portfolio 2 - Criteria Based'!F113</f>
        <v>8.5014065187448452E-3</v>
      </c>
      <c r="F115" s="66">
        <f t="shared" si="5"/>
        <v>120.44229535449099</v>
      </c>
      <c r="G115" s="57">
        <f>'Markowitz Optimisation'!F137</f>
        <v>1.055265559307412E-2</v>
      </c>
      <c r="H115" s="66">
        <f t="shared" si="6"/>
        <v>118.6689685792573</v>
      </c>
      <c r="I115" s="57">
        <f>'Portfolio 4 - Benchmark'!C113</f>
        <v>-6.6207764101711142E-5</v>
      </c>
      <c r="J115" s="66">
        <f t="shared" si="7"/>
        <v>113.91239991609106</v>
      </c>
    </row>
    <row r="116" spans="2:10" ht="15" customHeight="1" x14ac:dyDescent="0.35">
      <c r="B116" s="56">
        <f>'Daily Returns'!B114</f>
        <v>44616</v>
      </c>
      <c r="C116" s="57">
        <f>'Portfolio 1 - Equal Weight'!F114</f>
        <v>-5.5557244695633307E-2</v>
      </c>
      <c r="D116" s="66">
        <f t="shared" si="4"/>
        <v>114.43391517956893</v>
      </c>
      <c r="E116" s="57">
        <f>'Portfolio 2 - Criteria Based'!F114</f>
        <v>-5.8055519558822627E-2</v>
      </c>
      <c r="F116" s="66">
        <f t="shared" si="5"/>
        <v>113.44995532082885</v>
      </c>
      <c r="G116" s="57">
        <f>'Markowitz Optimisation'!F138</f>
        <v>-7.13663361958322E-2</v>
      </c>
      <c r="H116" s="66">
        <f t="shared" si="6"/>
        <v>110.19999907161737</v>
      </c>
      <c r="I116" s="57">
        <f>'Portfolio 4 - Benchmark'!C114</f>
        <v>-5.1175782906920264E-2</v>
      </c>
      <c r="J116" s="66">
        <f t="shared" si="7"/>
        <v>108.0828436675789</v>
      </c>
    </row>
    <row r="117" spans="2:10" ht="15" customHeight="1" x14ac:dyDescent="0.35">
      <c r="B117" s="56">
        <f>'Daily Returns'!B115</f>
        <v>44617</v>
      </c>
      <c r="C117" s="57">
        <f>'Portfolio 1 - Equal Weight'!F115</f>
        <v>5.013316625684363E-2</v>
      </c>
      <c r="D117" s="66">
        <f t="shared" si="4"/>
        <v>120.1708496746878</v>
      </c>
      <c r="E117" s="57">
        <f>'Portfolio 2 - Criteria Based'!F115</f>
        <v>5.3859616415873786E-2</v>
      </c>
      <c r="F117" s="66">
        <f t="shared" si="5"/>
        <v>119.56032639680672</v>
      </c>
      <c r="G117" s="57">
        <f>'Markowitz Optimisation'!F139</f>
        <v>6.7501780474688161E-2</v>
      </c>
      <c r="H117" s="66">
        <f t="shared" si="6"/>
        <v>117.63869521726053</v>
      </c>
      <c r="I117" s="57">
        <f>'Portfolio 4 - Benchmark'!C115</f>
        <v>2.8894675093008138E-2</v>
      </c>
      <c r="J117" s="66">
        <f t="shared" si="7"/>
        <v>111.20586231848198</v>
      </c>
    </row>
    <row r="118" spans="2:10" ht="15" customHeight="1" x14ac:dyDescent="0.35">
      <c r="B118" s="56">
        <f>'Daily Returns'!B116</f>
        <v>44620</v>
      </c>
      <c r="C118" s="57">
        <f>'Portfolio 1 - Equal Weight'!F116</f>
        <v>1.3590087356815061E-2</v>
      </c>
      <c r="D118" s="66">
        <f t="shared" si="4"/>
        <v>121.8039820195095</v>
      </c>
      <c r="E118" s="57">
        <f>'Portfolio 2 - Criteria Based'!F116</f>
        <v>1.385035746137675E-2</v>
      </c>
      <c r="F118" s="66">
        <f t="shared" si="5"/>
        <v>121.21627965560135</v>
      </c>
      <c r="G118" s="57">
        <f>'Markowitz Optimisation'!F140</f>
        <v>1.4240111386143976E-2</v>
      </c>
      <c r="H118" s="66">
        <f t="shared" si="6"/>
        <v>119.31388334047496</v>
      </c>
      <c r="I118" s="57">
        <f>'Portfolio 4 - Benchmark'!C116</f>
        <v>2.634523920544618E-2</v>
      </c>
      <c r="J118" s="66">
        <f t="shared" si="7"/>
        <v>114.1356073623103</v>
      </c>
    </row>
    <row r="119" spans="2:10" ht="15" customHeight="1" x14ac:dyDescent="0.35">
      <c r="B119" s="56">
        <f>'Daily Returns'!B117</f>
        <v>44622</v>
      </c>
      <c r="C119" s="57">
        <f>'Portfolio 1 - Equal Weight'!F117</f>
        <v>1.299289349364857E-2</v>
      </c>
      <c r="D119" s="66">
        <f t="shared" si="4"/>
        <v>123.38656818499128</v>
      </c>
      <c r="E119" s="57">
        <f>'Portfolio 2 - Criteria Based'!F117</f>
        <v>1.0450665409625791E-2</v>
      </c>
      <c r="F119" s="66">
        <f t="shared" si="5"/>
        <v>122.48307043648167</v>
      </c>
      <c r="G119" s="57">
        <f>'Markowitz Optimisation'!F141</f>
        <v>3.6584691971081702E-3</v>
      </c>
      <c r="H119" s="66">
        <f t="shared" si="6"/>
        <v>119.75038950746345</v>
      </c>
      <c r="I119" s="57">
        <f>'Portfolio 4 - Benchmark'!C117</f>
        <v>1.2743628185907241E-2</v>
      </c>
      <c r="J119" s="66">
        <f t="shared" si="7"/>
        <v>115.59010910530827</v>
      </c>
    </row>
    <row r="120" spans="2:10" ht="15" customHeight="1" x14ac:dyDescent="0.35">
      <c r="B120" s="56">
        <f>'Daily Returns'!B118</f>
        <v>44623</v>
      </c>
      <c r="C120" s="57">
        <f>'Portfolio 1 - Equal Weight'!F118</f>
        <v>1.5056965921962253E-2</v>
      </c>
      <c r="D120" s="66">
        <f t="shared" si="4"/>
        <v>125.24439553738056</v>
      </c>
      <c r="E120" s="57">
        <f>'Portfolio 2 - Criteria Based'!F118</f>
        <v>1.3607197348278309E-2</v>
      </c>
      <c r="F120" s="66">
        <f t="shared" si="5"/>
        <v>124.14972174773395</v>
      </c>
      <c r="G120" s="57">
        <f>'Markowitz Optimisation'!F142</f>
        <v>6.0028831885328097E-3</v>
      </c>
      <c r="H120" s="66">
        <f t="shared" si="6"/>
        <v>120.46923710745806</v>
      </c>
      <c r="I120" s="57">
        <f>'Portfolio 4 - Benchmark'!C118</f>
        <v>1.8254002238929257E-2</v>
      </c>
      <c r="J120" s="66">
        <f t="shared" si="7"/>
        <v>117.70009121571465</v>
      </c>
    </row>
    <row r="121" spans="2:10" ht="15" customHeight="1" x14ac:dyDescent="0.35">
      <c r="B121" s="56">
        <f>'Daily Returns'!B119</f>
        <v>44624</v>
      </c>
      <c r="C121" s="57">
        <f>'Portfolio 1 - Equal Weight'!F119</f>
        <v>-2.208101302187325E-2</v>
      </c>
      <c r="D121" s="66">
        <f t="shared" si="4"/>
        <v>122.47887240860301</v>
      </c>
      <c r="E121" s="57">
        <f>'Portfolio 2 - Criteria Based'!F119</f>
        <v>-2.1704199251357512E-2</v>
      </c>
      <c r="F121" s="66">
        <f t="shared" si="5"/>
        <v>121.45515144992055</v>
      </c>
      <c r="G121" s="57">
        <f>'Markowitz Optimisation'!F143</f>
        <v>-2.257886998993551E-2</v>
      </c>
      <c r="H121" s="66">
        <f t="shared" si="6"/>
        <v>117.74917786502205</v>
      </c>
      <c r="I121" s="57">
        <f>'Portfolio 4 - Benchmark'!C119</f>
        <v>-1.9100257326805092E-2</v>
      </c>
      <c r="J121" s="66">
        <f t="shared" si="7"/>
        <v>115.45198918610608</v>
      </c>
    </row>
    <row r="122" spans="2:10" ht="15" customHeight="1" x14ac:dyDescent="0.35">
      <c r="B122" s="56">
        <f>'Daily Returns'!B120</f>
        <v>44627</v>
      </c>
      <c r="C122" s="57">
        <f>'Portfolio 1 - Equal Weight'!F120</f>
        <v>-1.9631099832444369E-2</v>
      </c>
      <c r="D122" s="66">
        <f t="shared" si="4"/>
        <v>120.07447743698451</v>
      </c>
      <c r="E122" s="57">
        <f>'Portfolio 2 - Criteria Based'!F120</f>
        <v>-1.6832419145684983E-2</v>
      </c>
      <c r="F122" s="66">
        <f t="shared" si="5"/>
        <v>119.41076743331284</v>
      </c>
      <c r="G122" s="57">
        <f>'Markowitz Optimisation'!F144</f>
        <v>-1.0330216809854447E-2</v>
      </c>
      <c r="H122" s="66">
        <f t="shared" si="6"/>
        <v>116.53280332849425</v>
      </c>
      <c r="I122" s="57">
        <f>'Portfolio 4 - Benchmark'!C120</f>
        <v>-1.1585723122653491E-2</v>
      </c>
      <c r="J122" s="66">
        <f t="shared" si="7"/>
        <v>114.11439440543627</v>
      </c>
    </row>
    <row r="123" spans="2:10" ht="15" customHeight="1" x14ac:dyDescent="0.35">
      <c r="B123" s="56">
        <f>'Daily Returns'!B121</f>
        <v>44628</v>
      </c>
      <c r="C123" s="57">
        <f>'Portfolio 1 - Equal Weight'!F121</f>
        <v>4.1712836920314699E-3</v>
      </c>
      <c r="D123" s="66">
        <f t="shared" si="4"/>
        <v>120.57534214654662</v>
      </c>
      <c r="E123" s="57">
        <f>'Portfolio 2 - Criteria Based'!F121</f>
        <v>7.3612072972850783E-3</v>
      </c>
      <c r="F123" s="66">
        <f t="shared" si="5"/>
        <v>120.28977484591735</v>
      </c>
      <c r="G123" s="57">
        <f>'Markowitz Optimisation'!F145</f>
        <v>1.4490407782431873E-2</v>
      </c>
      <c r="H123" s="66">
        <f t="shared" si="6"/>
        <v>118.22141116875407</v>
      </c>
      <c r="I123" s="57">
        <f>'Portfolio 4 - Benchmark'!C121</f>
        <v>8.8401989457853603E-4</v>
      </c>
      <c r="J123" s="66">
        <f t="shared" si="7"/>
        <v>114.21527380034846</v>
      </c>
    </row>
    <row r="124" spans="2:10" ht="15" customHeight="1" x14ac:dyDescent="0.35">
      <c r="B124" s="56">
        <f>'Daily Returns'!B122</f>
        <v>44629</v>
      </c>
      <c r="C124" s="57">
        <f>'Portfolio 1 - Equal Weight'!F122</f>
        <v>8.1373714517992378E-3</v>
      </c>
      <c r="D124" s="66">
        <f t="shared" si="4"/>
        <v>121.55650849352084</v>
      </c>
      <c r="E124" s="57">
        <f>'Portfolio 2 - Criteria Based'!F122</f>
        <v>7.2402848176370202E-3</v>
      </c>
      <c r="F124" s="66">
        <f t="shared" si="5"/>
        <v>121.16070707645122</v>
      </c>
      <c r="G124" s="57">
        <f>'Markowitz Optimisation'!F146</f>
        <v>4.5401410792585729E-3</v>
      </c>
      <c r="H124" s="66">
        <f t="shared" si="6"/>
        <v>118.75815305404925</v>
      </c>
      <c r="I124" s="57">
        <f>'Portfolio 4 - Benchmark'!C122</f>
        <v>9.4968838994593519E-3</v>
      </c>
      <c r="J124" s="66">
        <f t="shared" si="7"/>
        <v>115.29996299517532</v>
      </c>
    </row>
    <row r="125" spans="2:10" ht="15" customHeight="1" x14ac:dyDescent="0.35">
      <c r="B125" s="56">
        <f>'Daily Returns'!B123</f>
        <v>44630</v>
      </c>
      <c r="C125" s="57">
        <f>'Portfolio 1 - Equal Weight'!F123</f>
        <v>1.3682714961765053E-2</v>
      </c>
      <c r="D125" s="66">
        <f t="shared" si="4"/>
        <v>123.21973155098506</v>
      </c>
      <c r="E125" s="57">
        <f>'Portfolio 2 - Criteria Based'!F123</f>
        <v>1.2688277500548789E-2</v>
      </c>
      <c r="F125" s="66">
        <f t="shared" si="5"/>
        <v>122.69802774999994</v>
      </c>
      <c r="G125" s="57">
        <f>'Markowitz Optimisation'!F147</f>
        <v>8.0193549721681266E-3</v>
      </c>
      <c r="H125" s="66">
        <f t="shared" si="6"/>
        <v>119.71051683922873</v>
      </c>
      <c r="I125" s="57">
        <f>'Portfolio 4 - Benchmark'!C123</f>
        <v>1.4618281130540423E-2</v>
      </c>
      <c r="J125" s="66">
        <f t="shared" si="7"/>
        <v>116.9854502685797</v>
      </c>
    </row>
    <row r="126" spans="2:10" ht="15" customHeight="1" x14ac:dyDescent="0.35">
      <c r="B126" s="56">
        <f>'Daily Returns'!B124</f>
        <v>44631</v>
      </c>
      <c r="C126" s="57">
        <f>'Portfolio 1 - Equal Weight'!F124</f>
        <v>-2.437694652062128E-3</v>
      </c>
      <c r="D126" s="66">
        <f t="shared" si="4"/>
        <v>122.91935947035469</v>
      </c>
      <c r="E126" s="57">
        <f>'Portfolio 2 - Criteria Based'!F124</f>
        <v>-2.8533515379818579E-3</v>
      </c>
      <c r="F126" s="66">
        <f t="shared" si="5"/>
        <v>122.34792714381214</v>
      </c>
      <c r="G126" s="57">
        <f>'Markowitz Optimisation'!F148</f>
        <v>-2.8238617778812711E-3</v>
      </c>
      <c r="H126" s="66">
        <f t="shared" si="6"/>
        <v>119.37247088631602</v>
      </c>
      <c r="I126" s="57">
        <f>'Portfolio 4 - Benchmark'!C124</f>
        <v>7.561455716222687E-3</v>
      </c>
      <c r="J126" s="66">
        <f t="shared" si="7"/>
        <v>117.87003057022794</v>
      </c>
    </row>
    <row r="127" spans="2:10" ht="15" customHeight="1" x14ac:dyDescent="0.35">
      <c r="B127" s="56">
        <f>'Daily Returns'!B125</f>
        <v>44634</v>
      </c>
      <c r="C127" s="57">
        <f>'Portfolio 1 - Equal Weight'!F125</f>
        <v>-5.3421675827888607E-3</v>
      </c>
      <c r="D127" s="66">
        <f t="shared" si="4"/>
        <v>122.262703652895</v>
      </c>
      <c r="E127" s="57">
        <f>'Portfolio 2 - Criteria Based'!F125</f>
        <v>-4.3222385761679874E-3</v>
      </c>
      <c r="F127" s="66">
        <f t="shared" si="5"/>
        <v>121.81911021339697</v>
      </c>
      <c r="G127" s="57">
        <f>'Markowitz Optimisation'!F149</f>
        <v>1.6705467680027668E-3</v>
      </c>
      <c r="H127" s="66">
        <f t="shared" si="6"/>
        <v>119.57188818174366</v>
      </c>
      <c r="I127" s="57">
        <f>'Portfolio 4 - Benchmark'!C125</f>
        <v>-4.5792123754714309E-3</v>
      </c>
      <c r="J127" s="66">
        <f t="shared" si="7"/>
        <v>117.33027866754355</v>
      </c>
    </row>
    <row r="128" spans="2:10" ht="15" customHeight="1" x14ac:dyDescent="0.35">
      <c r="B128" s="56">
        <f>'Daily Returns'!B126</f>
        <v>44635</v>
      </c>
      <c r="C128" s="57">
        <f>'Portfolio 1 - Equal Weight'!F126</f>
        <v>-1.1263105140275387E-2</v>
      </c>
      <c r="D128" s="66">
        <f t="shared" si="4"/>
        <v>120.8856459669181</v>
      </c>
      <c r="E128" s="57">
        <f>'Portfolio 2 - Criteria Based'!F126</f>
        <v>-1.0202841475352751E-2</v>
      </c>
      <c r="F128" s="66">
        <f t="shared" si="5"/>
        <v>120.57620914322115</v>
      </c>
      <c r="G128" s="57">
        <f>'Markowitz Optimisation'!F150</f>
        <v>-5.7119489351717765E-3</v>
      </c>
      <c r="H128" s="66">
        <f t="shared" si="6"/>
        <v>118.88889966236746</v>
      </c>
      <c r="I128" s="57">
        <f>'Portfolio 4 - Benchmark'!C126</f>
        <v>-2.1769961992462727E-2</v>
      </c>
      <c r="J128" s="66">
        <f t="shared" si="7"/>
        <v>114.77600296038607</v>
      </c>
    </row>
    <row r="129" spans="2:10" ht="15" customHeight="1" x14ac:dyDescent="0.35">
      <c r="B129" s="56">
        <f>'Daily Returns'!B127</f>
        <v>44636</v>
      </c>
      <c r="C129" s="57">
        <f>'Portfolio 1 - Equal Weight'!F127</f>
        <v>8.983055077874235E-3</v>
      </c>
      <c r="D129" s="66">
        <f t="shared" si="4"/>
        <v>121.97156838276334</v>
      </c>
      <c r="E129" s="57">
        <f>'Portfolio 2 - Criteria Based'!F127</f>
        <v>8.2588152645874102E-3</v>
      </c>
      <c r="F129" s="66">
        <f t="shared" si="5"/>
        <v>121.57202577983928</v>
      </c>
      <c r="G129" s="57">
        <f>'Markowitz Optimisation'!F151</f>
        <v>7.9467595209840487E-3</v>
      </c>
      <c r="H129" s="66">
        <f t="shared" si="6"/>
        <v>119.83368115769871</v>
      </c>
      <c r="I129" s="57">
        <f>'Portfolio 4 - Benchmark'!C127</f>
        <v>1.7900891040107947E-2</v>
      </c>
      <c r="J129" s="66">
        <f t="shared" si="7"/>
        <v>116.83059568339904</v>
      </c>
    </row>
    <row r="130" spans="2:10" ht="15" customHeight="1" x14ac:dyDescent="0.35">
      <c r="B130" s="56">
        <f>'Daily Returns'!B128</f>
        <v>44637</v>
      </c>
      <c r="C130" s="57">
        <f>'Portfolio 1 - Equal Weight'!F128</f>
        <v>5.2973304801888004E-3</v>
      </c>
      <c r="D130" s="66">
        <f t="shared" si="4"/>
        <v>122.6176920896738</v>
      </c>
      <c r="E130" s="57">
        <f>'Portfolio 2 - Criteria Based'!F128</f>
        <v>5.4896275017057876E-3</v>
      </c>
      <c r="F130" s="66">
        <f t="shared" si="5"/>
        <v>122.23941091599836</v>
      </c>
      <c r="G130" s="57">
        <f>'Markowitz Optimisation'!F152</f>
        <v>6.3860357529195895E-3</v>
      </c>
      <c r="H130" s="66">
        <f t="shared" si="6"/>
        <v>120.59894332997573</v>
      </c>
      <c r="I130" s="57">
        <f>'Portfolio 4 - Benchmark'!C128</f>
        <v>2.1021796496098366E-2</v>
      </c>
      <c r="J130" s="66">
        <f t="shared" si="7"/>
        <v>119.2865846903734</v>
      </c>
    </row>
    <row r="131" spans="2:10" ht="15" customHeight="1" x14ac:dyDescent="0.35">
      <c r="B131" s="56">
        <f>'Daily Returns'!B129</f>
        <v>44641</v>
      </c>
      <c r="C131" s="57">
        <f>'Portfolio 1 - Equal Weight'!F129</f>
        <v>-8.1358231168998322E-3</v>
      </c>
      <c r="D131" s="66">
        <f t="shared" si="4"/>
        <v>121.62009623582972</v>
      </c>
      <c r="E131" s="57">
        <f>'Portfolio 2 - Criteria Based'!F129</f>
        <v>-7.979026168916506E-3</v>
      </c>
      <c r="F131" s="66">
        <f t="shared" si="5"/>
        <v>121.26405945742667</v>
      </c>
      <c r="G131" s="57">
        <f>'Markowitz Optimisation'!F153</f>
        <v>-6.6523352811160182E-3</v>
      </c>
      <c r="H131" s="66">
        <f t="shared" si="6"/>
        <v>119.79667872439641</v>
      </c>
      <c r="I131" s="57">
        <f>'Portfolio 4 - Benchmark'!C129</f>
        <v>-1.4548623186114829E-2</v>
      </c>
      <c r="J131" s="66">
        <f t="shared" si="7"/>
        <v>117.55112911855458</v>
      </c>
    </row>
    <row r="132" spans="2:10" ht="15" customHeight="1" x14ac:dyDescent="0.35">
      <c r="B132" s="56">
        <f>'Daily Returns'!B130</f>
        <v>44642</v>
      </c>
      <c r="C132" s="57">
        <f>'Portfolio 1 - Equal Weight'!F130</f>
        <v>5.1610688079432483E-3</v>
      </c>
      <c r="D132" s="66">
        <f t="shared" si="4"/>
        <v>122.24778592093152</v>
      </c>
      <c r="E132" s="57">
        <f>'Portfolio 2 - Criteria Based'!F130</f>
        <v>5.3752651636613923E-3</v>
      </c>
      <c r="F132" s="66">
        <f t="shared" si="5"/>
        <v>121.91588593183234</v>
      </c>
      <c r="G132" s="57">
        <f>'Markowitz Optimisation'!F154</f>
        <v>6.318869515414676E-4</v>
      </c>
      <c r="H132" s="66">
        <f t="shared" si="6"/>
        <v>119.87237668252035</v>
      </c>
      <c r="I132" s="57">
        <f>'Portfolio 4 - Benchmark'!C130</f>
        <v>1.6956968959342955E-2</v>
      </c>
      <c r="J132" s="66">
        <f t="shared" si="7"/>
        <v>119.54443996615363</v>
      </c>
    </row>
    <row r="133" spans="2:10" ht="15" customHeight="1" x14ac:dyDescent="0.35">
      <c r="B133" s="56">
        <f>'Daily Returns'!B131</f>
        <v>44643</v>
      </c>
      <c r="C133" s="57">
        <f>'Portfolio 1 - Equal Weight'!F131</f>
        <v>1.0083399222589174E-2</v>
      </c>
      <c r="D133" s="66">
        <f t="shared" si="4"/>
        <v>123.4804591504499</v>
      </c>
      <c r="E133" s="57">
        <f>'Portfolio 2 - Criteria Based'!F131</f>
        <v>1.1689929138882133E-2</v>
      </c>
      <c r="F133" s="66">
        <f t="shared" si="5"/>
        <v>123.34107399927949</v>
      </c>
      <c r="G133" s="57">
        <f>'Markowitz Optimisation'!F155</f>
        <v>1.9397368906960574E-2</v>
      </c>
      <c r="H133" s="66">
        <f t="shared" si="6"/>
        <v>122.19758539478535</v>
      </c>
      <c r="I133" s="57">
        <f>'Portfolio 4 - Benchmark'!C131</f>
        <v>8.2907786036789943E-3</v>
      </c>
      <c r="J133" s="66">
        <f t="shared" si="7"/>
        <v>120.53555645121381</v>
      </c>
    </row>
    <row r="134" spans="2:10" ht="15" customHeight="1" x14ac:dyDescent="0.35">
      <c r="B134" s="56">
        <f>'Daily Returns'!B132</f>
        <v>44644</v>
      </c>
      <c r="C134" s="57">
        <f>'Portfolio 1 - Equal Weight'!F132</f>
        <v>9.0529035847476749E-3</v>
      </c>
      <c r="D134" s="66">
        <f t="shared" si="4"/>
        <v>124.59831584173931</v>
      </c>
      <c r="E134" s="57">
        <f>'Portfolio 2 - Criteria Based'!F132</f>
        <v>1.0052711643398363E-2</v>
      </c>
      <c r="F134" s="66">
        <f t="shared" si="5"/>
        <v>124.58098624998131</v>
      </c>
      <c r="G134" s="57">
        <f>'Markowitz Optimisation'!F156</f>
        <v>1.2145660110291707E-2</v>
      </c>
      <c r="H134" s="66">
        <f t="shared" si="6"/>
        <v>123.68175573328875</v>
      </c>
      <c r="I134" s="57">
        <f>'Portfolio 4 - Benchmark'!C132</f>
        <v>8.5784960744630379E-3</v>
      </c>
      <c r="J134" s="66">
        <f t="shared" si="7"/>
        <v>121.56957024906376</v>
      </c>
    </row>
    <row r="135" spans="2:10" ht="15" customHeight="1" x14ac:dyDescent="0.35">
      <c r="B135" s="56">
        <f>'Daily Returns'!B133</f>
        <v>44645</v>
      </c>
      <c r="C135" s="57">
        <f>'Portfolio 1 - Equal Weight'!F133</f>
        <v>8.3880045768463425E-3</v>
      </c>
      <c r="D135" s="66">
        <f t="shared" si="4"/>
        <v>125.64344708528715</v>
      </c>
      <c r="E135" s="57">
        <f>'Portfolio 2 - Criteria Based'!F133</f>
        <v>1.1990653667387394E-2</v>
      </c>
      <c r="F135" s="66">
        <f t="shared" si="5"/>
        <v>126.0747937096464</v>
      </c>
      <c r="G135" s="57">
        <f>'Markowitz Optimisation'!F157</f>
        <v>2.6488717583654064E-2</v>
      </c>
      <c r="H135" s="66">
        <f t="shared" si="6"/>
        <v>126.95792683115833</v>
      </c>
      <c r="I135" s="57">
        <f>'Portfolio 4 - Benchmark'!C133</f>
        <v>1.7235964031316886E-3</v>
      </c>
      <c r="J135" s="66">
        <f t="shared" si="7"/>
        <v>121.77910712307531</v>
      </c>
    </row>
    <row r="136" spans="2:10" ht="15" customHeight="1" x14ac:dyDescent="0.35">
      <c r="B136" s="56">
        <f>'Daily Returns'!B134</f>
        <v>44648</v>
      </c>
      <c r="C136" s="57">
        <f>'Portfolio 1 - Equal Weight'!F134</f>
        <v>1.0884795796896309E-2</v>
      </c>
      <c r="D136" s="66">
        <f t="shared" si="4"/>
        <v>127.01105035002864</v>
      </c>
      <c r="E136" s="57">
        <f>'Portfolio 2 - Criteria Based'!F134</f>
        <v>1.3258831570342551E-2</v>
      </c>
      <c r="F136" s="66">
        <f t="shared" si="5"/>
        <v>127.74639816470828</v>
      </c>
      <c r="G136" s="57">
        <f>'Markowitz Optimisation'!F158</f>
        <v>2.7466685804522044E-2</v>
      </c>
      <c r="H136" s="66">
        <f t="shared" si="6"/>
        <v>130.44504031782327</v>
      </c>
      <c r="I136" s="57">
        <f>'Portfolio 4 - Benchmark'!C134</f>
        <v>6.0289816924115058E-3</v>
      </c>
      <c r="J136" s="66">
        <f t="shared" si="7"/>
        <v>122.51331113043855</v>
      </c>
    </row>
    <row r="137" spans="2:10" ht="15" customHeight="1" x14ac:dyDescent="0.35">
      <c r="B137" s="56">
        <f>'Daily Returns'!B135</f>
        <v>44649</v>
      </c>
      <c r="C137" s="57">
        <f>'Portfolio 1 - Equal Weight'!F135</f>
        <v>9.6562120051861856E-3</v>
      </c>
      <c r="D137" s="66">
        <f t="shared" ref="D137:D200" si="8">D136*(1+C137)</f>
        <v>128.23749597920988</v>
      </c>
      <c r="E137" s="57">
        <f>'Portfolio 2 - Criteria Based'!F135</f>
        <v>1.6676471007667951E-2</v>
      </c>
      <c r="F137" s="66">
        <f t="shared" ref="F137:F200" si="9">F136*(1+E137)</f>
        <v>129.87675727003605</v>
      </c>
      <c r="G137" s="57">
        <f>'Markowitz Optimisation'!F159</f>
        <v>5.0985084852504414E-2</v>
      </c>
      <c r="H137" s="66">
        <f t="shared" ref="H137:H200" si="10">H136*(1+G137)</f>
        <v>137.09579176701584</v>
      </c>
      <c r="I137" s="57">
        <f>'Portfolio 4 - Benchmark'!C135</f>
        <v>-3.8227270453609075E-3</v>
      </c>
      <c r="J137" s="66">
        <f t="shared" ref="J137:J200" si="11">J136*(1+I137)</f>
        <v>122.0449761825635</v>
      </c>
    </row>
    <row r="138" spans="2:10" ht="15" customHeight="1" x14ac:dyDescent="0.35">
      <c r="B138" s="56">
        <f>'Daily Returns'!B136</f>
        <v>44650</v>
      </c>
      <c r="C138" s="57">
        <f>'Portfolio 1 - Equal Weight'!F136</f>
        <v>-1.483530484921923E-3</v>
      </c>
      <c r="D138" s="66">
        <f t="shared" si="8"/>
        <v>128.04725174461467</v>
      </c>
      <c r="E138" s="57">
        <f>'Portfolio 2 - Criteria Based'!F136</f>
        <v>-7.2211521106812344E-4</v>
      </c>
      <c r="F138" s="66">
        <f t="shared" si="9"/>
        <v>129.78297128804715</v>
      </c>
      <c r="G138" s="57">
        <f>'Markowitz Optimisation'!F160</f>
        <v>1.45532438936284E-4</v>
      </c>
      <c r="H138" s="66">
        <f t="shared" si="10"/>
        <v>137.1157436519596</v>
      </c>
      <c r="I138" s="57">
        <f>'Portfolio 4 - Benchmark'!C136</f>
        <v>-1.303594638073835E-3</v>
      </c>
      <c r="J138" s="66">
        <f t="shared" si="11"/>
        <v>121.88587900600807</v>
      </c>
    </row>
    <row r="139" spans="2:10" ht="15" customHeight="1" x14ac:dyDescent="0.35">
      <c r="B139" s="56">
        <f>'Daily Returns'!B137</f>
        <v>44651</v>
      </c>
      <c r="C139" s="57">
        <f>'Portfolio 1 - Equal Weight'!F137</f>
        <v>1.0122579304155376E-2</v>
      </c>
      <c r="D139" s="66">
        <f t="shared" si="8"/>
        <v>129.34342020507867</v>
      </c>
      <c r="E139" s="57">
        <f>'Portfolio 2 - Criteria Based'!F137</f>
        <v>1.2368366741301854E-2</v>
      </c>
      <c r="F139" s="66">
        <f t="shared" si="9"/>
        <v>131.38817467371356</v>
      </c>
      <c r="G139" s="57">
        <f>'Markowitz Optimisation'!F161</f>
        <v>3.2071379608871443E-2</v>
      </c>
      <c r="H139" s="66">
        <f t="shared" si="10"/>
        <v>141.5132347169743</v>
      </c>
      <c r="I139" s="57">
        <f>'Portfolio 4 - Benchmark'!C137</f>
        <v>-1.3227001647574399E-3</v>
      </c>
      <c r="J139" s="66">
        <f t="shared" si="11"/>
        <v>121.72466053376522</v>
      </c>
    </row>
    <row r="140" spans="2:10" ht="15" customHeight="1" x14ac:dyDescent="0.35">
      <c r="B140" s="56">
        <f>'Daily Returns'!B138</f>
        <v>44652</v>
      </c>
      <c r="C140" s="57">
        <f>'Portfolio 1 - Equal Weight'!F138</f>
        <v>3.4780406101679012E-2</v>
      </c>
      <c r="D140" s="66">
        <f t="shared" si="8"/>
        <v>133.84203688639141</v>
      </c>
      <c r="E140" s="57">
        <f>'Portfolio 2 - Criteria Based'!F138</f>
        <v>3.9026957238004076E-2</v>
      </c>
      <c r="F140" s="66">
        <f t="shared" si="9"/>
        <v>136.51585534828399</v>
      </c>
      <c r="G140" s="57">
        <f>'Markowitz Optimisation'!F162</f>
        <v>5.8933339083239535E-2</v>
      </c>
      <c r="H140" s="66">
        <f t="shared" si="10"/>
        <v>149.8530821633158</v>
      </c>
      <c r="I140" s="57">
        <f>'Portfolio 4 - Benchmark'!C138</f>
        <v>2.4494616993261609E-2</v>
      </c>
      <c r="J140" s="66">
        <f t="shared" si="11"/>
        <v>124.70625947217458</v>
      </c>
    </row>
    <row r="141" spans="2:10" ht="15" customHeight="1" x14ac:dyDescent="0.35">
      <c r="B141" s="56">
        <f>'Daily Returns'!B139</f>
        <v>44655</v>
      </c>
      <c r="C141" s="57">
        <f>'Portfolio 1 - Equal Weight'!F139</f>
        <v>2.7463850305553469E-2</v>
      </c>
      <c r="D141" s="66">
        <f t="shared" si="8"/>
        <v>137.51785455202963</v>
      </c>
      <c r="E141" s="57">
        <f>'Portfolio 2 - Criteria Based'!F139</f>
        <v>2.5291080672421595E-2</v>
      </c>
      <c r="F141" s="66">
        <f t="shared" si="9"/>
        <v>139.96848885896208</v>
      </c>
      <c r="G141" s="57">
        <f>'Markowitz Optimisation'!F163</f>
        <v>2.3941831302005195E-2</v>
      </c>
      <c r="H141" s="66">
        <f t="shared" si="10"/>
        <v>153.44083937655543</v>
      </c>
      <c r="I141" s="57">
        <f>'Portfolio 4 - Benchmark'!C139</f>
        <v>1.4609990738815748E-2</v>
      </c>
      <c r="J141" s="66">
        <f t="shared" si="11"/>
        <v>126.52821676813541</v>
      </c>
    </row>
    <row r="142" spans="2:10" ht="15" customHeight="1" x14ac:dyDescent="0.35">
      <c r="B142" s="56">
        <f>'Daily Returns'!B140</f>
        <v>44656</v>
      </c>
      <c r="C142" s="57">
        <f>'Portfolio 1 - Equal Weight'!F140</f>
        <v>4.5462212329634502E-2</v>
      </c>
      <c r="D142" s="66">
        <f t="shared" si="8"/>
        <v>143.76972045478979</v>
      </c>
      <c r="E142" s="57">
        <f>'Portfolio 2 - Criteria Based'!F140</f>
        <v>4.8981104147438989E-2</v>
      </c>
      <c r="F142" s="66">
        <f t="shared" si="9"/>
        <v>146.82429998912255</v>
      </c>
      <c r="G142" s="57">
        <f>'Markowitz Optimisation'!F164</f>
        <v>5.9880535098438797E-2</v>
      </c>
      <c r="H142" s="66">
        <f t="shared" si="10"/>
        <v>162.62895894437716</v>
      </c>
      <c r="I142" s="57">
        <f>'Portfolio 4 - Benchmark'!C140</f>
        <v>1.153645542267423E-2</v>
      </c>
      <c r="J142" s="66">
        <f t="shared" si="11"/>
        <v>127.98790390059146</v>
      </c>
    </row>
    <row r="143" spans="2:10" ht="15" customHeight="1" x14ac:dyDescent="0.35">
      <c r="B143" s="56">
        <f>'Daily Returns'!B141</f>
        <v>44657</v>
      </c>
      <c r="C143" s="57">
        <f>'Portfolio 1 - Equal Weight'!F141</f>
        <v>2.0592021879700297E-2</v>
      </c>
      <c r="D143" s="66">
        <f t="shared" si="8"/>
        <v>146.73022968403322</v>
      </c>
      <c r="E143" s="57">
        <f>'Portfolio 2 - Criteria Based'!F141</f>
        <v>2.3566463563763459E-2</v>
      </c>
      <c r="F143" s="66">
        <f t="shared" si="9"/>
        <v>150.28442950509125</v>
      </c>
      <c r="G143" s="57">
        <f>'Markowitz Optimisation'!F165</f>
        <v>2.8824476107561368E-2</v>
      </c>
      <c r="H143" s="66">
        <f t="shared" si="10"/>
        <v>167.31665348586694</v>
      </c>
      <c r="I143" s="57">
        <f>'Portfolio 4 - Benchmark'!C141</f>
        <v>1.1837653978818086E-2</v>
      </c>
      <c r="J143" s="66">
        <f t="shared" si="11"/>
        <v>129.50298042044088</v>
      </c>
    </row>
    <row r="144" spans="2:10" ht="15" customHeight="1" x14ac:dyDescent="0.35">
      <c r="B144" s="56">
        <f>'Daily Returns'!B142</f>
        <v>44658</v>
      </c>
      <c r="C144" s="57">
        <f>'Portfolio 1 - Equal Weight'!F142</f>
        <v>-1.1884341381285392E-2</v>
      </c>
      <c r="D144" s="66">
        <f t="shared" si="8"/>
        <v>144.98643754351374</v>
      </c>
      <c r="E144" s="57">
        <f>'Portfolio 2 - Criteria Based'!F142</f>
        <v>-1.2691378377960668E-2</v>
      </c>
      <c r="F144" s="66">
        <f t="shared" si="9"/>
        <v>148.3771129459262</v>
      </c>
      <c r="G144" s="57">
        <f>'Markowitz Optimisation'!F166</f>
        <v>-1.7052132991037076E-2</v>
      </c>
      <c r="H144" s="66">
        <f t="shared" si="10"/>
        <v>164.46354765901069</v>
      </c>
      <c r="I144" s="57">
        <f>'Portfolio 4 - Benchmark'!C142</f>
        <v>-1.6995455381014435E-2</v>
      </c>
      <c r="J144" s="66">
        <f t="shared" si="11"/>
        <v>127.30201829499688</v>
      </c>
    </row>
    <row r="145" spans="2:10" ht="15" customHeight="1" x14ac:dyDescent="0.35">
      <c r="B145" s="56">
        <f>'Daily Returns'!B143</f>
        <v>44659</v>
      </c>
      <c r="C145" s="57">
        <f>'Portfolio 1 - Equal Weight'!F143</f>
        <v>1.0339129536832961E-2</v>
      </c>
      <c r="D145" s="66">
        <f t="shared" si="8"/>
        <v>146.48547110236007</v>
      </c>
      <c r="E145" s="57">
        <f>'Portfolio 2 - Criteria Based'!F143</f>
        <v>4.0682504755668574E-3</v>
      </c>
      <c r="F145" s="66">
        <f t="shared" si="9"/>
        <v>148.98074820623171</v>
      </c>
      <c r="G145" s="57">
        <f>'Markowitz Optimisation'!F167</f>
        <v>-1.9588416450290753E-2</v>
      </c>
      <c r="H145" s="66">
        <f t="shared" si="10"/>
        <v>161.24196719657374</v>
      </c>
      <c r="I145" s="57">
        <f>'Portfolio 4 - Benchmark'!C143</f>
        <v>1.8794563259230124E-2</v>
      </c>
      <c r="J145" s="66">
        <f t="shared" si="11"/>
        <v>129.69460413086986</v>
      </c>
    </row>
    <row r="146" spans="2:10" ht="15" customHeight="1" x14ac:dyDescent="0.35">
      <c r="B146" s="56">
        <f>'Daily Returns'!B144</f>
        <v>44662</v>
      </c>
      <c r="C146" s="57">
        <f>'Portfolio 1 - Equal Weight'!F144</f>
        <v>4.0897266042280882E-2</v>
      </c>
      <c r="D146" s="66">
        <f t="shared" si="8"/>
        <v>152.47632638536211</v>
      </c>
      <c r="E146" s="57">
        <f>'Portfolio 2 - Criteria Based'!F144</f>
        <v>3.5538191870227484E-2</v>
      </c>
      <c r="F146" s="66">
        <f t="shared" si="9"/>
        <v>154.27525462095483</v>
      </c>
      <c r="G146" s="57">
        <f>'Markowitz Optimisation'!F168</f>
        <v>2.9247359129289441E-2</v>
      </c>
      <c r="H146" s="66">
        <f t="shared" si="10"/>
        <v>165.95786891788504</v>
      </c>
      <c r="I146" s="57">
        <f>'Portfolio 4 - Benchmark'!C144</f>
        <v>2.6262416992879567E-2</v>
      </c>
      <c r="J146" s="66">
        <f t="shared" si="11"/>
        <v>133.1006979062812</v>
      </c>
    </row>
    <row r="147" spans="2:10" ht="15" customHeight="1" x14ac:dyDescent="0.35">
      <c r="B147" s="56">
        <f>'Daily Returns'!B145</f>
        <v>44663</v>
      </c>
      <c r="C147" s="57">
        <f>'Portfolio 1 - Equal Weight'!F145</f>
        <v>-1.1794045073347192E-2</v>
      </c>
      <c r="D147" s="66">
        <f t="shared" si="8"/>
        <v>150.67801371935477</v>
      </c>
      <c r="E147" s="57">
        <f>'Portfolio 2 - Criteria Based'!F145</f>
        <v>-1.0128159369242749E-2</v>
      </c>
      <c r="F147" s="66">
        <f t="shared" si="9"/>
        <v>152.71273025542331</v>
      </c>
      <c r="G147" s="57">
        <f>'Markowitz Optimisation'!F169</f>
        <v>-7.5748777028157568E-3</v>
      </c>
      <c r="H147" s="66">
        <f t="shared" si="10"/>
        <v>164.70075835701212</v>
      </c>
      <c r="I147" s="57">
        <f>'Portfolio 4 - Benchmark'!C145</f>
        <v>-6.2404264173330226E-3</v>
      </c>
      <c r="J147" s="66">
        <f t="shared" si="11"/>
        <v>132.27009279490139</v>
      </c>
    </row>
    <row r="148" spans="2:10" ht="15" customHeight="1" x14ac:dyDescent="0.35">
      <c r="B148" s="56">
        <f>'Daily Returns'!B146</f>
        <v>44664</v>
      </c>
      <c r="C148" s="57">
        <f>'Portfolio 1 - Equal Weight'!F146</f>
        <v>-3.6349443414634757E-3</v>
      </c>
      <c r="D148" s="66">
        <f t="shared" si="8"/>
        <v>150.13030752600264</v>
      </c>
      <c r="E148" s="57">
        <f>'Portfolio 2 - Criteria Based'!F146</f>
        <v>-3.8103370080487461E-3</v>
      </c>
      <c r="F148" s="66">
        <f t="shared" si="9"/>
        <v>152.1308432877309</v>
      </c>
      <c r="G148" s="57">
        <f>'Markowitz Optimisation'!F170</f>
        <v>-1.0282884206676696E-2</v>
      </c>
      <c r="H148" s="66">
        <f t="shared" si="10"/>
        <v>163.00715953007514</v>
      </c>
      <c r="I148" s="57">
        <f>'Portfolio 4 - Benchmark'!C146</f>
        <v>4.7988082276484434E-3</v>
      </c>
      <c r="J148" s="66">
        <f t="shared" si="11"/>
        <v>132.90483160447738</v>
      </c>
    </row>
    <row r="149" spans="2:10" ht="15" customHeight="1" x14ac:dyDescent="0.35">
      <c r="B149" s="56">
        <f>'Daily Returns'!B147</f>
        <v>44669</v>
      </c>
      <c r="C149" s="57">
        <f>'Portfolio 1 - Equal Weight'!F147</f>
        <v>2.742999628631302E-2</v>
      </c>
      <c r="D149" s="66">
        <f t="shared" si="8"/>
        <v>154.2483813039039</v>
      </c>
      <c r="E149" s="57">
        <f>'Portfolio 2 - Criteria Based'!F147</f>
        <v>2.7710190810031426E-2</v>
      </c>
      <c r="F149" s="66">
        <f t="shared" si="9"/>
        <v>156.34641798332493</v>
      </c>
      <c r="G149" s="57">
        <f>'Markowitz Optimisation'!F171</f>
        <v>4.532944855386644E-2</v>
      </c>
      <c r="H149" s="66">
        <f t="shared" si="10"/>
        <v>170.3961841819056</v>
      </c>
      <c r="I149" s="57">
        <f>'Portfolio 4 - Benchmark'!C147</f>
        <v>8.1401164089849321E-3</v>
      </c>
      <c r="J149" s="66">
        <f t="shared" si="11"/>
        <v>133.98669240505436</v>
      </c>
    </row>
    <row r="150" spans="2:10" ht="15" customHeight="1" x14ac:dyDescent="0.35">
      <c r="B150" s="56">
        <f>'Daily Returns'!B148</f>
        <v>44670</v>
      </c>
      <c r="C150" s="57">
        <f>'Portfolio 1 - Equal Weight'!F148</f>
        <v>-2.0129033779628443E-2</v>
      </c>
      <c r="D150" s="66">
        <f t="shared" si="8"/>
        <v>151.1435104261846</v>
      </c>
      <c r="E150" s="57">
        <f>'Portfolio 2 - Criteria Based'!F148</f>
        <v>-2.0197163489679006E-2</v>
      </c>
      <c r="F150" s="66">
        <f t="shared" si="9"/>
        <v>153.18866381829002</v>
      </c>
      <c r="G150" s="57">
        <f>'Markowitz Optimisation'!F172</f>
        <v>-1.2104006192264946E-2</v>
      </c>
      <c r="H150" s="66">
        <f t="shared" si="10"/>
        <v>168.3337077134295</v>
      </c>
      <c r="I150" s="57">
        <f>'Portfolio 4 - Benchmark'!C148</f>
        <v>6.2097160066421075E-4</v>
      </c>
      <c r="J150" s="66">
        <f t="shared" si="11"/>
        <v>134.06989433590482</v>
      </c>
    </row>
    <row r="151" spans="2:10" ht="15" customHeight="1" x14ac:dyDescent="0.35">
      <c r="B151" s="56">
        <f>'Daily Returns'!B149</f>
        <v>44671</v>
      </c>
      <c r="C151" s="57">
        <f>'Portfolio 1 - Equal Weight'!F149</f>
        <v>4.8873343738102711E-3</v>
      </c>
      <c r="D151" s="66">
        <f t="shared" si="8"/>
        <v>151.88219930006886</v>
      </c>
      <c r="E151" s="57">
        <f>'Portfolio 2 - Criteria Based'!F149</f>
        <v>4.9687571507664452E-3</v>
      </c>
      <c r="F151" s="66">
        <f t="shared" si="9"/>
        <v>153.94982108705349</v>
      </c>
      <c r="G151" s="57">
        <f>'Markowitz Optimisation'!F173</f>
        <v>8.6781759142619194E-3</v>
      </c>
      <c r="H151" s="66">
        <f t="shared" si="10"/>
        <v>169.7945372412666</v>
      </c>
      <c r="I151" s="57">
        <f>'Portfolio 4 - Benchmark'!C149</f>
        <v>8.7848991855026259E-3</v>
      </c>
      <c r="J151" s="66">
        <f t="shared" si="11"/>
        <v>135.24768484145673</v>
      </c>
    </row>
    <row r="152" spans="2:10" ht="15" customHeight="1" x14ac:dyDescent="0.35">
      <c r="B152" s="56">
        <f>'Daily Returns'!B150</f>
        <v>44672</v>
      </c>
      <c r="C152" s="57">
        <f>'Portfolio 1 - Equal Weight'!F150</f>
        <v>1.6503228507380441E-2</v>
      </c>
      <c r="D152" s="66">
        <f t="shared" si="8"/>
        <v>154.38874594132142</v>
      </c>
      <c r="E152" s="57">
        <f>'Portfolio 2 - Criteria Based'!F150</f>
        <v>1.7831877300271113E-2</v>
      </c>
      <c r="F152" s="66">
        <f t="shared" si="9"/>
        <v>156.69503540707652</v>
      </c>
      <c r="G152" s="57">
        <f>'Markowitz Optimisation'!F174</f>
        <v>2.7926794747543598E-2</v>
      </c>
      <c r="H152" s="66">
        <f t="shared" si="10"/>
        <v>174.53635443205761</v>
      </c>
      <c r="I152" s="57">
        <f>'Portfolio 4 - Benchmark'!C150</f>
        <v>1.1686713813186866E-2</v>
      </c>
      <c r="J152" s="66">
        <f t="shared" si="11"/>
        <v>136.82828582809492</v>
      </c>
    </row>
    <row r="153" spans="2:10" ht="15" customHeight="1" x14ac:dyDescent="0.35">
      <c r="B153" s="56">
        <f>'Daily Returns'!B151</f>
        <v>44673</v>
      </c>
      <c r="C153" s="57">
        <f>'Portfolio 1 - Equal Weight'!F151</f>
        <v>-1.5443414365270626E-3</v>
      </c>
      <c r="D153" s="66">
        <f t="shared" si="8"/>
        <v>154.15031700363079</v>
      </c>
      <c r="E153" s="57">
        <f>'Portfolio 2 - Criteria Based'!F151</f>
        <v>-8.5632786202446834E-4</v>
      </c>
      <c r="F153" s="66">
        <f t="shared" si="9"/>
        <v>156.56085308241651</v>
      </c>
      <c r="G153" s="57">
        <f>'Markowitz Optimisation'!F175</f>
        <v>8.6687001828689228E-3</v>
      </c>
      <c r="H153" s="66">
        <f t="shared" si="10"/>
        <v>176.04935775964006</v>
      </c>
      <c r="I153" s="57">
        <f>'Portfolio 4 - Benchmark'!C151</f>
        <v>-5.11093502377169E-3</v>
      </c>
      <c r="J153" s="66">
        <f t="shared" si="11"/>
        <v>136.12896534981346</v>
      </c>
    </row>
    <row r="154" spans="2:10" ht="15" customHeight="1" x14ac:dyDescent="0.35">
      <c r="B154" s="56">
        <f>'Daily Returns'!B152</f>
        <v>44676</v>
      </c>
      <c r="C154" s="57">
        <f>'Portfolio 1 - Equal Weight'!F152</f>
        <v>-1.4648321765249449E-2</v>
      </c>
      <c r="D154" s="66">
        <f t="shared" si="8"/>
        <v>151.8922735599464</v>
      </c>
      <c r="E154" s="57">
        <f>'Portfolio 2 - Criteria Based'!F152</f>
        <v>-9.6311358238422504E-3</v>
      </c>
      <c r="F154" s="66">
        <f t="shared" si="9"/>
        <v>155.05299424168317</v>
      </c>
      <c r="G154" s="57">
        <f>'Markowitz Optimisation'!F176</f>
        <v>4.1971107678385614E-3</v>
      </c>
      <c r="H154" s="66">
        <f t="shared" si="10"/>
        <v>176.78825641476408</v>
      </c>
      <c r="I154" s="57">
        <f>'Portfolio 4 - Benchmark'!C152</f>
        <v>-2.5021080316438571E-2</v>
      </c>
      <c r="J154" s="66">
        <f t="shared" si="11"/>
        <v>132.72287157440209</v>
      </c>
    </row>
    <row r="155" spans="2:10" ht="15" customHeight="1" x14ac:dyDescent="0.35">
      <c r="B155" s="56">
        <f>'Daily Returns'!B153</f>
        <v>44677</v>
      </c>
      <c r="C155" s="57">
        <f>'Portfolio 1 - Equal Weight'!F153</f>
        <v>2.8593928822058752E-2</v>
      </c>
      <c r="D155" s="66">
        <f t="shared" si="8"/>
        <v>156.23547041874016</v>
      </c>
      <c r="E155" s="57">
        <f>'Portfolio 2 - Criteria Based'!F153</f>
        <v>2.6657041070069092E-2</v>
      </c>
      <c r="F155" s="66">
        <f t="shared" si="9"/>
        <v>159.1862482772209</v>
      </c>
      <c r="G155" s="57">
        <f>'Markowitz Optimisation'!F177</f>
        <v>2.7458926141837994E-2</v>
      </c>
      <c r="H155" s="66">
        <f t="shared" si="10"/>
        <v>181.64267209040142</v>
      </c>
      <c r="I155" s="57">
        <f>'Portfolio 4 - Benchmark'!C153</f>
        <v>2.6549364058376712E-2</v>
      </c>
      <c r="J155" s="66">
        <f t="shared" si="11"/>
        <v>136.24657941070407</v>
      </c>
    </row>
    <row r="156" spans="2:10" ht="15" customHeight="1" x14ac:dyDescent="0.35">
      <c r="B156" s="56">
        <f>'Daily Returns'!B154</f>
        <v>44678</v>
      </c>
      <c r="C156" s="57">
        <f>'Portfolio 1 - Equal Weight'!F154</f>
        <v>-8.9573271683708443E-3</v>
      </c>
      <c r="D156" s="66">
        <f t="shared" si="8"/>
        <v>154.83601819489519</v>
      </c>
      <c r="E156" s="57">
        <f>'Portfolio 2 - Criteria Based'!F154</f>
        <v>-4.4918034752599052E-3</v>
      </c>
      <c r="F156" s="66">
        <f t="shared" si="9"/>
        <v>158.4712149339957</v>
      </c>
      <c r="G156" s="57">
        <f>'Markowitz Optimisation'!F178</f>
        <v>1.0731013325463236E-2</v>
      </c>
      <c r="H156" s="66">
        <f t="shared" si="10"/>
        <v>183.59188202507627</v>
      </c>
      <c r="I156" s="57">
        <f>'Portfolio 4 - Benchmark'!C154</f>
        <v>-1.2974611280646031E-2</v>
      </c>
      <c r="J156" s="66">
        <f t="shared" si="11"/>
        <v>134.4788330045325</v>
      </c>
    </row>
    <row r="157" spans="2:10" ht="15" customHeight="1" x14ac:dyDescent="0.35">
      <c r="B157" s="56">
        <f>'Daily Returns'!B155</f>
        <v>44679</v>
      </c>
      <c r="C157" s="57">
        <f>'Portfolio 1 - Equal Weight'!F155</f>
        <v>8.5548281679724072E-3</v>
      </c>
      <c r="D157" s="66">
        <f t="shared" si="8"/>
        <v>156.16061372476557</v>
      </c>
      <c r="E157" s="57">
        <f>'Portfolio 2 - Criteria Based'!F155</f>
        <v>7.0607284533900387E-3</v>
      </c>
      <c r="F157" s="66">
        <f t="shared" si="9"/>
        <v>159.59013715032347</v>
      </c>
      <c r="G157" s="57">
        <f>'Markowitz Optimisation'!F179</f>
        <v>-4.7046319790560957E-3</v>
      </c>
      <c r="H157" s="66">
        <f t="shared" si="10"/>
        <v>182.72814978580601</v>
      </c>
      <c r="I157" s="57">
        <f>'Portfolio 4 - Benchmark'!C155</f>
        <v>1.8175381034506888E-2</v>
      </c>
      <c r="J157" s="66">
        <f t="shared" si="11"/>
        <v>136.92303703546571</v>
      </c>
    </row>
    <row r="158" spans="2:10" ht="15" customHeight="1" x14ac:dyDescent="0.35">
      <c r="B158" s="56">
        <f>'Daily Returns'!B156</f>
        <v>44680</v>
      </c>
      <c r="C158" s="57">
        <f>'Portfolio 1 - Equal Weight'!F156</f>
        <v>-1.9345901563433666E-2</v>
      </c>
      <c r="D158" s="66">
        <f t="shared" si="8"/>
        <v>153.13954586356087</v>
      </c>
      <c r="E158" s="57">
        <f>'Portfolio 2 - Criteria Based'!F156</f>
        <v>-1.914922962554895E-2</v>
      </c>
      <c r="F158" s="66">
        <f t="shared" si="9"/>
        <v>156.53410896805906</v>
      </c>
      <c r="G158" s="57">
        <f>'Markowitz Optimisation'!F180</f>
        <v>-2.0904241121991955E-2</v>
      </c>
      <c r="H158" s="66">
        <f t="shared" si="10"/>
        <v>178.90835648290806</v>
      </c>
      <c r="I158" s="57">
        <f>'Portfolio 4 - Benchmark'!C156</f>
        <v>-1.5559748124532979E-2</v>
      </c>
      <c r="J158" s="66">
        <f t="shared" si="11"/>
        <v>134.79254906674777</v>
      </c>
    </row>
    <row r="159" spans="2:10" ht="15" customHeight="1" x14ac:dyDescent="0.35">
      <c r="B159" s="56">
        <f>'Daily Returns'!B157</f>
        <v>44683</v>
      </c>
      <c r="C159" s="57">
        <f>'Portfolio 1 - Equal Weight'!F157</f>
        <v>-4.0047707899688693E-4</v>
      </c>
      <c r="D159" s="66">
        <f t="shared" si="8"/>
        <v>153.07821698555452</v>
      </c>
      <c r="E159" s="57">
        <f>'Portfolio 2 - Criteria Based'!F157</f>
        <v>1.7794151269837307E-3</v>
      </c>
      <c r="F159" s="66">
        <f t="shared" si="9"/>
        <v>156.81264812944573</v>
      </c>
      <c r="G159" s="57">
        <f>'Markowitz Optimisation'!F181</f>
        <v>5.9352198086395341E-3</v>
      </c>
      <c r="H159" s="66">
        <f t="shared" si="10"/>
        <v>179.97021690423657</v>
      </c>
      <c r="I159" s="57">
        <f>'Portfolio 4 - Benchmark'!C157</f>
        <v>-7.169298615276043E-4</v>
      </c>
      <c r="J159" s="66">
        <f t="shared" si="11"/>
        <v>134.6959122632104</v>
      </c>
    </row>
    <row r="160" spans="2:10" ht="15" customHeight="1" x14ac:dyDescent="0.35">
      <c r="B160" s="56">
        <f>'Daily Returns'!B158</f>
        <v>44685</v>
      </c>
      <c r="C160" s="57">
        <f>'Portfolio 1 - Equal Weight'!F158</f>
        <v>-1.3254237718928205E-2</v>
      </c>
      <c r="D160" s="66">
        <f t="shared" si="8"/>
        <v>151.0492819080383</v>
      </c>
      <c r="E160" s="57">
        <f>'Portfolio 2 - Criteria Based'!F158</f>
        <v>-1.4545504119128323E-2</v>
      </c>
      <c r="F160" s="66">
        <f t="shared" si="9"/>
        <v>154.53172911014747</v>
      </c>
      <c r="G160" s="57">
        <f>'Markowitz Optimisation'!F182</f>
        <v>-1.9512130296021571E-2</v>
      </c>
      <c r="H160" s="66">
        <f t="shared" si="10"/>
        <v>176.45861458259782</v>
      </c>
      <c r="I160" s="57">
        <f>'Portfolio 4 - Benchmark'!C158</f>
        <v>-1.3027737093440961E-2</v>
      </c>
      <c r="J160" s="66">
        <f t="shared" si="11"/>
        <v>132.94112933068411</v>
      </c>
    </row>
    <row r="161" spans="2:10" ht="15" customHeight="1" x14ac:dyDescent="0.35">
      <c r="B161" s="56">
        <f>'Daily Returns'!B159</f>
        <v>44686</v>
      </c>
      <c r="C161" s="57">
        <f>'Portfolio 1 - Equal Weight'!F159</f>
        <v>9.5121023499439069E-3</v>
      </c>
      <c r="D161" s="66">
        <f t="shared" si="8"/>
        <v>152.48607813743308</v>
      </c>
      <c r="E161" s="57">
        <f>'Portfolio 2 - Criteria Based'!F159</f>
        <v>9.758498454567761E-3</v>
      </c>
      <c r="F161" s="66">
        <f t="shared" si="9"/>
        <v>156.03972674985053</v>
      </c>
      <c r="G161" s="57">
        <f>'Markowitz Optimisation'!F183</f>
        <v>1.2401222073544056E-2</v>
      </c>
      <c r="H161" s="66">
        <f t="shared" si="10"/>
        <v>178.64691704882654</v>
      </c>
      <c r="I161" s="57">
        <f>'Portfolio 4 - Benchmark'!C159</f>
        <v>2.9608459154510935E-3</v>
      </c>
      <c r="J161" s="66">
        <f t="shared" si="11"/>
        <v>133.33474753045832</v>
      </c>
    </row>
    <row r="162" spans="2:10" ht="15" customHeight="1" x14ac:dyDescent="0.35">
      <c r="B162" s="56">
        <f>'Daily Returns'!B160</f>
        <v>44687</v>
      </c>
      <c r="C162" s="57">
        <f>'Portfolio 1 - Equal Weight'!F160</f>
        <v>3.858488363953882E-3</v>
      </c>
      <c r="D162" s="66">
        <f t="shared" si="8"/>
        <v>153.07444389559132</v>
      </c>
      <c r="E162" s="57">
        <f>'Portfolio 2 - Criteria Based'!F160</f>
        <v>4.0614015691765913E-3</v>
      </c>
      <c r="F162" s="66">
        <f t="shared" si="9"/>
        <v>156.67346674092627</v>
      </c>
      <c r="G162" s="57">
        <f>'Markowitz Optimisation'!F184</f>
        <v>1.9100379633902646E-2</v>
      </c>
      <c r="H162" s="66">
        <f t="shared" si="10"/>
        <v>182.05914098488543</v>
      </c>
      <c r="I162" s="57">
        <f>'Portfolio 4 - Benchmark'!C160</f>
        <v>1.9126813246643781E-3</v>
      </c>
      <c r="J162" s="66">
        <f t="shared" si="11"/>
        <v>133.58977441198866</v>
      </c>
    </row>
    <row r="163" spans="2:10" ht="15" customHeight="1" x14ac:dyDescent="0.35">
      <c r="B163" s="56">
        <f>'Daily Returns'!B161</f>
        <v>44690</v>
      </c>
      <c r="C163" s="57">
        <f>'Portfolio 1 - Equal Weight'!F161</f>
        <v>-2.6044072038049731E-2</v>
      </c>
      <c r="D163" s="66">
        <f t="shared" si="8"/>
        <v>149.08776205159015</v>
      </c>
      <c r="E163" s="57">
        <f>'Portfolio 2 - Criteria Based'!F161</f>
        <v>-2.2949612873687214E-2</v>
      </c>
      <c r="F163" s="66">
        <f t="shared" si="9"/>
        <v>153.07787133164351</v>
      </c>
      <c r="G163" s="57">
        <f>'Markowitz Optimisation'!F185</f>
        <v>-1.3531367685745945E-2</v>
      </c>
      <c r="H163" s="66">
        <f t="shared" si="10"/>
        <v>179.5956318076679</v>
      </c>
      <c r="I163" s="57">
        <f>'Portfolio 4 - Benchmark'!C161</f>
        <v>-2.712692755566537E-2</v>
      </c>
      <c r="J163" s="66">
        <f t="shared" si="11"/>
        <v>129.96589427933696</v>
      </c>
    </row>
    <row r="164" spans="2:10" ht="15" customHeight="1" x14ac:dyDescent="0.35">
      <c r="B164" s="56">
        <f>'Daily Returns'!B162</f>
        <v>44691</v>
      </c>
      <c r="C164" s="57">
        <f>'Portfolio 1 - Equal Weight'!F162</f>
        <v>-3.7616264681673749E-2</v>
      </c>
      <c r="D164" s="66">
        <f t="shared" si="8"/>
        <v>143.47963733345912</v>
      </c>
      <c r="E164" s="57">
        <f>'Portfolio 2 - Criteria Based'!F162</f>
        <v>-3.5623784913341103E-2</v>
      </c>
      <c r="F164" s="66">
        <f t="shared" si="9"/>
        <v>147.62465816833293</v>
      </c>
      <c r="G164" s="57">
        <f>'Markowitz Optimisation'!F186</f>
        <v>-3.487001081298699E-2</v>
      </c>
      <c r="H164" s="66">
        <f t="shared" si="10"/>
        <v>173.33313018456928</v>
      </c>
      <c r="I164" s="57">
        <f>'Portfolio 4 - Benchmark'!C162</f>
        <v>-3.5868372611782662E-2</v>
      </c>
      <c r="J164" s="66">
        <f t="shared" si="11"/>
        <v>125.30422915650216</v>
      </c>
    </row>
    <row r="165" spans="2:10" ht="15" customHeight="1" x14ac:dyDescent="0.35">
      <c r="B165" s="56">
        <f>'Daily Returns'!B163</f>
        <v>44692</v>
      </c>
      <c r="C165" s="57">
        <f>'Portfolio 1 - Equal Weight'!F163</f>
        <v>-2.7662282707330843E-2</v>
      </c>
      <c r="D165" s="66">
        <f t="shared" si="8"/>
        <v>139.51066304279567</v>
      </c>
      <c r="E165" s="57">
        <f>'Portfolio 2 - Criteria Based'!F163</f>
        <v>-2.6966145698716797E-2</v>
      </c>
      <c r="F165" s="66">
        <f t="shared" si="9"/>
        <v>143.6437901274424</v>
      </c>
      <c r="G165" s="57">
        <f>'Markowitz Optimisation'!F187</f>
        <v>-3.3981627350573189E-2</v>
      </c>
      <c r="H165" s="66">
        <f t="shared" si="10"/>
        <v>167.44298834712887</v>
      </c>
      <c r="I165" s="57">
        <f>'Portfolio 4 - Benchmark'!C163</f>
        <v>-4.3884151858351039E-3</v>
      </c>
      <c r="J165" s="66">
        <f t="shared" si="11"/>
        <v>124.7543421744224</v>
      </c>
    </row>
    <row r="166" spans="2:10" ht="15" customHeight="1" x14ac:dyDescent="0.35">
      <c r="B166" s="56">
        <f>'Daily Returns'!B164</f>
        <v>44693</v>
      </c>
      <c r="C166" s="57">
        <f>'Portfolio 1 - Equal Weight'!F164</f>
        <v>-2.6095170750579173E-2</v>
      </c>
      <c r="D166" s="66">
        <f t="shared" si="8"/>
        <v>135.87010846916741</v>
      </c>
      <c r="E166" s="57">
        <f>'Portfolio 2 - Criteria Based'!F164</f>
        <v>-2.552079148449829E-2</v>
      </c>
      <c r="F166" s="66">
        <f t="shared" si="9"/>
        <v>139.97788691155691</v>
      </c>
      <c r="G166" s="57">
        <f>'Markowitz Optimisation'!F188</f>
        <v>-2.8076403672544194E-2</v>
      </c>
      <c r="H166" s="66">
        <f t="shared" si="10"/>
        <v>162.74179141415777</v>
      </c>
      <c r="I166" s="57">
        <f>'Portfolio 4 - Benchmark'!C164</f>
        <v>-2.817148881340048E-2</v>
      </c>
      <c r="J166" s="66">
        <f t="shared" si="11"/>
        <v>121.23982661943253</v>
      </c>
    </row>
    <row r="167" spans="2:10" ht="15" customHeight="1" x14ac:dyDescent="0.35">
      <c r="B167" s="56">
        <f>'Daily Returns'!B165</f>
        <v>44694</v>
      </c>
      <c r="C167" s="57">
        <f>'Portfolio 1 - Equal Weight'!F165</f>
        <v>-1.2328150048399924E-2</v>
      </c>
      <c r="D167" s="66">
        <f t="shared" si="8"/>
        <v>134.19508138486714</v>
      </c>
      <c r="E167" s="57">
        <f>'Portfolio 2 - Criteria Based'!F165</f>
        <v>-8.0941624763910588E-3</v>
      </c>
      <c r="F167" s="66">
        <f t="shared" si="9"/>
        <v>138.84488315179289</v>
      </c>
      <c r="G167" s="57">
        <f>'Markowitz Optimisation'!F189</f>
        <v>9.2287968947230951E-3</v>
      </c>
      <c r="H167" s="66">
        <f t="shared" si="10"/>
        <v>164.24370235340243</v>
      </c>
      <c r="I167" s="57">
        <f>'Portfolio 4 - Benchmark'!C165</f>
        <v>-1.4444489806233918E-2</v>
      </c>
      <c r="J167" s="66">
        <f t="shared" si="11"/>
        <v>119.48857917971857</v>
      </c>
    </row>
    <row r="168" spans="2:10" ht="15" customHeight="1" x14ac:dyDescent="0.35">
      <c r="B168" s="56">
        <f>'Daily Returns'!B166</f>
        <v>44697</v>
      </c>
      <c r="C168" s="57">
        <f>'Portfolio 1 - Equal Weight'!F166</f>
        <v>2.1027982493463517E-2</v>
      </c>
      <c r="D168" s="66">
        <f t="shared" si="8"/>
        <v>137.01693320693704</v>
      </c>
      <c r="E168" s="57">
        <f>'Portfolio 2 - Criteria Based'!F166</f>
        <v>1.9894200363041084E-2</v>
      </c>
      <c r="F168" s="66">
        <f t="shared" si="9"/>
        <v>141.6070910765977</v>
      </c>
      <c r="G168" s="57">
        <f>'Markowitz Optimisation'!F190</f>
        <v>2.6771441673060226E-2</v>
      </c>
      <c r="H168" s="66">
        <f t="shared" si="10"/>
        <v>168.64074305112399</v>
      </c>
      <c r="I168" s="57">
        <f>'Portfolio 4 - Benchmark'!C166</f>
        <v>1.2220067738034857E-2</v>
      </c>
      <c r="J168" s="66">
        <f t="shared" si="11"/>
        <v>120.94873771121627</v>
      </c>
    </row>
    <row r="169" spans="2:10" ht="15" customHeight="1" x14ac:dyDescent="0.35">
      <c r="B169" s="56">
        <f>'Daily Returns'!B167</f>
        <v>44698</v>
      </c>
      <c r="C169" s="57">
        <f>'Portfolio 1 - Equal Weight'!F167</f>
        <v>3.4112170063813577E-2</v>
      </c>
      <c r="D169" s="66">
        <f t="shared" si="8"/>
        <v>141.69087813411426</v>
      </c>
      <c r="E169" s="57">
        <f>'Portfolio 2 - Criteria Based'!F167</f>
        <v>3.2342196932428388E-2</v>
      </c>
      <c r="F169" s="66">
        <f t="shared" si="9"/>
        <v>146.18697550322534</v>
      </c>
      <c r="G169" s="57">
        <f>'Markowitz Optimisation'!F191</f>
        <v>3.1655621484767311E-2</v>
      </c>
      <c r="H169" s="66">
        <f t="shared" si="10"/>
        <v>173.9791705800603</v>
      </c>
      <c r="I169" s="57">
        <f>'Portfolio 4 - Benchmark'!C167</f>
        <v>3.1119676974284083E-2</v>
      </c>
      <c r="J169" s="66">
        <f t="shared" si="11"/>
        <v>124.71262335923673</v>
      </c>
    </row>
    <row r="170" spans="2:10" ht="15" customHeight="1" x14ac:dyDescent="0.35">
      <c r="B170" s="56">
        <f>'Daily Returns'!B168</f>
        <v>44699</v>
      </c>
      <c r="C170" s="57">
        <f>'Portfolio 1 - Equal Weight'!F168</f>
        <v>-8.4107022324808448E-4</v>
      </c>
      <c r="D170" s="66">
        <f t="shared" si="8"/>
        <v>141.57170615560977</v>
      </c>
      <c r="E170" s="57">
        <f>'Portfolio 2 - Criteria Based'!F168</f>
        <v>-1.1372539501219657E-3</v>
      </c>
      <c r="F170" s="66">
        <f t="shared" si="9"/>
        <v>146.0207237878779</v>
      </c>
      <c r="G170" s="57">
        <f>'Markowitz Optimisation'!F192</f>
        <v>4.7773504534545843E-3</v>
      </c>
      <c r="H170" s="66">
        <f t="shared" si="10"/>
        <v>174.81033004952258</v>
      </c>
      <c r="I170" s="57">
        <f>'Portfolio 4 - Benchmark'!C168</f>
        <v>-5.3277441473246201E-3</v>
      </c>
      <c r="J170" s="66">
        <f t="shared" si="11"/>
        <v>124.04818641003706</v>
      </c>
    </row>
    <row r="171" spans="2:10" ht="15" customHeight="1" x14ac:dyDescent="0.35">
      <c r="B171" s="56">
        <f>'Daily Returns'!B169</f>
        <v>44700</v>
      </c>
      <c r="C171" s="57">
        <f>'Portfolio 1 - Equal Weight'!F169</f>
        <v>-1.6931734477463468E-2</v>
      </c>
      <c r="D171" s="66">
        <f t="shared" si="8"/>
        <v>139.17465161746151</v>
      </c>
      <c r="E171" s="57">
        <f>'Portfolio 2 - Criteria Based'!F169</f>
        <v>-1.4343042381972516E-2</v>
      </c>
      <c r="F171" s="66">
        <f t="shared" si="9"/>
        <v>143.92634235794208</v>
      </c>
      <c r="G171" s="57">
        <f>'Markowitz Optimisation'!F193</f>
        <v>-3.0923637172463846E-3</v>
      </c>
      <c r="H171" s="66">
        <f t="shared" si="10"/>
        <v>174.26975292747755</v>
      </c>
      <c r="I171" s="57">
        <f>'Portfolio 4 - Benchmark'!C169</f>
        <v>-1.8056310303288359E-2</v>
      </c>
      <c r="J171" s="66">
        <f t="shared" si="11"/>
        <v>121.80833386365727</v>
      </c>
    </row>
    <row r="172" spans="2:10" ht="15" customHeight="1" x14ac:dyDescent="0.35">
      <c r="B172" s="56">
        <f>'Daily Returns'!B170</f>
        <v>44701</v>
      </c>
      <c r="C172" s="57">
        <f>'Portfolio 1 - Equal Weight'!F170</f>
        <v>2.0765505785587179E-2</v>
      </c>
      <c r="D172" s="66">
        <f t="shared" si="8"/>
        <v>142.06468365083097</v>
      </c>
      <c r="E172" s="57">
        <f>'Portfolio 2 - Criteria Based'!F170</f>
        <v>1.8907351199195045E-2</v>
      </c>
      <c r="F172" s="66">
        <f t="shared" si="9"/>
        <v>146.64760825971928</v>
      </c>
      <c r="G172" s="57">
        <f>'Markowitz Optimisation'!F194</f>
        <v>2.601372743020481E-2</v>
      </c>
      <c r="H172" s="66">
        <f t="shared" si="10"/>
        <v>178.80315877946208</v>
      </c>
      <c r="I172" s="57">
        <f>'Portfolio 4 - Benchmark'!C170</f>
        <v>2.2978163488423853E-2</v>
      </c>
      <c r="J172" s="66">
        <f t="shared" si="11"/>
        <v>124.6072656734289</v>
      </c>
    </row>
    <row r="173" spans="2:10" ht="15" customHeight="1" x14ac:dyDescent="0.35">
      <c r="B173" s="56">
        <f>'Daily Returns'!B171</f>
        <v>44704</v>
      </c>
      <c r="C173" s="57">
        <f>'Portfolio 1 - Equal Weight'!F171</f>
        <v>2.0434327584474606E-3</v>
      </c>
      <c r="D173" s="66">
        <f t="shared" si="8"/>
        <v>142.35498327922156</v>
      </c>
      <c r="E173" s="57">
        <f>'Portfolio 2 - Criteria Based'!F171</f>
        <v>2.7069036915522583E-3</v>
      </c>
      <c r="F173" s="66">
        <f t="shared" si="9"/>
        <v>147.04456921187483</v>
      </c>
      <c r="G173" s="57">
        <f>'Markowitz Optimisation'!F195</f>
        <v>1.8634729446143694E-2</v>
      </c>
      <c r="H173" s="66">
        <f t="shared" si="10"/>
        <v>182.13510726743323</v>
      </c>
      <c r="I173" s="57">
        <f>'Portfolio 4 - Benchmark'!C171</f>
        <v>-1.443244367942198E-2</v>
      </c>
      <c r="J173" s="66">
        <f t="shared" si="11"/>
        <v>122.80887832955037</v>
      </c>
    </row>
    <row r="174" spans="2:10" ht="15" customHeight="1" x14ac:dyDescent="0.35">
      <c r="B174" s="56">
        <f>'Daily Returns'!B172</f>
        <v>44705</v>
      </c>
      <c r="C174" s="57">
        <f>'Portfolio 1 - Equal Weight'!F172</f>
        <v>-1.4571355914905184E-2</v>
      </c>
      <c r="D174" s="66">
        <f t="shared" si="8"/>
        <v>140.28067815159963</v>
      </c>
      <c r="E174" s="57">
        <f>'Portfolio 2 - Criteria Based'!F172</f>
        <v>-1.3450926145428938E-2</v>
      </c>
      <c r="F174" s="66">
        <f t="shared" si="9"/>
        <v>145.06668357131949</v>
      </c>
      <c r="G174" s="57">
        <f>'Markowitz Optimisation'!F196</f>
        <v>-1.9172674483964845E-2</v>
      </c>
      <c r="H174" s="66">
        <f t="shared" si="10"/>
        <v>178.64309014369272</v>
      </c>
      <c r="I174" s="57">
        <f>'Portfolio 4 - Benchmark'!C172</f>
        <v>-8.7440503608168241E-3</v>
      </c>
      <c r="J174" s="66">
        <f t="shared" si="11"/>
        <v>121.73503131268136</v>
      </c>
    </row>
    <row r="175" spans="2:10" ht="15" customHeight="1" x14ac:dyDescent="0.35">
      <c r="B175" s="56">
        <f>'Daily Returns'!B173</f>
        <v>44706</v>
      </c>
      <c r="C175" s="57">
        <f>'Portfolio 1 - Equal Weight'!F173</f>
        <v>-1.8095756786664398E-2</v>
      </c>
      <c r="D175" s="66">
        <f t="shared" si="8"/>
        <v>137.74219311789994</v>
      </c>
      <c r="E175" s="57">
        <f>'Portfolio 2 - Criteria Based'!F173</f>
        <v>-1.5081888967965305E-2</v>
      </c>
      <c r="F175" s="66">
        <f t="shared" si="9"/>
        <v>142.87880395674588</v>
      </c>
      <c r="G175" s="57">
        <f>'Markowitz Optimisation'!F197</f>
        <v>-1.1101075844667269E-2</v>
      </c>
      <c r="H175" s="66">
        <f t="shared" si="10"/>
        <v>176.65995965088186</v>
      </c>
      <c r="I175" s="57">
        <f>'Portfolio 4 - Benchmark'!C173</f>
        <v>-1.7890196017689153E-3</v>
      </c>
      <c r="J175" s="66">
        <f t="shared" si="11"/>
        <v>121.51724495544102</v>
      </c>
    </row>
    <row r="176" spans="2:10" ht="15" customHeight="1" x14ac:dyDescent="0.35">
      <c r="B176" s="56">
        <f>'Daily Returns'!B174</f>
        <v>44707</v>
      </c>
      <c r="C176" s="57">
        <f>'Portfolio 1 - Equal Weight'!F174</f>
        <v>1.5518903079482194E-2</v>
      </c>
      <c r="D176" s="66">
        <f t="shared" si="8"/>
        <v>139.87980086285197</v>
      </c>
      <c r="E176" s="57">
        <f>'Portfolio 2 - Criteria Based'!F174</f>
        <v>1.6927116346755131E-2</v>
      </c>
      <c r="F176" s="66">
        <f t="shared" si="9"/>
        <v>145.29733009480694</v>
      </c>
      <c r="G176" s="57">
        <f>'Markowitz Optimisation'!F198</f>
        <v>2.8283187035603122E-2</v>
      </c>
      <c r="H176" s="66">
        <f t="shared" si="10"/>
        <v>181.65646633138985</v>
      </c>
      <c r="I176" s="57">
        <f>'Portfolio 4 - Benchmark'!C174</f>
        <v>-6.8081309643874821E-4</v>
      </c>
      <c r="J176" s="66">
        <f t="shared" si="11"/>
        <v>121.43451442363219</v>
      </c>
    </row>
    <row r="177" spans="2:10" ht="15" customHeight="1" x14ac:dyDescent="0.35">
      <c r="B177" s="56">
        <f>'Daily Returns'!B175</f>
        <v>44708</v>
      </c>
      <c r="C177" s="57">
        <f>'Portfolio 1 - Equal Weight'!F175</f>
        <v>7.6299661722510799E-3</v>
      </c>
      <c r="D177" s="66">
        <f t="shared" si="8"/>
        <v>140.94707901161672</v>
      </c>
      <c r="E177" s="57">
        <f>'Portfolio 2 - Criteria Based'!F175</f>
        <v>7.1554396902990414E-3</v>
      </c>
      <c r="F177" s="66">
        <f t="shared" si="9"/>
        <v>146.33699637746182</v>
      </c>
      <c r="G177" s="57">
        <f>'Markowitz Optimisation'!F199</f>
        <v>9.2659589524438177E-3</v>
      </c>
      <c r="H177" s="66">
        <f t="shared" si="10"/>
        <v>183.33968769186248</v>
      </c>
      <c r="I177" s="57">
        <f>'Portfolio 4 - Benchmark'!C175</f>
        <v>-9.650452534796683E-3</v>
      </c>
      <c r="J177" s="66">
        <f t="shared" si="11"/>
        <v>120.26261640610085</v>
      </c>
    </row>
    <row r="178" spans="2:10" ht="15" customHeight="1" x14ac:dyDescent="0.35">
      <c r="B178" s="56">
        <f>'Daily Returns'!B176</f>
        <v>44711</v>
      </c>
      <c r="C178" s="57">
        <f>'Portfolio 1 - Equal Weight'!F176</f>
        <v>1.0703821324576658E-2</v>
      </c>
      <c r="D178" s="66">
        <f t="shared" si="8"/>
        <v>142.45575136157805</v>
      </c>
      <c r="E178" s="57">
        <f>'Portfolio 2 - Criteria Based'!F176</f>
        <v>1.3113418967968806E-2</v>
      </c>
      <c r="F178" s="66">
        <f t="shared" si="9"/>
        <v>148.25597472147362</v>
      </c>
      <c r="G178" s="57">
        <f>'Markowitz Optimisation'!F200</f>
        <v>2.1532669370494438E-2</v>
      </c>
      <c r="H178" s="66">
        <f t="shared" si="10"/>
        <v>187.28748056942106</v>
      </c>
      <c r="I178" s="57">
        <f>'Portfolio 4 - Benchmark'!C176</f>
        <v>1.6041564998226399E-2</v>
      </c>
      <c r="J178" s="66">
        <f t="shared" si="11"/>
        <v>122.19181698403608</v>
      </c>
    </row>
    <row r="179" spans="2:10" ht="15" customHeight="1" x14ac:dyDescent="0.35">
      <c r="B179" s="56">
        <f>'Daily Returns'!B177</f>
        <v>44712</v>
      </c>
      <c r="C179" s="57">
        <f>'Portfolio 1 - Equal Weight'!F177</f>
        <v>-1.5371124514537829E-2</v>
      </c>
      <c r="D179" s="66">
        <f t="shared" si="8"/>
        <v>140.26604626958721</v>
      </c>
      <c r="E179" s="57">
        <f>'Portfolio 2 - Criteria Based'!F177</f>
        <v>-1.1122106202708485E-2</v>
      </c>
      <c r="F179" s="66">
        <f t="shared" si="9"/>
        <v>146.60705602543533</v>
      </c>
      <c r="G179" s="57">
        <f>'Markowitz Optimisation'!F201</f>
        <v>-4.2795518067978294E-3</v>
      </c>
      <c r="H179" s="66">
        <f t="shared" si="10"/>
        <v>186.48597409355958</v>
      </c>
      <c r="I179" s="57">
        <f>'Portfolio 4 - Benchmark'!C177</f>
        <v>-1.0802010717137822E-2</v>
      </c>
      <c r="J179" s="66">
        <f t="shared" si="11"/>
        <v>120.87189966742798</v>
      </c>
    </row>
    <row r="180" spans="2:10" ht="15" customHeight="1" x14ac:dyDescent="0.35">
      <c r="B180" s="56">
        <f>'Daily Returns'!B178</f>
        <v>44713</v>
      </c>
      <c r="C180" s="57">
        <f>'Portfolio 1 - Equal Weight'!F178</f>
        <v>-1.1639187179370776E-2</v>
      </c>
      <c r="D180" s="66">
        <f t="shared" si="8"/>
        <v>138.63346350214522</v>
      </c>
      <c r="E180" s="57">
        <f>'Portfolio 2 - Criteria Based'!F178</f>
        <v>-8.489231285767871E-3</v>
      </c>
      <c r="F180" s="66">
        <f t="shared" si="9"/>
        <v>145.36247481870987</v>
      </c>
      <c r="G180" s="57">
        <f>'Markowitz Optimisation'!F202</f>
        <v>-1.0620197705196701E-2</v>
      </c>
      <c r="H180" s="66">
        <f t="shared" si="10"/>
        <v>184.50545617943979</v>
      </c>
      <c r="I180" s="57">
        <f>'Portfolio 4 - Benchmark'!C178</f>
        <v>-7.2013291161454607E-3</v>
      </c>
      <c r="J180" s="66">
        <f t="shared" si="11"/>
        <v>120.00146133702913</v>
      </c>
    </row>
    <row r="181" spans="2:10" ht="15" customHeight="1" x14ac:dyDescent="0.35">
      <c r="B181" s="56">
        <f>'Daily Returns'!B179</f>
        <v>44714</v>
      </c>
      <c r="C181" s="57">
        <f>'Portfolio 1 - Equal Weight'!F179</f>
        <v>3.9528706876260644E-3</v>
      </c>
      <c r="D181" s="66">
        <f t="shared" si="8"/>
        <v>139.18146365634692</v>
      </c>
      <c r="E181" s="57">
        <f>'Portfolio 2 - Criteria Based'!F179</f>
        <v>9.6446867956376519E-4</v>
      </c>
      <c r="F181" s="66">
        <f t="shared" si="9"/>
        <v>145.50267237285641</v>
      </c>
      <c r="G181" s="57">
        <f>'Markowitz Optimisation'!F203</f>
        <v>-1.5160880425689693E-2</v>
      </c>
      <c r="H181" s="66">
        <f t="shared" si="10"/>
        <v>181.70819102041597</v>
      </c>
      <c r="I181" s="57">
        <f>'Portfolio 4 - Benchmark'!C179</f>
        <v>2.0120637402308628E-2</v>
      </c>
      <c r="J181" s="66">
        <f t="shared" si="11"/>
        <v>122.41596722833864</v>
      </c>
    </row>
    <row r="182" spans="2:10" ht="15" customHeight="1" x14ac:dyDescent="0.35">
      <c r="B182" s="56">
        <f>'Daily Returns'!B180</f>
        <v>44715</v>
      </c>
      <c r="C182" s="57">
        <f>'Portfolio 1 - Equal Weight'!F180</f>
        <v>-2.1864316493531214E-2</v>
      </c>
      <c r="D182" s="66">
        <f t="shared" si="8"/>
        <v>136.13835608493164</v>
      </c>
      <c r="E182" s="57">
        <f>'Portfolio 2 - Criteria Based'!F180</f>
        <v>-2.2100395156141754E-2</v>
      </c>
      <c r="F182" s="66">
        <f t="shared" si="9"/>
        <v>142.28700581714165</v>
      </c>
      <c r="G182" s="57">
        <f>'Markowitz Optimisation'!F204</f>
        <v>-2.7609903124655093E-2</v>
      </c>
      <c r="H182" s="66">
        <f t="shared" si="10"/>
        <v>176.69124546938596</v>
      </c>
      <c r="I182" s="57">
        <f>'Portfolio 4 - Benchmark'!C180</f>
        <v>-3.3213124286398665E-3</v>
      </c>
      <c r="J182" s="66">
        <f t="shared" si="11"/>
        <v>122.00938555491919</v>
      </c>
    </row>
    <row r="183" spans="2:10" ht="15" customHeight="1" x14ac:dyDescent="0.35">
      <c r="B183" s="56">
        <f>'Daily Returns'!B181</f>
        <v>44718</v>
      </c>
      <c r="C183" s="57">
        <f>'Portfolio 1 - Equal Weight'!F181</f>
        <v>2.4168982436545859E-3</v>
      </c>
      <c r="D183" s="66">
        <f t="shared" si="8"/>
        <v>136.46738863864732</v>
      </c>
      <c r="E183" s="57">
        <f>'Portfolio 2 - Criteria Based'!F181</f>
        <v>4.0909929336250444E-3</v>
      </c>
      <c r="F183" s="66">
        <f t="shared" si="9"/>
        <v>142.86910095248624</v>
      </c>
      <c r="G183" s="57">
        <f>'Markowitz Optimisation'!F205</f>
        <v>1.8459652491829556E-2</v>
      </c>
      <c r="H183" s="66">
        <f t="shared" si="10"/>
        <v>179.95290445909936</v>
      </c>
      <c r="I183" s="57">
        <f>'Portfolio 4 - Benchmark'!C181</f>
        <v>-2.0110190708745312E-3</v>
      </c>
      <c r="J183" s="66">
        <f t="shared" si="11"/>
        <v>121.76402235374256</v>
      </c>
    </row>
    <row r="184" spans="2:10" ht="15" customHeight="1" x14ac:dyDescent="0.35">
      <c r="B184" s="56">
        <f>'Daily Returns'!B182</f>
        <v>44719</v>
      </c>
      <c r="C184" s="57">
        <f>'Portfolio 1 - Equal Weight'!F182</f>
        <v>3.9397686270025711E-3</v>
      </c>
      <c r="D184" s="66">
        <f t="shared" si="8"/>
        <v>137.00503857501485</v>
      </c>
      <c r="E184" s="57">
        <f>'Portfolio 2 - Criteria Based'!F182</f>
        <v>2.2173863707868474E-3</v>
      </c>
      <c r="F184" s="66">
        <f t="shared" si="9"/>
        <v>143.18589694974486</v>
      </c>
      <c r="G184" s="57">
        <f>'Markowitz Optimisation'!F206</f>
        <v>-3.3886078614294044E-3</v>
      </c>
      <c r="H184" s="66">
        <f t="shared" si="10"/>
        <v>179.34311463236222</v>
      </c>
      <c r="I184" s="57">
        <f>'Portfolio 4 - Benchmark'!C182</f>
        <v>1.0512826965178634E-2</v>
      </c>
      <c r="J184" s="66">
        <f t="shared" si="11"/>
        <v>123.0441064513316</v>
      </c>
    </row>
    <row r="185" spans="2:10" ht="15" customHeight="1" x14ac:dyDescent="0.35">
      <c r="B185" s="56">
        <f>'Daily Returns'!B183</f>
        <v>44720</v>
      </c>
      <c r="C185" s="57">
        <f>'Portfolio 1 - Equal Weight'!F183</f>
        <v>-4.2838023334857761E-3</v>
      </c>
      <c r="D185" s="66">
        <f t="shared" si="8"/>
        <v>136.41813607106789</v>
      </c>
      <c r="E185" s="57">
        <f>'Portfolio 2 - Criteria Based'!F183</f>
        <v>-4.7710352846864826E-3</v>
      </c>
      <c r="F185" s="66">
        <f t="shared" si="9"/>
        <v>142.50275198312815</v>
      </c>
      <c r="G185" s="57">
        <f>'Markowitz Optimisation'!F207</f>
        <v>-8.8158204275052259E-3</v>
      </c>
      <c r="H185" s="66">
        <f t="shared" si="10"/>
        <v>177.76205793885384</v>
      </c>
      <c r="I185" s="57">
        <f>'Portfolio 4 - Benchmark'!C183</f>
        <v>-4.8138258134465817E-3</v>
      </c>
      <c r="J185" s="66">
        <f t="shared" si="11"/>
        <v>122.45179355550371</v>
      </c>
    </row>
    <row r="186" spans="2:10" ht="15" customHeight="1" x14ac:dyDescent="0.35">
      <c r="B186" s="56">
        <f>'Daily Returns'!B184</f>
        <v>44721</v>
      </c>
      <c r="C186" s="57">
        <f>'Portfolio 1 - Equal Weight'!F184</f>
        <v>-2.9507755127612949E-3</v>
      </c>
      <c r="D186" s="66">
        <f t="shared" si="8"/>
        <v>136.01559677565285</v>
      </c>
      <c r="E186" s="57">
        <f>'Portfolio 2 - Criteria Based'!F184</f>
        <v>-1.8471937220807843E-3</v>
      </c>
      <c r="F186" s="66">
        <f t="shared" si="9"/>
        <v>142.23952179428568</v>
      </c>
      <c r="G186" s="57">
        <f>'Markowitz Optimisation'!F208</f>
        <v>-1.5869320411748856E-3</v>
      </c>
      <c r="H186" s="66">
        <f t="shared" si="10"/>
        <v>177.47996163340548</v>
      </c>
      <c r="I186" s="57">
        <f>'Portfolio 4 - Benchmark'!C184</f>
        <v>1.1989798373514216E-2</v>
      </c>
      <c r="J186" s="66">
        <f t="shared" si="11"/>
        <v>123.91996587070939</v>
      </c>
    </row>
    <row r="187" spans="2:10" ht="15" customHeight="1" x14ac:dyDescent="0.35">
      <c r="B187" s="56">
        <f>'Daily Returns'!B185</f>
        <v>44722</v>
      </c>
      <c r="C187" s="57">
        <f>'Portfolio 1 - Equal Weight'!F185</f>
        <v>-6.7732776343803706E-3</v>
      </c>
      <c r="D187" s="66">
        <f t="shared" si="8"/>
        <v>135.09432537608541</v>
      </c>
      <c r="E187" s="57">
        <f>'Portfolio 2 - Criteria Based'!F185</f>
        <v>-6.4275298206230742E-3</v>
      </c>
      <c r="F187" s="66">
        <f t="shared" si="9"/>
        <v>141.32527302628174</v>
      </c>
      <c r="G187" s="57">
        <f>'Markowitz Optimisation'!F209</f>
        <v>-8.0632869237310251E-3</v>
      </c>
      <c r="H187" s="66">
        <f t="shared" si="10"/>
        <v>176.04888977954255</v>
      </c>
      <c r="I187" s="57">
        <f>'Portfolio 4 - Benchmark'!C185</f>
        <v>-1.822905769618488E-2</v>
      </c>
      <c r="J187" s="66">
        <f t="shared" si="11"/>
        <v>121.66102166314296</v>
      </c>
    </row>
    <row r="188" spans="2:10" ht="15" customHeight="1" x14ac:dyDescent="0.35">
      <c r="B188" s="56">
        <f>'Daily Returns'!B186</f>
        <v>44725</v>
      </c>
      <c r="C188" s="57">
        <f>'Portfolio 1 - Equal Weight'!F186</f>
        <v>-2.8712751232635343E-2</v>
      </c>
      <c r="D188" s="66">
        <f t="shared" si="8"/>
        <v>131.21539561862116</v>
      </c>
      <c r="E188" s="57">
        <f>'Portfolio 2 - Criteria Based'!F186</f>
        <v>-2.8949346979665027E-2</v>
      </c>
      <c r="F188" s="66">
        <f t="shared" si="9"/>
        <v>137.23399866044801</v>
      </c>
      <c r="G188" s="57">
        <f>'Markowitz Optimisation'!F210</f>
        <v>-3.7736530800495799E-2</v>
      </c>
      <c r="H188" s="66">
        <f t="shared" si="10"/>
        <v>169.40541542798377</v>
      </c>
      <c r="I188" s="57">
        <f>'Portfolio 4 - Benchmark'!C186</f>
        <v>-1.9028614603715743E-2</v>
      </c>
      <c r="J188" s="66">
        <f t="shared" si="11"/>
        <v>119.3459809696207</v>
      </c>
    </row>
    <row r="189" spans="2:10" ht="15" customHeight="1" x14ac:dyDescent="0.35">
      <c r="B189" s="56">
        <f>'Daily Returns'!B187</f>
        <v>44726</v>
      </c>
      <c r="C189" s="57">
        <f>'Portfolio 1 - Equal Weight'!F187</f>
        <v>4.2672591129966353E-3</v>
      </c>
      <c r="D189" s="66">
        <f t="shared" si="8"/>
        <v>131.77532571134017</v>
      </c>
      <c r="E189" s="57">
        <f>'Portfolio 2 - Criteria Based'!F187</f>
        <v>6.2706857253891886E-3</v>
      </c>
      <c r="F189" s="66">
        <f t="shared" si="9"/>
        <v>138.09454993688615</v>
      </c>
      <c r="G189" s="57">
        <f>'Markowitz Optimisation'!F211</f>
        <v>1.1689556532112273E-2</v>
      </c>
      <c r="H189" s="66">
        <f t="shared" si="10"/>
        <v>171.38568960847513</v>
      </c>
      <c r="I189" s="57">
        <f>'Portfolio 4 - Benchmark'!C187</f>
        <v>-5.5179441806820773E-3</v>
      </c>
      <c r="J189" s="66">
        <f t="shared" si="11"/>
        <v>118.68743650844158</v>
      </c>
    </row>
    <row r="190" spans="2:10" ht="15" customHeight="1" x14ac:dyDescent="0.35">
      <c r="B190" s="56">
        <f>'Daily Returns'!B188</f>
        <v>44727</v>
      </c>
      <c r="C190" s="57">
        <f>'Portfolio 1 - Equal Weight'!F188</f>
        <v>-1.4847772515083624E-3</v>
      </c>
      <c r="D190" s="66">
        <f t="shared" si="8"/>
        <v>131.57966870541387</v>
      </c>
      <c r="E190" s="57">
        <f>'Portfolio 2 - Criteria Based'!F188</f>
        <v>5.5167317564243975E-4</v>
      </c>
      <c r="F190" s="66">
        <f t="shared" si="9"/>
        <v>138.17073299578877</v>
      </c>
      <c r="G190" s="57">
        <f>'Markowitz Optimisation'!F212</f>
        <v>7.1279023713306572E-4</v>
      </c>
      <c r="H190" s="66">
        <f t="shared" si="10"/>
        <v>171.50785165481238</v>
      </c>
      <c r="I190" s="57">
        <f>'Portfolio 4 - Benchmark'!C188</f>
        <v>-1.1943108385595202E-2</v>
      </c>
      <c r="J190" s="66">
        <f t="shared" si="11"/>
        <v>117.26993959021281</v>
      </c>
    </row>
    <row r="191" spans="2:10" ht="15" customHeight="1" x14ac:dyDescent="0.35">
      <c r="B191" s="56">
        <f>'Daily Returns'!B189</f>
        <v>44728</v>
      </c>
      <c r="C191" s="57">
        <f>'Portfolio 1 - Equal Weight'!F189</f>
        <v>-2.6550219931644706E-2</v>
      </c>
      <c r="D191" s="66">
        <f t="shared" si="8"/>
        <v>128.08619956275217</v>
      </c>
      <c r="E191" s="57">
        <f>'Portfolio 2 - Criteria Based'!F189</f>
        <v>-2.7265271203514949E-2</v>
      </c>
      <c r="F191" s="66">
        <f t="shared" si="9"/>
        <v>134.40347048827013</v>
      </c>
      <c r="G191" s="57">
        <f>'Markowitz Optimisation'!F213</f>
        <v>-3.3160886313929314E-2</v>
      </c>
      <c r="H191" s="66">
        <f t="shared" si="10"/>
        <v>165.82049928414091</v>
      </c>
      <c r="I191" s="57">
        <f>'Portfolio 4 - Benchmark'!C189</f>
        <v>-2.038027093299033E-2</v>
      </c>
      <c r="J191" s="66">
        <f t="shared" si="11"/>
        <v>114.87994644906887</v>
      </c>
    </row>
    <row r="192" spans="2:10" ht="15" customHeight="1" x14ac:dyDescent="0.35">
      <c r="B192" s="56">
        <f>'Daily Returns'!B190</f>
        <v>44729</v>
      </c>
      <c r="C192" s="57">
        <f>'Portfolio 1 - Equal Weight'!F190</f>
        <v>-1.482503631339991E-2</v>
      </c>
      <c r="D192" s="66">
        <f t="shared" si="8"/>
        <v>126.18731700298898</v>
      </c>
      <c r="E192" s="57">
        <f>'Portfolio 2 - Criteria Based'!F190</f>
        <v>-1.3717936871405078E-2</v>
      </c>
      <c r="F192" s="66">
        <f t="shared" si="9"/>
        <v>132.55973216481428</v>
      </c>
      <c r="G192" s="57">
        <f>'Markowitz Optimisation'!F214</f>
        <v>-7.1515350635856052E-3</v>
      </c>
      <c r="H192" s="66">
        <f t="shared" si="10"/>
        <v>164.63462816924911</v>
      </c>
      <c r="I192" s="57">
        <f>'Portfolio 4 - Benchmark'!C190</f>
        <v>-8.8161674189576322E-3</v>
      </c>
      <c r="J192" s="66">
        <f t="shared" si="11"/>
        <v>113.86714560809298</v>
      </c>
    </row>
    <row r="193" spans="2:10" ht="15" customHeight="1" x14ac:dyDescent="0.35">
      <c r="B193" s="56">
        <f>'Daily Returns'!B191</f>
        <v>44732</v>
      </c>
      <c r="C193" s="57">
        <f>'Portfolio 1 - Equal Weight'!F191</f>
        <v>-3.0404557163342803E-2</v>
      </c>
      <c r="D193" s="66">
        <f t="shared" si="8"/>
        <v>122.35064750988275</v>
      </c>
      <c r="E193" s="57">
        <f>'Portfolio 2 - Criteria Based'!F191</f>
        <v>-3.1234028345939354E-2</v>
      </c>
      <c r="F193" s="66">
        <f t="shared" si="9"/>
        <v>128.41935773284834</v>
      </c>
      <c r="G193" s="57">
        <f>'Markowitz Optimisation'!F215</f>
        <v>-3.4460766856380401E-2</v>
      </c>
      <c r="H193" s="66">
        <f t="shared" si="10"/>
        <v>158.96119263142174</v>
      </c>
      <c r="I193" s="57">
        <f>'Portfolio 4 - Benchmark'!C191</f>
        <v>-1.8788953908379868E-2</v>
      </c>
      <c r="J193" s="66">
        <f t="shared" si="11"/>
        <v>111.72770105758374</v>
      </c>
    </row>
    <row r="194" spans="2:10" ht="15" customHeight="1" x14ac:dyDescent="0.35">
      <c r="B194" s="56">
        <f>'Daily Returns'!B192</f>
        <v>44733</v>
      </c>
      <c r="C194" s="57">
        <f>'Portfolio 1 - Equal Weight'!F192</f>
        <v>3.9613975230465212E-2</v>
      </c>
      <c r="D194" s="66">
        <f t="shared" si="8"/>
        <v>127.19744302977062</v>
      </c>
      <c r="E194" s="57">
        <f>'Portfolio 2 - Criteria Based'!F192</f>
        <v>3.4715769784788422E-2</v>
      </c>
      <c r="F194" s="66">
        <f t="shared" si="9"/>
        <v>132.87753459181229</v>
      </c>
      <c r="G194" s="57">
        <f>'Markowitz Optimisation'!F216</f>
        <v>2.2970523982744396E-2</v>
      </c>
      <c r="H194" s="66">
        <f t="shared" si="10"/>
        <v>162.61261451908749</v>
      </c>
      <c r="I194" s="57">
        <f>'Portfolio 4 - Benchmark'!C192</f>
        <v>2.7620847801597348E-2</v>
      </c>
      <c r="J194" s="66">
        <f t="shared" si="11"/>
        <v>114.81371488371764</v>
      </c>
    </row>
    <row r="195" spans="2:10" ht="15" customHeight="1" x14ac:dyDescent="0.35">
      <c r="B195" s="56">
        <f>'Daily Returns'!B193</f>
        <v>44734</v>
      </c>
      <c r="C195" s="57">
        <f>'Portfolio 1 - Equal Weight'!F193</f>
        <v>-1.7432384003360769E-2</v>
      </c>
      <c r="D195" s="66">
        <f t="shared" si="8"/>
        <v>124.98008835863006</v>
      </c>
      <c r="E195" s="57">
        <f>'Portfolio 2 - Criteria Based'!F193</f>
        <v>-1.6246950684588358E-2</v>
      </c>
      <c r="F195" s="66">
        <f t="shared" si="9"/>
        <v>130.71867984020943</v>
      </c>
      <c r="G195" s="57">
        <f>'Markowitz Optimisation'!F217</f>
        <v>-1.1599455496207438E-2</v>
      </c>
      <c r="H195" s="66">
        <f t="shared" si="10"/>
        <v>160.7263967338514</v>
      </c>
      <c r="I195" s="57">
        <f>'Portfolio 4 - Benchmark'!C193</f>
        <v>-2.3152453507253923E-2</v>
      </c>
      <c r="J195" s="66">
        <f t="shared" si="11"/>
        <v>112.15549568787726</v>
      </c>
    </row>
    <row r="196" spans="2:10" ht="15" customHeight="1" x14ac:dyDescent="0.35">
      <c r="B196" s="56">
        <f>'Daily Returns'!B194</f>
        <v>44735</v>
      </c>
      <c r="C196" s="57">
        <f>'Portfolio 1 - Equal Weight'!F194</f>
        <v>1.1106950285551301E-3</v>
      </c>
      <c r="D196" s="66">
        <f t="shared" si="8"/>
        <v>125.11890312143836</v>
      </c>
      <c r="E196" s="57">
        <f>'Portfolio 2 - Criteria Based'!F194</f>
        <v>1.5875445081198045E-3</v>
      </c>
      <c r="F196" s="66">
        <f t="shared" si="9"/>
        <v>130.92620156249842</v>
      </c>
      <c r="G196" s="57">
        <f>'Markowitz Optimisation'!F218</f>
        <v>2.7845479952104445E-3</v>
      </c>
      <c r="H196" s="66">
        <f t="shared" si="10"/>
        <v>161.17394709965404</v>
      </c>
      <c r="I196" s="57">
        <f>'Portfolio 4 - Benchmark'!C194</f>
        <v>-4.1820692206010479E-3</v>
      </c>
      <c r="J196" s="66">
        <f t="shared" si="11"/>
        <v>111.68645364143974</v>
      </c>
    </row>
    <row r="197" spans="2:10" ht="15" customHeight="1" x14ac:dyDescent="0.35">
      <c r="B197" s="56">
        <f>'Daily Returns'!B195</f>
        <v>44736</v>
      </c>
      <c r="C197" s="57">
        <f>'Portfolio 1 - Equal Weight'!F195</f>
        <v>1.9949631423152297E-2</v>
      </c>
      <c r="D197" s="66">
        <f t="shared" si="8"/>
        <v>127.61497912278014</v>
      </c>
      <c r="E197" s="57">
        <f>'Portfolio 2 - Criteria Based'!F195</f>
        <v>2.0226510620709747E-2</v>
      </c>
      <c r="F197" s="66">
        <f t="shared" si="9"/>
        <v>133.57438176893149</v>
      </c>
      <c r="G197" s="57">
        <f>'Markowitz Optimisation'!F219</f>
        <v>2.1394116726025005E-2</v>
      </c>
      <c r="H197" s="66">
        <f t="shared" si="10"/>
        <v>164.62212133709821</v>
      </c>
      <c r="I197" s="57">
        <f>'Portfolio 4 - Benchmark'!C195</f>
        <v>1.3875669778052657E-2</v>
      </c>
      <c r="J197" s="66">
        <f t="shared" si="11"/>
        <v>113.23617799085015</v>
      </c>
    </row>
    <row r="198" spans="2:10" ht="15" customHeight="1" x14ac:dyDescent="0.35">
      <c r="B198" s="56">
        <f>'Daily Returns'!B196</f>
        <v>44739</v>
      </c>
      <c r="C198" s="57">
        <f>'Portfolio 1 - Equal Weight'!F196</f>
        <v>1.9628941654848842E-2</v>
      </c>
      <c r="D198" s="66">
        <f t="shared" si="8"/>
        <v>130.11992610226594</v>
      </c>
      <c r="E198" s="57">
        <f>'Portfolio 2 - Criteria Based'!F196</f>
        <v>1.8759403149922416E-2</v>
      </c>
      <c r="F198" s="66">
        <f t="shared" si="9"/>
        <v>136.08015744703653</v>
      </c>
      <c r="G198" s="57">
        <f>'Markowitz Optimisation'!F220</f>
        <v>2.3920006388525948E-2</v>
      </c>
      <c r="H198" s="66">
        <f t="shared" si="10"/>
        <v>168.55988353117428</v>
      </c>
      <c r="I198" s="57">
        <f>'Portfolio 4 - Benchmark'!C196</f>
        <v>9.0274048448668598E-3</v>
      </c>
      <c r="J198" s="66">
        <f t="shared" si="11"/>
        <v>114.25840681265896</v>
      </c>
    </row>
    <row r="199" spans="2:10" ht="15" customHeight="1" x14ac:dyDescent="0.35">
      <c r="B199" s="56">
        <f>'Daily Returns'!B197</f>
        <v>44740</v>
      </c>
      <c r="C199" s="57">
        <f>'Portfolio 1 - Equal Weight'!F197</f>
        <v>4.7242392267562439E-3</v>
      </c>
      <c r="D199" s="66">
        <f t="shared" si="8"/>
        <v>130.73464376134086</v>
      </c>
      <c r="E199" s="57">
        <f>'Portfolio 2 - Criteria Based'!F197</f>
        <v>4.4538732992321899E-3</v>
      </c>
      <c r="F199" s="66">
        <f t="shared" si="9"/>
        <v>136.68624122684517</v>
      </c>
      <c r="G199" s="57">
        <f>'Markowitz Optimisation'!F221</f>
        <v>-1.7389102012294127E-3</v>
      </c>
      <c r="H199" s="66">
        <f t="shared" si="10"/>
        <v>168.26677303018388</v>
      </c>
      <c r="I199" s="57">
        <f>'Portfolio 4 - Benchmark'!C197</f>
        <v>9.8934943467219316E-3</v>
      </c>
      <c r="J199" s="66">
        <f t="shared" si="11"/>
        <v>115.38882171452546</v>
      </c>
    </row>
    <row r="200" spans="2:10" ht="15" customHeight="1" x14ac:dyDescent="0.35">
      <c r="B200" s="56">
        <f>'Daily Returns'!B198</f>
        <v>44741</v>
      </c>
      <c r="C200" s="57">
        <f>'Portfolio 1 - Equal Weight'!F198</f>
        <v>-2.2246882314033286E-3</v>
      </c>
      <c r="D200" s="66">
        <f t="shared" si="8"/>
        <v>130.4437999379283</v>
      </c>
      <c r="E200" s="57">
        <f>'Portfolio 2 - Criteria Based'!F198</f>
        <v>-4.752226566394924E-3</v>
      </c>
      <c r="F200" s="66">
        <f t="shared" si="9"/>
        <v>136.03667724002628</v>
      </c>
      <c r="G200" s="57">
        <f>'Markowitz Optimisation'!F222</f>
        <v>-5.0845683516566034E-3</v>
      </c>
      <c r="H200" s="66">
        <f t="shared" si="10"/>
        <v>167.41120912139922</v>
      </c>
      <c r="I200" s="57">
        <f>'Portfolio 4 - Benchmark'!C198</f>
        <v>2.0210025757875894E-2</v>
      </c>
      <c r="J200" s="66">
        <f t="shared" si="11"/>
        <v>117.72083277354697</v>
      </c>
    </row>
    <row r="201" spans="2:10" ht="15" customHeight="1" x14ac:dyDescent="0.35">
      <c r="B201" s="56">
        <f>'Daily Returns'!B199</f>
        <v>44742</v>
      </c>
      <c r="C201" s="57">
        <f>'Portfolio 1 - Equal Weight'!F199</f>
        <v>-2.988782853439243E-3</v>
      </c>
      <c r="D201" s="66">
        <f t="shared" ref="D201:D264" si="12">D200*(1+C201)</f>
        <v>130.05393174533637</v>
      </c>
      <c r="E201" s="57">
        <f>'Portfolio 2 - Criteria Based'!F199</f>
        <v>-4.7072074023835047E-3</v>
      </c>
      <c r="F201" s="66">
        <f t="shared" ref="F201:F264" si="13">F200*(1+E201)</f>
        <v>135.39632438592636</v>
      </c>
      <c r="G201" s="57">
        <f>'Markowitz Optimisation'!F223</f>
        <v>-1.1131552417984709E-2</v>
      </c>
      <c r="H201" s="66">
        <f t="shared" ref="H201:H264" si="14">H200*(1+G201)</f>
        <v>165.54766247170616</v>
      </c>
      <c r="I201" s="57">
        <f>'Portfolio 4 - Benchmark'!C199</f>
        <v>5.4399513067295846E-3</v>
      </c>
      <c r="J201" s="66">
        <f t="shared" ref="J201:J264" si="15">J200*(1+I201)</f>
        <v>118.36122837162273</v>
      </c>
    </row>
    <row r="202" spans="2:10" ht="15" customHeight="1" x14ac:dyDescent="0.35">
      <c r="B202" s="56">
        <f>'Daily Returns'!B200</f>
        <v>44743</v>
      </c>
      <c r="C202" s="57">
        <f>'Portfolio 1 - Equal Weight'!F200</f>
        <v>-3.0237122189464391E-3</v>
      </c>
      <c r="D202" s="66">
        <f t="shared" si="12"/>
        <v>129.66068608279596</v>
      </c>
      <c r="E202" s="57">
        <f>'Portfolio 2 - Criteria Based'!F200</f>
        <v>-1.5898407635404946E-3</v>
      </c>
      <c r="F202" s="66">
        <f t="shared" si="13"/>
        <v>135.18106579018405</v>
      </c>
      <c r="G202" s="57">
        <f>'Markowitz Optimisation'!F224</f>
        <v>-3.734253186073469E-3</v>
      </c>
      <c r="H202" s="66">
        <f t="shared" si="14"/>
        <v>164.92946558567417</v>
      </c>
      <c r="I202" s="57">
        <f>'Portfolio 4 - Benchmark'!C200</f>
        <v>-3.9255630563355126E-2</v>
      </c>
      <c r="J202" s="66">
        <f t="shared" si="15"/>
        <v>113.7148837176414</v>
      </c>
    </row>
    <row r="203" spans="2:10" ht="15" customHeight="1" x14ac:dyDescent="0.35">
      <c r="B203" s="56">
        <f>'Daily Returns'!B201</f>
        <v>44746</v>
      </c>
      <c r="C203" s="57">
        <f>'Portfolio 1 - Equal Weight'!F201</f>
        <v>6.6882346169815816E-3</v>
      </c>
      <c r="D203" s="66">
        <f t="shared" si="12"/>
        <v>130.52788717191652</v>
      </c>
      <c r="E203" s="57">
        <f>'Portfolio 2 - Criteria Based'!F201</f>
        <v>7.5709177802761119E-3</v>
      </c>
      <c r="F203" s="66">
        <f t="shared" si="13"/>
        <v>136.20451052473163</v>
      </c>
      <c r="G203" s="57">
        <f>'Markowitz Optimisation'!F225</f>
        <v>6.713192997848564E-3</v>
      </c>
      <c r="H203" s="66">
        <f t="shared" si="14"/>
        <v>166.03666891918283</v>
      </c>
      <c r="I203" s="57">
        <f>'Portfolio 4 - Benchmark'!C201</f>
        <v>-1.8509421565029438E-3</v>
      </c>
      <c r="J203" s="66">
        <f t="shared" si="15"/>
        <v>113.50440404554659</v>
      </c>
    </row>
    <row r="204" spans="2:10" ht="15" customHeight="1" x14ac:dyDescent="0.35">
      <c r="B204" s="56">
        <f>'Daily Returns'!B202</f>
        <v>44747</v>
      </c>
      <c r="C204" s="57">
        <f>'Portfolio 1 - Equal Weight'!F202</f>
        <v>2.9196657024480044E-3</v>
      </c>
      <c r="D204" s="66">
        <f t="shared" si="12"/>
        <v>130.90898496730537</v>
      </c>
      <c r="E204" s="57">
        <f>'Portfolio 2 - Criteria Based'!F202</f>
        <v>3.763815521467788E-3</v>
      </c>
      <c r="F204" s="66">
        <f t="shared" si="13"/>
        <v>136.71715917553854</v>
      </c>
      <c r="G204" s="57">
        <f>'Markowitz Optimisation'!F226</f>
        <v>3.897501039608045E-3</v>
      </c>
      <c r="H204" s="66">
        <f t="shared" si="14"/>
        <v>166.68379700890841</v>
      </c>
      <c r="I204" s="57">
        <f>'Portfolio 4 - Benchmark'!C202</f>
        <v>6.2629266307281384E-3</v>
      </c>
      <c r="J204" s="66">
        <f t="shared" si="15"/>
        <v>114.21527380034837</v>
      </c>
    </row>
    <row r="205" spans="2:10" ht="15" customHeight="1" x14ac:dyDescent="0.35">
      <c r="B205" s="56">
        <f>'Daily Returns'!B203</f>
        <v>44748</v>
      </c>
      <c r="C205" s="57">
        <f>'Portfolio 1 - Equal Weight'!F203</f>
        <v>6.5982117622848113E-3</v>
      </c>
      <c r="D205" s="66">
        <f t="shared" si="12"/>
        <v>131.77275017170544</v>
      </c>
      <c r="E205" s="57">
        <f>'Portfolio 2 - Criteria Based'!F203</f>
        <v>4.5782775535126094E-3</v>
      </c>
      <c r="F205" s="66">
        <f t="shared" si="13"/>
        <v>137.3430882765719</v>
      </c>
      <c r="G205" s="57">
        <f>'Markowitz Optimisation'!F227</f>
        <v>-1.8779070935373236E-3</v>
      </c>
      <c r="H205" s="66">
        <f t="shared" si="14"/>
        <v>166.37078032412765</v>
      </c>
      <c r="I205" s="57">
        <f>'Portfolio 4 - Benchmark'!C203</f>
        <v>-6.1826736555367079E-3</v>
      </c>
      <c r="J205" s="66">
        <f t="shared" si="15"/>
        <v>113.50911803596304</v>
      </c>
    </row>
    <row r="206" spans="2:10" ht="15" customHeight="1" x14ac:dyDescent="0.35">
      <c r="B206" s="56">
        <f>'Daily Returns'!B204</f>
        <v>44749</v>
      </c>
      <c r="C206" s="57">
        <f>'Portfolio 1 - Equal Weight'!F204</f>
        <v>1.1108736271961628E-2</v>
      </c>
      <c r="D206" s="66">
        <f t="shared" si="12"/>
        <v>133.23657890119401</v>
      </c>
      <c r="E206" s="57">
        <f>'Portfolio 2 - Criteria Based'!F204</f>
        <v>1.2545550982290068E-2</v>
      </c>
      <c r="F206" s="66">
        <f t="shared" si="13"/>
        <v>139.06613299261079</v>
      </c>
      <c r="G206" s="57">
        <f>'Markowitz Optimisation'!F228</f>
        <v>2.3975060333698606E-2</v>
      </c>
      <c r="H206" s="66">
        <f t="shared" si="14"/>
        <v>170.35952982016312</v>
      </c>
      <c r="I206" s="57">
        <f>'Portfolio 4 - Benchmark'!C204</f>
        <v>1.2438120867803715E-3</v>
      </c>
      <c r="J206" s="66">
        <f t="shared" si="15"/>
        <v>113.65030204893596</v>
      </c>
    </row>
    <row r="207" spans="2:10" ht="15" customHeight="1" x14ac:dyDescent="0.35">
      <c r="B207" s="56">
        <f>'Daily Returns'!B205</f>
        <v>44750</v>
      </c>
      <c r="C207" s="57">
        <f>'Portfolio 1 - Equal Weight'!F205</f>
        <v>9.837518352359631E-3</v>
      </c>
      <c r="D207" s="66">
        <f t="shared" si="12"/>
        <v>134.54729619134011</v>
      </c>
      <c r="E207" s="57">
        <f>'Portfolio 2 - Criteria Based'!F205</f>
        <v>9.1375453399070959E-3</v>
      </c>
      <c r="F207" s="66">
        <f t="shared" si="13"/>
        <v>140.33685608807633</v>
      </c>
      <c r="G207" s="57">
        <f>'Markowitz Optimisation'!F229</f>
        <v>4.6671057410884228E-3</v>
      </c>
      <c r="H207" s="66">
        <f t="shared" si="14"/>
        <v>171.15461575983593</v>
      </c>
      <c r="I207" s="57">
        <f>'Portfolio 4 - Benchmark'!C205</f>
        <v>9.8925096903041965E-3</v>
      </c>
      <c r="J207" s="66">
        <f t="shared" si="15"/>
        <v>114.77458876326105</v>
      </c>
    </row>
    <row r="208" spans="2:10" ht="15" customHeight="1" x14ac:dyDescent="0.35">
      <c r="B208" s="56">
        <f>'Daily Returns'!B206</f>
        <v>44753</v>
      </c>
      <c r="C208" s="57">
        <f>'Portfolio 1 - Equal Weight'!F206</f>
        <v>3.4570933302331443E-2</v>
      </c>
      <c r="D208" s="66">
        <f t="shared" si="12"/>
        <v>139.19872179397996</v>
      </c>
      <c r="E208" s="57">
        <f>'Portfolio 2 - Criteria Based'!F206</f>
        <v>2.9577603958866383E-2</v>
      </c>
      <c r="F208" s="66">
        <f t="shared" si="13"/>
        <v>144.48768403828188</v>
      </c>
      <c r="G208" s="57">
        <f>'Markowitz Optimisation'!F230</f>
        <v>2.1524381890778418E-2</v>
      </c>
      <c r="H208" s="66">
        <f t="shared" si="14"/>
        <v>174.83861307182008</v>
      </c>
      <c r="I208" s="57">
        <f>'Portfolio 4 - Benchmark'!C206</f>
        <v>2.7019034691232902E-2</v>
      </c>
      <c r="J208" s="66">
        <f t="shared" si="15"/>
        <v>117.87568735872759</v>
      </c>
    </row>
    <row r="209" spans="2:10" ht="15" customHeight="1" x14ac:dyDescent="0.35">
      <c r="B209" s="56">
        <f>'Daily Returns'!B207</f>
        <v>44754</v>
      </c>
      <c r="C209" s="57">
        <f>'Portfolio 1 - Equal Weight'!F207</f>
        <v>1.1150232873171139E-2</v>
      </c>
      <c r="D209" s="66">
        <f t="shared" si="12"/>
        <v>140.7508199576306</v>
      </c>
      <c r="E209" s="57">
        <f>'Portfolio 2 - Criteria Based'!F207</f>
        <v>8.2309353746131218E-3</v>
      </c>
      <c r="F209" s="66">
        <f t="shared" si="13"/>
        <v>145.6769528280285</v>
      </c>
      <c r="G209" s="57">
        <f>'Markowitz Optimisation'!F231</f>
        <v>1.076888538267106E-2</v>
      </c>
      <c r="H209" s="66">
        <f t="shared" si="14"/>
        <v>176.72143005645569</v>
      </c>
      <c r="I209" s="57">
        <f>'Portfolio 4 - Benchmark'!C207</f>
        <v>3.7171822199115745E-3</v>
      </c>
      <c r="J209" s="66">
        <f t="shared" si="15"/>
        <v>118.31385276793731</v>
      </c>
    </row>
    <row r="210" spans="2:10" ht="15" customHeight="1" x14ac:dyDescent="0.35">
      <c r="B210" s="56">
        <f>'Daily Returns'!B208</f>
        <v>44755</v>
      </c>
      <c r="C210" s="57">
        <f>'Portfolio 1 - Equal Weight'!F208</f>
        <v>-8.7655723621458265E-3</v>
      </c>
      <c r="D210" s="66">
        <f t="shared" si="12"/>
        <v>139.51705846026064</v>
      </c>
      <c r="E210" s="57">
        <f>'Portfolio 2 - Criteria Based'!F208</f>
        <v>-6.5614972871783977E-3</v>
      </c>
      <c r="F210" s="66">
        <f t="shared" si="13"/>
        <v>144.72109389724298</v>
      </c>
      <c r="G210" s="57">
        <f>'Markowitz Optimisation'!F232</f>
        <v>-1.4420980694462089E-3</v>
      </c>
      <c r="H210" s="66">
        <f t="shared" si="14"/>
        <v>176.4665804233415</v>
      </c>
      <c r="I210" s="57">
        <f>'Portfolio 4 - Benchmark'!C208</f>
        <v>-1.4791750088152811E-2</v>
      </c>
      <c r="J210" s="66">
        <f t="shared" si="15"/>
        <v>116.56378382582747</v>
      </c>
    </row>
    <row r="211" spans="2:10" ht="15" customHeight="1" x14ac:dyDescent="0.35">
      <c r="B211" s="56">
        <f>'Daily Returns'!B209</f>
        <v>44756</v>
      </c>
      <c r="C211" s="57">
        <f>'Portfolio 1 - Equal Weight'!F209</f>
        <v>1.1930718225242876E-2</v>
      </c>
      <c r="D211" s="66">
        <f t="shared" si="12"/>
        <v>141.18159717236475</v>
      </c>
      <c r="E211" s="57">
        <f>'Portfolio 2 - Criteria Based'!F209</f>
        <v>9.7860782713689275E-3</v>
      </c>
      <c r="F211" s="66">
        <f t="shared" si="13"/>
        <v>146.13734584963956</v>
      </c>
      <c r="G211" s="57">
        <f>'Markowitz Optimisation'!F233</f>
        <v>1.084722087766484E-3</v>
      </c>
      <c r="H211" s="66">
        <f t="shared" si="14"/>
        <v>176.65799762087934</v>
      </c>
      <c r="I211" s="57">
        <f>'Portfolio 4 - Benchmark'!C209</f>
        <v>1.0035507457374804E-2</v>
      </c>
      <c r="J211" s="66">
        <f t="shared" si="15"/>
        <v>117.73356054767139</v>
      </c>
    </row>
    <row r="212" spans="2:10" ht="15" customHeight="1" x14ac:dyDescent="0.35">
      <c r="B212" s="56">
        <f>'Daily Returns'!B210</f>
        <v>44757</v>
      </c>
      <c r="C212" s="57">
        <f>'Portfolio 1 - Equal Weight'!F210</f>
        <v>9.5112553821554715E-4</v>
      </c>
      <c r="D212" s="66">
        <f t="shared" si="12"/>
        <v>141.31587859496145</v>
      </c>
      <c r="E212" s="57">
        <f>'Portfolio 2 - Criteria Based'!F210</f>
        <v>2.1085256559595896E-3</v>
      </c>
      <c r="F212" s="66">
        <f t="shared" si="13"/>
        <v>146.44548019265739</v>
      </c>
      <c r="G212" s="57">
        <f>'Markowitz Optimisation'!F234</f>
        <v>6.4950959765345106E-3</v>
      </c>
      <c r="H212" s="66">
        <f t="shared" si="14"/>
        <v>177.80540827044933</v>
      </c>
      <c r="I212" s="57">
        <f>'Portfolio 4 - Benchmark'!C210</f>
        <v>-4.3442834634943583E-4</v>
      </c>
      <c r="J212" s="66">
        <f t="shared" si="15"/>
        <v>117.68241375165283</v>
      </c>
    </row>
    <row r="213" spans="2:10" ht="15" customHeight="1" x14ac:dyDescent="0.35">
      <c r="B213" s="56">
        <f>'Daily Returns'!B211</f>
        <v>44760</v>
      </c>
      <c r="C213" s="57">
        <f>'Portfolio 1 - Equal Weight'!F211</f>
        <v>1.2654855200866191E-2</v>
      </c>
      <c r="D213" s="66">
        <f t="shared" si="12"/>
        <v>143.10421057616389</v>
      </c>
      <c r="E213" s="57">
        <f>'Portfolio 2 - Criteria Based'!F211</f>
        <v>1.2641795868571518E-2</v>
      </c>
      <c r="F213" s="66">
        <f t="shared" si="13"/>
        <v>148.29681405912791</v>
      </c>
      <c r="G213" s="57">
        <f>'Markowitz Optimisation'!F235</f>
        <v>9.2617976122449375E-3</v>
      </c>
      <c r="H213" s="66">
        <f t="shared" si="14"/>
        <v>179.45220597621281</v>
      </c>
      <c r="I213" s="57">
        <f>'Portfolio 4 - Benchmark'!C211</f>
        <v>1.2603897534499087E-2</v>
      </c>
      <c r="J213" s="66">
        <f t="shared" si="15"/>
        <v>119.16567083619118</v>
      </c>
    </row>
    <row r="214" spans="2:10" ht="15" customHeight="1" x14ac:dyDescent="0.35">
      <c r="B214" s="56">
        <f>'Daily Returns'!B212</f>
        <v>44761</v>
      </c>
      <c r="C214" s="57">
        <f>'Portfolio 1 - Equal Weight'!F212</f>
        <v>6.0026118086323301E-3</v>
      </c>
      <c r="D214" s="66">
        <f t="shared" si="12"/>
        <v>143.96320960043337</v>
      </c>
      <c r="E214" s="57">
        <f>'Portfolio 2 - Criteria Based'!F212</f>
        <v>6.078679114155076E-3</v>
      </c>
      <c r="F214" s="66">
        <f t="shared" si="13"/>
        <v>149.19826280544487</v>
      </c>
      <c r="G214" s="57">
        <f>'Markowitz Optimisation'!F236</f>
        <v>5.8519397427795553E-3</v>
      </c>
      <c r="H214" s="66">
        <f t="shared" si="14"/>
        <v>180.5023494722945</v>
      </c>
      <c r="I214" s="57">
        <f>'Portfolio 4 - Benchmark'!C212</f>
        <v>3.7006782269182192E-3</v>
      </c>
      <c r="J214" s="66">
        <f t="shared" si="15"/>
        <v>119.60666463965077</v>
      </c>
    </row>
    <row r="215" spans="2:10" ht="15" customHeight="1" x14ac:dyDescent="0.35">
      <c r="B215" s="56">
        <f>'Daily Returns'!B213</f>
        <v>44762</v>
      </c>
      <c r="C215" s="57">
        <f>'Portfolio 1 - Equal Weight'!F213</f>
        <v>-5.1826401728413797E-3</v>
      </c>
      <c r="D215" s="66">
        <f t="shared" si="12"/>
        <v>143.21710008694697</v>
      </c>
      <c r="E215" s="57">
        <f>'Portfolio 2 - Criteria Based'!F213</f>
        <v>-6.9719619117179698E-3</v>
      </c>
      <c r="F215" s="66">
        <f t="shared" si="13"/>
        <v>148.15805819987082</v>
      </c>
      <c r="G215" s="57">
        <f>'Markowitz Optimisation'!F237</f>
        <v>-1.0057136003191814E-2</v>
      </c>
      <c r="H215" s="66">
        <f t="shared" si="14"/>
        <v>178.68701279475599</v>
      </c>
      <c r="I215" s="57">
        <f>'Portfolio 4 - Benchmark'!C213</f>
        <v>9.2816294678925715E-3</v>
      </c>
      <c r="J215" s="66">
        <f t="shared" si="15"/>
        <v>120.7168093827265</v>
      </c>
    </row>
    <row r="216" spans="2:10" ht="15" customHeight="1" x14ac:dyDescent="0.35">
      <c r="B216" s="56">
        <f>'Daily Returns'!B214</f>
        <v>44763</v>
      </c>
      <c r="C216" s="57">
        <f>'Portfolio 1 - Equal Weight'!F214</f>
        <v>3.7882286542670679E-3</v>
      </c>
      <c r="D216" s="66">
        <f t="shared" si="12"/>
        <v>143.75963920927737</v>
      </c>
      <c r="E216" s="57">
        <f>'Portfolio 2 - Criteria Based'!F214</f>
        <v>5.0257769168995086E-3</v>
      </c>
      <c r="F216" s="66">
        <f t="shared" si="13"/>
        <v>148.90266754882438</v>
      </c>
      <c r="G216" s="57">
        <f>'Markowitz Optimisation'!F238</f>
        <v>7.3862278495893125E-3</v>
      </c>
      <c r="H216" s="66">
        <f t="shared" si="14"/>
        <v>180.00683578502054</v>
      </c>
      <c r="I216" s="57">
        <f>'Portfolio 4 - Benchmark'!C214</f>
        <v>4.3501690864644615E-3</v>
      </c>
      <c r="J216" s="66">
        <f t="shared" si="15"/>
        <v>121.24194791511985</v>
      </c>
    </row>
    <row r="217" spans="2:10" ht="15" customHeight="1" x14ac:dyDescent="0.35">
      <c r="B217" s="56">
        <f>'Daily Returns'!B215</f>
        <v>44764</v>
      </c>
      <c r="C217" s="57">
        <f>'Portfolio 1 - Equal Weight'!F215</f>
        <v>-5.5289539999305642E-3</v>
      </c>
      <c r="D217" s="66">
        <f t="shared" si="12"/>
        <v>142.96479877704266</v>
      </c>
      <c r="E217" s="57">
        <f>'Portfolio 2 - Criteria Based'!F215</f>
        <v>-6.2580659633947886E-3</v>
      </c>
      <c r="F217" s="66">
        <f t="shared" si="13"/>
        <v>147.9708248331784</v>
      </c>
      <c r="G217" s="57">
        <f>'Markowitz Optimisation'!F239</f>
        <v>-1.0216462243616005E-2</v>
      </c>
      <c r="H217" s="66">
        <f t="shared" si="14"/>
        <v>178.16780274363009</v>
      </c>
      <c r="I217" s="57">
        <f>'Portfolio 4 - Benchmark'!C215</f>
        <v>-3.8083796015488947E-3</v>
      </c>
      <c r="J217" s="66">
        <f t="shared" si="15"/>
        <v>120.78021255382785</v>
      </c>
    </row>
    <row r="218" spans="2:10" ht="15" customHeight="1" x14ac:dyDescent="0.35">
      <c r="B218" s="56">
        <f>'Daily Returns'!B216</f>
        <v>44767</v>
      </c>
      <c r="C218" s="57">
        <f>'Portfolio 1 - Equal Weight'!F216</f>
        <v>-2.9447822144745726E-3</v>
      </c>
      <c r="D218" s="66">
        <f t="shared" si="12"/>
        <v>142.54379858030808</v>
      </c>
      <c r="E218" s="57">
        <f>'Portfolio 2 - Criteria Based'!F216</f>
        <v>-1.460022711792487E-3</v>
      </c>
      <c r="F218" s="66">
        <f t="shared" si="13"/>
        <v>147.7547840682393</v>
      </c>
      <c r="G218" s="57">
        <f>'Markowitz Optimisation'!F240</f>
        <v>5.5544865944761419E-4</v>
      </c>
      <c r="H218" s="66">
        <f t="shared" si="14"/>
        <v>178.26676581082077</v>
      </c>
      <c r="I218" s="57">
        <f>'Portfolio 4 - Benchmark'!C216</f>
        <v>-1.0178891679497704E-2</v>
      </c>
      <c r="J218" s="66">
        <f t="shared" si="15"/>
        <v>119.55080385321573</v>
      </c>
    </row>
    <row r="219" spans="2:10" ht="15" customHeight="1" x14ac:dyDescent="0.35">
      <c r="B219" s="56">
        <f>'Daily Returns'!B217</f>
        <v>44768</v>
      </c>
      <c r="C219" s="57">
        <f>'Portfolio 1 - Equal Weight'!F217</f>
        <v>-4.2415306368184472E-3</v>
      </c>
      <c r="D219" s="66">
        <f t="shared" si="12"/>
        <v>141.93919469154122</v>
      </c>
      <c r="E219" s="57">
        <f>'Portfolio 2 - Criteria Based'!F217</f>
        <v>-1.9520590893292054E-3</v>
      </c>
      <c r="F219" s="66">
        <f t="shared" si="13"/>
        <v>147.46635799900702</v>
      </c>
      <c r="G219" s="57">
        <f>'Markowitz Optimisation'!F241</f>
        <v>7.5684109940652262E-3</v>
      </c>
      <c r="H219" s="66">
        <f t="shared" si="14"/>
        <v>179.61596196105984</v>
      </c>
      <c r="I219" s="57">
        <f>'Portfolio 4 - Benchmark'!C217</f>
        <v>-3.4501998158579239E-3</v>
      </c>
      <c r="J219" s="66">
        <f t="shared" si="15"/>
        <v>119.1383296917757</v>
      </c>
    </row>
    <row r="220" spans="2:10" ht="15" customHeight="1" x14ac:dyDescent="0.35">
      <c r="B220" s="56">
        <f>'Daily Returns'!B218</f>
        <v>44769</v>
      </c>
      <c r="C220" s="57">
        <f>'Portfolio 1 - Equal Weight'!F218</f>
        <v>6.1992780957491368E-3</v>
      </c>
      <c r="D220" s="66">
        <f t="shared" si="12"/>
        <v>142.81911523212077</v>
      </c>
      <c r="E220" s="57">
        <f>'Portfolio 2 - Criteria Based'!F218</f>
        <v>8.2227716955187557E-3</v>
      </c>
      <c r="F220" s="66">
        <f t="shared" si="13"/>
        <v>148.6789401936025</v>
      </c>
      <c r="G220" s="57">
        <f>'Markowitz Optimisation'!F242</f>
        <v>2.1551414465686768E-2</v>
      </c>
      <c r="H220" s="66">
        <f t="shared" si="14"/>
        <v>183.48694000193566</v>
      </c>
      <c r="I220" s="57">
        <f>'Portfolio 4 - Benchmark'!C218</f>
        <v>2.0970706297362973E-4</v>
      </c>
      <c r="J220" s="66">
        <f t="shared" si="15"/>
        <v>119.16331384098294</v>
      </c>
    </row>
    <row r="221" spans="2:10" ht="15" customHeight="1" x14ac:dyDescent="0.35">
      <c r="B221" s="56">
        <f>'Daily Returns'!B219</f>
        <v>44770</v>
      </c>
      <c r="C221" s="57">
        <f>'Portfolio 1 - Equal Weight'!F219</f>
        <v>1.54201766368002E-2</v>
      </c>
      <c r="D221" s="66">
        <f t="shared" si="12"/>
        <v>145.0214112161116</v>
      </c>
      <c r="E221" s="57">
        <f>'Portfolio 2 - Criteria Based'!F219</f>
        <v>1.261702972371849E-2</v>
      </c>
      <c r="F221" s="66">
        <f t="shared" si="13"/>
        <v>150.55482680131615</v>
      </c>
      <c r="G221" s="57">
        <f>'Markowitz Optimisation'!F243</f>
        <v>1.5116085048380662E-2</v>
      </c>
      <c r="H221" s="66">
        <f t="shared" si="14"/>
        <v>186.26054419227205</v>
      </c>
      <c r="I221" s="57">
        <f>'Portfolio 4 - Benchmark'!C219</f>
        <v>1.0953907744282176E-2</v>
      </c>
      <c r="J221" s="66">
        <f t="shared" si="15"/>
        <v>120.4686177873</v>
      </c>
    </row>
    <row r="222" spans="2:10" ht="15" customHeight="1" x14ac:dyDescent="0.35">
      <c r="B222" s="56">
        <f>'Daily Returns'!B220</f>
        <v>44771</v>
      </c>
      <c r="C222" s="57">
        <f>'Portfolio 1 - Equal Weight'!F220</f>
        <v>1.1112035484130534E-2</v>
      </c>
      <c r="D222" s="66">
        <f t="shared" si="12"/>
        <v>146.63289428350373</v>
      </c>
      <c r="E222" s="57">
        <f>'Portfolio 2 - Criteria Based'!F220</f>
        <v>1.1173055124211014E-2</v>
      </c>
      <c r="F222" s="66">
        <f t="shared" si="13"/>
        <v>152.2369841803833</v>
      </c>
      <c r="G222" s="57">
        <f>'Markowitz Optimisation'!F244</f>
        <v>2.4181070835090608E-3</v>
      </c>
      <c r="H222" s="66">
        <f t="shared" si="14"/>
        <v>186.71094213356162</v>
      </c>
      <c r="I222" s="57">
        <f>'Portfolio 4 - Benchmark'!C220</f>
        <v>1.8111525676418605E-2</v>
      </c>
      <c r="J222" s="66">
        <f t="shared" si="15"/>
        <v>122.65048825155735</v>
      </c>
    </row>
    <row r="223" spans="2:10" ht="15" customHeight="1" x14ac:dyDescent="0.35">
      <c r="B223" s="56">
        <f>'Daily Returns'!B221</f>
        <v>44774</v>
      </c>
      <c r="C223" s="57">
        <f>'Portfolio 1 - Equal Weight'!F221</f>
        <v>2.807379722445982E-2</v>
      </c>
      <c r="D223" s="66">
        <f t="shared" si="12"/>
        <v>150.74943642405447</v>
      </c>
      <c r="E223" s="57">
        <f>'Portfolio 2 - Criteria Based'!F221</f>
        <v>2.6015345506261903E-2</v>
      </c>
      <c r="F223" s="66">
        <f t="shared" si="13"/>
        <v>156.19748192266732</v>
      </c>
      <c r="G223" s="57">
        <f>'Markowitz Optimisation'!F245</f>
        <v>2.0392088473049401E-2</v>
      </c>
      <c r="H223" s="66">
        <f t="shared" si="14"/>
        <v>190.51836818443559</v>
      </c>
      <c r="I223" s="57">
        <f>'Portfolio 4 - Benchmark'!C221</f>
        <v>2.7982120345601436E-2</v>
      </c>
      <c r="J223" s="66">
        <f t="shared" si="15"/>
        <v>126.0825089742592</v>
      </c>
    </row>
    <row r="224" spans="2:10" ht="15" customHeight="1" x14ac:dyDescent="0.35">
      <c r="B224" s="56">
        <f>'Daily Returns'!B222</f>
        <v>44775</v>
      </c>
      <c r="C224" s="57">
        <f>'Portfolio 1 - Equal Weight'!F222</f>
        <v>2.134037496296495E-2</v>
      </c>
      <c r="D224" s="66">
        <f t="shared" si="12"/>
        <v>153.96648592279945</v>
      </c>
      <c r="E224" s="57">
        <f>'Portfolio 2 - Criteria Based'!F222</f>
        <v>1.7949378290821549E-2</v>
      </c>
      <c r="F224" s="66">
        <f t="shared" si="13"/>
        <v>159.00112961377104</v>
      </c>
      <c r="G224" s="57">
        <f>'Markowitz Optimisation'!F246</f>
        <v>1.8174237785174744E-2</v>
      </c>
      <c r="H224" s="66">
        <f t="shared" si="14"/>
        <v>193.98089431026301</v>
      </c>
      <c r="I224" s="57">
        <f>'Portfolio 4 - Benchmark'!C222</f>
        <v>1.0919206100248768E-2</v>
      </c>
      <c r="J224" s="66">
        <f t="shared" si="15"/>
        <v>127.4592298753856</v>
      </c>
    </row>
    <row r="225" spans="2:10" ht="15" customHeight="1" x14ac:dyDescent="0.35">
      <c r="B225" s="56">
        <f>'Daily Returns'!B223</f>
        <v>44776</v>
      </c>
      <c r="C225" s="57">
        <f>'Portfolio 1 - Equal Weight'!F223</f>
        <v>8.3399403220425286E-3</v>
      </c>
      <c r="D225" s="66">
        <f t="shared" si="12"/>
        <v>155.2505572269902</v>
      </c>
      <c r="E225" s="57">
        <f>'Portfolio 2 - Criteria Based'!F223</f>
        <v>9.736827810911371E-3</v>
      </c>
      <c r="F225" s="66">
        <f t="shared" si="13"/>
        <v>160.54929623456073</v>
      </c>
      <c r="G225" s="57">
        <f>'Markowitz Optimisation'!F247</f>
        <v>1.5586654265739294E-2</v>
      </c>
      <c r="H225" s="66">
        <f t="shared" si="14"/>
        <v>197.00440744403599</v>
      </c>
      <c r="I225" s="57">
        <f>'Portfolio 4 - Benchmark'!C223</f>
        <v>5.0853412726303837E-4</v>
      </c>
      <c r="J225" s="66">
        <f t="shared" si="15"/>
        <v>127.5240472436119</v>
      </c>
    </row>
    <row r="226" spans="2:10" ht="15" customHeight="1" x14ac:dyDescent="0.35">
      <c r="B226" s="56">
        <f>'Daily Returns'!B224</f>
        <v>44777</v>
      </c>
      <c r="C226" s="57">
        <f>'Portfolio 1 - Equal Weight'!F224</f>
        <v>-2.7087576622486734E-3</v>
      </c>
      <c r="D226" s="66">
        <f t="shared" si="12"/>
        <v>154.83002109053322</v>
      </c>
      <c r="E226" s="57">
        <f>'Portfolio 2 - Criteria Based'!F224</f>
        <v>-3.7541792899945486E-3</v>
      </c>
      <c r="F226" s="66">
        <f t="shared" si="13"/>
        <v>159.94656539161375</v>
      </c>
      <c r="G226" s="57">
        <f>'Markowitz Optimisation'!F248</f>
        <v>-1.6429661330720317E-3</v>
      </c>
      <c r="H226" s="66">
        <f t="shared" si="14"/>
        <v>196.68073587453952</v>
      </c>
      <c r="I226" s="57">
        <f>'Portfolio 4 - Benchmark'!C224</f>
        <v>-9.1859272334093856E-3</v>
      </c>
      <c r="J226" s="66">
        <f t="shared" si="15"/>
        <v>126.35262062512223</v>
      </c>
    </row>
    <row r="227" spans="2:10" ht="15" customHeight="1" x14ac:dyDescent="0.35">
      <c r="B227" s="56">
        <f>'Daily Returns'!B225</f>
        <v>44778</v>
      </c>
      <c r="C227" s="57">
        <f>'Portfolio 1 - Equal Weight'!F225</f>
        <v>-4.0125979610750933E-3</v>
      </c>
      <c r="D227" s="66">
        <f t="shared" si="12"/>
        <v>154.20875046359214</v>
      </c>
      <c r="E227" s="57">
        <f>'Portfolio 2 - Criteria Based'!F225</f>
        <v>-4.6986768543152554E-3</v>
      </c>
      <c r="F227" s="66">
        <f t="shared" si="13"/>
        <v>159.19502816688095</v>
      </c>
      <c r="G227" s="57">
        <f>'Markowitz Optimisation'!F249</f>
        <v>-1.0068356993801387E-2</v>
      </c>
      <c r="H227" s="66">
        <f t="shared" si="14"/>
        <v>194.70048401195109</v>
      </c>
      <c r="I227" s="57">
        <f>'Portfolio 4 - Benchmark'!C225</f>
        <v>-1.4367392622300912E-2</v>
      </c>
      <c r="J227" s="66">
        <f t="shared" si="15"/>
        <v>124.53726291574446</v>
      </c>
    </row>
    <row r="228" spans="2:10" ht="15" customHeight="1" x14ac:dyDescent="0.35">
      <c r="B228" s="56">
        <f>'Daily Returns'!B226</f>
        <v>44781</v>
      </c>
      <c r="C228" s="57">
        <f>'Portfolio 1 - Equal Weight'!F226</f>
        <v>1.4973594645355618E-2</v>
      </c>
      <c r="D228" s="66">
        <f t="shared" si="12"/>
        <v>156.51780978380074</v>
      </c>
      <c r="E228" s="57">
        <f>'Portfolio 2 - Criteria Based'!F226</f>
        <v>9.6017863501983488E-3</v>
      </c>
      <c r="F228" s="66">
        <f t="shared" si="13"/>
        <v>160.72358481535312</v>
      </c>
      <c r="G228" s="57">
        <f>'Markowitz Optimisation'!F250</f>
        <v>-1.3942961737261304E-5</v>
      </c>
      <c r="H228" s="66">
        <f t="shared" si="14"/>
        <v>194.69776931055227</v>
      </c>
      <c r="I228" s="57">
        <f>'Portfolio 4 - Benchmark'!C226</f>
        <v>1.1741705196896879E-2</v>
      </c>
      <c r="J228" s="66">
        <f t="shared" si="15"/>
        <v>125.99954274292958</v>
      </c>
    </row>
    <row r="229" spans="2:10" ht="15" customHeight="1" x14ac:dyDescent="0.35">
      <c r="B229" s="56">
        <f>'Daily Returns'!B227</f>
        <v>44783</v>
      </c>
      <c r="C229" s="57">
        <f>'Portfolio 1 - Equal Weight'!F227</f>
        <v>3.0826075069062754E-3</v>
      </c>
      <c r="D229" s="66">
        <f t="shared" si="12"/>
        <v>157.00029275920483</v>
      </c>
      <c r="E229" s="57">
        <f>'Portfolio 2 - Criteria Based'!F227</f>
        <v>3.1472811990723099E-3</v>
      </c>
      <c r="F229" s="66">
        <f t="shared" si="13"/>
        <v>161.22942713208997</v>
      </c>
      <c r="G229" s="57">
        <f>'Markowitz Optimisation'!F251</f>
        <v>8.7696279416746448E-3</v>
      </c>
      <c r="H229" s="66">
        <f t="shared" si="14"/>
        <v>196.40519630847982</v>
      </c>
      <c r="I229" s="57">
        <f>'Portfolio 4 - Benchmark'!C227</f>
        <v>-2.3981577957898903E-3</v>
      </c>
      <c r="J229" s="66">
        <f t="shared" si="15"/>
        <v>125.69737595723466</v>
      </c>
    </row>
    <row r="230" spans="2:10" ht="15" customHeight="1" x14ac:dyDescent="0.35">
      <c r="B230" s="56">
        <f>'Daily Returns'!B228</f>
        <v>44784</v>
      </c>
      <c r="C230" s="57">
        <f>'Portfolio 1 - Equal Weight'!F228</f>
        <v>1.5703313099860064E-3</v>
      </c>
      <c r="D230" s="66">
        <f t="shared" si="12"/>
        <v>157.24683523460158</v>
      </c>
      <c r="E230" s="57">
        <f>'Portfolio 2 - Criteria Based'!F228</f>
        <v>2.738552089128557E-3</v>
      </c>
      <c r="F230" s="66">
        <f t="shared" si="13"/>
        <v>161.67096231659156</v>
      </c>
      <c r="G230" s="57">
        <f>'Markowitz Optimisation'!F252</f>
        <v>3.0244978298818322E-3</v>
      </c>
      <c r="H230" s="66">
        <f t="shared" si="14"/>
        <v>196.99922339849235</v>
      </c>
      <c r="I230" s="57">
        <f>'Portfolio 4 - Benchmark'!C228</f>
        <v>-1.1250808651874777E-4</v>
      </c>
      <c r="J230" s="66">
        <f t="shared" si="15"/>
        <v>125.68323398598528</v>
      </c>
    </row>
    <row r="231" spans="2:10" ht="15" customHeight="1" x14ac:dyDescent="0.35">
      <c r="B231" s="56">
        <f>'Daily Returns'!B229</f>
        <v>44785</v>
      </c>
      <c r="C231" s="57">
        <f>'Portfolio 1 - Equal Weight'!F229</f>
        <v>1.4707144190253475E-2</v>
      </c>
      <c r="D231" s="66">
        <f t="shared" si="12"/>
        <v>159.5594871138579</v>
      </c>
      <c r="E231" s="57">
        <f>'Portfolio 2 - Criteria Based'!F229</f>
        <v>1.6115351361215353E-2</v>
      </c>
      <c r="F231" s="66">
        <f t="shared" si="13"/>
        <v>164.27634667922922</v>
      </c>
      <c r="G231" s="57">
        <f>'Markowitz Optimisation'!F253</f>
        <v>1.9589634260668672E-2</v>
      </c>
      <c r="H231" s="66">
        <f t="shared" si="14"/>
        <v>200.85836613450459</v>
      </c>
      <c r="I231" s="57">
        <f>'Portfolio 4 - Benchmark'!C229</f>
        <v>1.8835972882500274E-2</v>
      </c>
      <c r="J231" s="66">
        <f t="shared" si="15"/>
        <v>128.05059997313023</v>
      </c>
    </row>
    <row r="232" spans="2:10" ht="15" customHeight="1" x14ac:dyDescent="0.35">
      <c r="B232" s="56">
        <f>'Daily Returns'!B230</f>
        <v>44789</v>
      </c>
      <c r="C232" s="57">
        <f>'Portfolio 1 - Equal Weight'!F230</f>
        <v>1.5768667595067457E-2</v>
      </c>
      <c r="D232" s="66">
        <f t="shared" si="12"/>
        <v>162.07552762779576</v>
      </c>
      <c r="E232" s="57">
        <f>'Portfolio 2 - Criteria Based'!F230</f>
        <v>1.5138692040449334E-2</v>
      </c>
      <c r="F232" s="66">
        <f t="shared" si="13"/>
        <v>166.76327570113614</v>
      </c>
      <c r="G232" s="57">
        <f>'Markowitz Optimisation'!F254</f>
        <v>2.1768675668822512E-2</v>
      </c>
      <c r="H232" s="66">
        <f t="shared" si="14"/>
        <v>205.2307867622562</v>
      </c>
      <c r="I232" s="57">
        <f>'Portfolio 4 - Benchmark'!C230</f>
        <v>1.0983306919648994E-2</v>
      </c>
      <c r="J232" s="66">
        <f t="shared" si="15"/>
        <v>129.45701901388031</v>
      </c>
    </row>
    <row r="233" spans="2:10" ht="15" customHeight="1" x14ac:dyDescent="0.35">
      <c r="B233" s="56">
        <f>'Daily Returns'!B231</f>
        <v>44790</v>
      </c>
      <c r="C233" s="57">
        <f>'Portfolio 1 - Equal Weight'!F231</f>
        <v>8.4752592240183826E-3</v>
      </c>
      <c r="D233" s="66">
        <f t="shared" si="12"/>
        <v>163.4491597383109</v>
      </c>
      <c r="E233" s="57">
        <f>'Portfolio 2 - Criteria Based'!F231</f>
        <v>1.1122891891538526E-2</v>
      </c>
      <c r="F233" s="66">
        <f t="shared" si="13"/>
        <v>168.6181655882387</v>
      </c>
      <c r="G233" s="57">
        <f>'Markowitz Optimisation'!F255</f>
        <v>2.1225696378459228E-2</v>
      </c>
      <c r="H233" s="66">
        <f t="shared" si="14"/>
        <v>209.58695312958415</v>
      </c>
      <c r="I233" s="57">
        <f>'Portfolio 4 - Benchmark'!C231</f>
        <v>5.350972059878556E-3</v>
      </c>
      <c r="J233" s="66">
        <f t="shared" si="15"/>
        <v>130.14973990557874</v>
      </c>
    </row>
    <row r="234" spans="2:10" ht="15" customHeight="1" x14ac:dyDescent="0.35">
      <c r="B234" s="56">
        <f>'Daily Returns'!B232</f>
        <v>44791</v>
      </c>
      <c r="C234" s="57">
        <f>'Portfolio 1 - Equal Weight'!F232</f>
        <v>9.662756217317426E-3</v>
      </c>
      <c r="D234" s="66">
        <f t="shared" si="12"/>
        <v>165.02852912278757</v>
      </c>
      <c r="E234" s="57">
        <f>'Portfolio 2 - Criteria Based'!F232</f>
        <v>1.2182336964740772E-2</v>
      </c>
      <c r="F234" s="66">
        <f t="shared" si="13"/>
        <v>170.67232889981108</v>
      </c>
      <c r="G234" s="57">
        <f>'Markowitz Optimisation'!F256</f>
        <v>2.2854277262247143E-2</v>
      </c>
      <c r="H234" s="66">
        <f t="shared" si="14"/>
        <v>214.37691146695724</v>
      </c>
      <c r="I234" s="57">
        <f>'Portfolio 4 - Benchmark'!C232</f>
        <v>7.8053550893275592E-4</v>
      </c>
      <c r="J234" s="66">
        <f t="shared" si="15"/>
        <v>130.2513263990534</v>
      </c>
    </row>
    <row r="235" spans="2:10" ht="15" customHeight="1" x14ac:dyDescent="0.35">
      <c r="B235" s="56">
        <f>'Daily Returns'!B233</f>
        <v>44792</v>
      </c>
      <c r="C235" s="57">
        <f>'Portfolio 1 - Equal Weight'!F233</f>
        <v>9.7749619577925956E-4</v>
      </c>
      <c r="D235" s="66">
        <f t="shared" si="12"/>
        <v>165.18984388220017</v>
      </c>
      <c r="E235" s="57">
        <f>'Portfolio 2 - Criteria Based'!F233</f>
        <v>2.2175432532888393E-3</v>
      </c>
      <c r="F235" s="66">
        <f t="shared" si="13"/>
        <v>171.05080217128597</v>
      </c>
      <c r="G235" s="57">
        <f>'Markowitz Optimisation'!F257</f>
        <v>7.5037718525124602E-3</v>
      </c>
      <c r="H235" s="66">
        <f t="shared" si="14"/>
        <v>215.98554690105152</v>
      </c>
      <c r="I235" s="57">
        <f>'Portfolio 4 - Benchmark'!C233</f>
        <v>-5.8901660465856542E-3</v>
      </c>
      <c r="J235" s="66">
        <f t="shared" si="15"/>
        <v>129.48412445877494</v>
      </c>
    </row>
    <row r="236" spans="2:10" ht="15" customHeight="1" x14ac:dyDescent="0.35">
      <c r="B236" s="56">
        <f>'Daily Returns'!B234</f>
        <v>44795</v>
      </c>
      <c r="C236" s="57">
        <f>'Portfolio 1 - Equal Weight'!F234</f>
        <v>-7.275527525061499E-3</v>
      </c>
      <c r="D236" s="66">
        <f t="shared" si="12"/>
        <v>163.9880006261746</v>
      </c>
      <c r="E236" s="57">
        <f>'Portfolio 2 - Criteria Based'!F234</f>
        <v>-3.0030177179909048E-3</v>
      </c>
      <c r="F236" s="66">
        <f t="shared" si="13"/>
        <v>170.53713358168903</v>
      </c>
      <c r="G236" s="57">
        <f>'Markowitz Optimisation'!F258</f>
        <v>1.1647616356781951E-2</v>
      </c>
      <c r="H236" s="66">
        <f t="shared" si="14"/>
        <v>218.50126368996473</v>
      </c>
      <c r="I236" s="57">
        <f>'Portfolio 4 - Benchmark'!C234</f>
        <v>-8.5026057546858658E-3</v>
      </c>
      <c r="J236" s="66">
        <f t="shared" si="15"/>
        <v>128.38317199701129</v>
      </c>
    </row>
    <row r="237" spans="2:10" ht="15" customHeight="1" x14ac:dyDescent="0.35">
      <c r="B237" s="56">
        <f>'Daily Returns'!B235</f>
        <v>44796</v>
      </c>
      <c r="C237" s="57">
        <f>'Portfolio 1 - Equal Weight'!F235</f>
        <v>2.421924715025771E-3</v>
      </c>
      <c r="D237" s="66">
        <f t="shared" si="12"/>
        <v>164.38516721785876</v>
      </c>
      <c r="E237" s="57">
        <f>'Portfolio 2 - Criteria Based'!F235</f>
        <v>-2.3586025828035112E-3</v>
      </c>
      <c r="F237" s="66">
        <f t="shared" si="13"/>
        <v>170.13490425795936</v>
      </c>
      <c r="G237" s="57">
        <f>'Markowitz Optimisation'!F259</f>
        <v>-1.5202759805002764E-2</v>
      </c>
      <c r="H237" s="66">
        <f t="shared" si="14"/>
        <v>215.17944146099663</v>
      </c>
      <c r="I237" s="57">
        <f>'Portfolio 4 - Benchmark'!C235</f>
        <v>9.4640988452148189E-3</v>
      </c>
      <c r="J237" s="66">
        <f t="shared" si="15"/>
        <v>129.59820302685321</v>
      </c>
    </row>
    <row r="238" spans="2:10" ht="15" customHeight="1" x14ac:dyDescent="0.35">
      <c r="B238" s="56">
        <f>'Daily Returns'!B236</f>
        <v>44797</v>
      </c>
      <c r="C238" s="57">
        <f>'Portfolio 1 - Equal Weight'!F236</f>
        <v>-7.7355763980664258E-4</v>
      </c>
      <c r="D238" s="66">
        <f t="shared" si="12"/>
        <v>164.25800581588649</v>
      </c>
      <c r="E238" s="57">
        <f>'Portfolio 2 - Criteria Based'!F236</f>
        <v>-3.992244094807469E-3</v>
      </c>
      <c r="F238" s="66">
        <f t="shared" si="13"/>
        <v>169.4556841911149</v>
      </c>
      <c r="G238" s="57">
        <f>'Markowitz Optimisation'!F260</f>
        <v>-1.4546775035531189E-2</v>
      </c>
      <c r="H238" s="66">
        <f t="shared" si="14"/>
        <v>212.04927453379227</v>
      </c>
      <c r="I238" s="57">
        <f>'Portfolio 4 - Benchmark'!C236</f>
        <v>2.5188916876575096E-3</v>
      </c>
      <c r="J238" s="66">
        <f t="shared" si="15"/>
        <v>129.92464686319289</v>
      </c>
    </row>
    <row r="239" spans="2:10" ht="15" customHeight="1" x14ac:dyDescent="0.35">
      <c r="B239" s="56">
        <f>'Daily Returns'!B237</f>
        <v>44798</v>
      </c>
      <c r="C239" s="57">
        <f>'Portfolio 1 - Equal Weight'!F237</f>
        <v>1.4199972427661467E-3</v>
      </c>
      <c r="D239" s="66">
        <f t="shared" si="12"/>
        <v>164.49125173124733</v>
      </c>
      <c r="E239" s="57">
        <f>'Portfolio 2 - Criteria Based'!F237</f>
        <v>8.391830407150345E-4</v>
      </c>
      <c r="F239" s="66">
        <f t="shared" si="13"/>
        <v>169.59788852744086</v>
      </c>
      <c r="G239" s="57">
        <f>'Markowitz Optimisation'!F261</f>
        <v>1.135296806342413E-3</v>
      </c>
      <c r="H239" s="66">
        <f t="shared" si="14"/>
        <v>212.29001339795772</v>
      </c>
      <c r="I239" s="57">
        <f>'Portfolio 4 - Benchmark'!C237</f>
        <v>-1.6907642907678655E-3</v>
      </c>
      <c r="J239" s="66">
        <f t="shared" si="15"/>
        <v>129.70497490978599</v>
      </c>
    </row>
    <row r="240" spans="2:10" ht="15" customHeight="1" x14ac:dyDescent="0.35">
      <c r="B240" s="56">
        <f>'Daily Returns'!B238</f>
        <v>44799</v>
      </c>
      <c r="C240" s="57">
        <f>'Portfolio 1 - Equal Weight'!F238</f>
        <v>6.2194552695819093E-3</v>
      </c>
      <c r="D240" s="66">
        <f t="shared" si="12"/>
        <v>165.51429771362737</v>
      </c>
      <c r="E240" s="57">
        <f>'Portfolio 2 - Criteria Based'!F238</f>
        <v>4.6674356047912155E-3</v>
      </c>
      <c r="F240" s="66">
        <f t="shared" si="13"/>
        <v>170.38947575085126</v>
      </c>
      <c r="G240" s="57">
        <f>'Markowitz Optimisation'!F262</f>
        <v>-6.549189836100108E-3</v>
      </c>
      <c r="H240" s="66">
        <f t="shared" si="14"/>
        <v>210.89968579990628</v>
      </c>
      <c r="I240" s="57">
        <f>'Portfolio 4 - Benchmark'!C238</f>
        <v>7.6231423701340617E-3</v>
      </c>
      <c r="J240" s="66">
        <f t="shared" si="15"/>
        <v>130.69373439963795</v>
      </c>
    </row>
    <row r="241" spans="2:10" ht="15" customHeight="1" x14ac:dyDescent="0.35">
      <c r="B241" s="56">
        <f>'Daily Returns'!B239</f>
        <v>44802</v>
      </c>
      <c r="C241" s="57">
        <f>'Portfolio 1 - Equal Weight'!F239</f>
        <v>4.2500838487773422E-4</v>
      </c>
      <c r="D241" s="66">
        <f t="shared" si="12"/>
        <v>165.58464267797282</v>
      </c>
      <c r="E241" s="57">
        <f>'Portfolio 2 - Criteria Based'!F239</f>
        <v>1.8081106130633995E-3</v>
      </c>
      <c r="F241" s="66">
        <f t="shared" si="13"/>
        <v>170.69755877031068</v>
      </c>
      <c r="G241" s="57">
        <f>'Markowitz Optimisation'!F263</f>
        <v>1.5934077859886639E-2</v>
      </c>
      <c r="H241" s="66">
        <f t="shared" si="14"/>
        <v>214.26017781406762</v>
      </c>
      <c r="I241" s="57">
        <f>'Portfolio 4 - Benchmark'!C239</f>
        <v>-6.0307343825801718E-3</v>
      </c>
      <c r="J241" s="66">
        <f t="shared" si="15"/>
        <v>129.90555520200624</v>
      </c>
    </row>
    <row r="242" spans="2:10" ht="15" customHeight="1" x14ac:dyDescent="0.35">
      <c r="B242" s="56">
        <f>'Daily Returns'!B240</f>
        <v>44803</v>
      </c>
      <c r="C242" s="57">
        <f>'Portfolio 1 - Equal Weight'!F240</f>
        <v>3.5544627603425319E-2</v>
      </c>
      <c r="D242" s="66">
        <f t="shared" si="12"/>
        <v>171.47028713880761</v>
      </c>
      <c r="E242" s="57">
        <f>'Portfolio 2 - Criteria Based'!F240</f>
        <v>3.2885938177094599E-2</v>
      </c>
      <c r="F242" s="66">
        <f t="shared" si="13"/>
        <v>176.31110813501206</v>
      </c>
      <c r="G242" s="57">
        <f>'Markowitz Optimisation'!F264</f>
        <v>3.3194992137423961E-2</v>
      </c>
      <c r="H242" s="66">
        <f t="shared" si="14"/>
        <v>221.37254273196865</v>
      </c>
      <c r="I242" s="57">
        <f>'Portfolio 4 - Benchmark'!C240</f>
        <v>1.9851256193878619E-2</v>
      </c>
      <c r="J242" s="66">
        <f t="shared" si="15"/>
        <v>132.48434365932931</v>
      </c>
    </row>
    <row r="243" spans="2:10" ht="15" customHeight="1" x14ac:dyDescent="0.35">
      <c r="B243" s="56">
        <f>'Daily Returns'!B241</f>
        <v>44805</v>
      </c>
      <c r="C243" s="57">
        <f>'Portfolio 1 - Equal Weight'!F241</f>
        <v>-8.4354268412077157E-3</v>
      </c>
      <c r="D243" s="66">
        <f t="shared" si="12"/>
        <v>170.02386207620731</v>
      </c>
      <c r="E243" s="57">
        <f>'Portfolio 2 - Criteria Based'!F241</f>
        <v>-9.7545233257864527E-3</v>
      </c>
      <c r="F243" s="66">
        <f t="shared" si="13"/>
        <v>174.59127731811384</v>
      </c>
      <c r="G243" s="57">
        <f>'Markowitz Optimisation'!F265</f>
        <v>-1.4133078014268146E-2</v>
      </c>
      <c r="H243" s="66">
        <f t="shared" si="14"/>
        <v>218.24386731532084</v>
      </c>
      <c r="I243" s="57">
        <f>'Portfolio 4 - Benchmark'!C241</f>
        <v>-1.9167748937003015E-2</v>
      </c>
      <c r="J243" s="66">
        <f t="shared" si="15"/>
        <v>129.94491702198366</v>
      </c>
    </row>
    <row r="244" spans="2:10" ht="15" customHeight="1" x14ac:dyDescent="0.35">
      <c r="B244" s="56">
        <f>'Daily Returns'!B242</f>
        <v>44806</v>
      </c>
      <c r="C244" s="57">
        <f>'Portfolio 1 - Equal Weight'!F242</f>
        <v>-2.6846241445324438E-3</v>
      </c>
      <c r="D244" s="66">
        <f t="shared" si="12"/>
        <v>169.56741191093087</v>
      </c>
      <c r="E244" s="57">
        <f>'Portfolio 2 - Criteria Based'!F242</f>
        <v>-3.7065726020366306E-3</v>
      </c>
      <c r="F244" s="66">
        <f t="shared" si="13"/>
        <v>173.94414207305192</v>
      </c>
      <c r="G244" s="57">
        <f>'Markowitz Optimisation'!F266</f>
        <v>-3.1939135306697864E-3</v>
      </c>
      <c r="H244" s="66">
        <f t="shared" si="14"/>
        <v>217.54681527451675</v>
      </c>
      <c r="I244" s="57">
        <f>'Portfolio 4 - Benchmark'!C242</f>
        <v>-7.5074911665905519E-3</v>
      </c>
      <c r="J244" s="66">
        <f t="shared" si="15"/>
        <v>128.96935670529777</v>
      </c>
    </row>
    <row r="245" spans="2:10" ht="15" customHeight="1" x14ac:dyDescent="0.35">
      <c r="B245" s="56">
        <f>'Daily Returns'!B243</f>
        <v>44809</v>
      </c>
      <c r="C245" s="57">
        <f>'Portfolio 1 - Equal Weight'!F243</f>
        <v>1.0483293955039659E-3</v>
      </c>
      <c r="D245" s="66">
        <f t="shared" si="12"/>
        <v>169.74517441335664</v>
      </c>
      <c r="E245" s="57">
        <f>'Portfolio 2 - Criteria Based'!F243</f>
        <v>-1.1357039133526288E-3</v>
      </c>
      <c r="F245" s="66">
        <f t="shared" si="13"/>
        <v>173.74659303019479</v>
      </c>
      <c r="G245" s="57">
        <f>'Markowitz Optimisation'!F267</f>
        <v>-8.3710828648264676E-3</v>
      </c>
      <c r="H245" s="66">
        <f t="shared" si="14"/>
        <v>215.72571285687468</v>
      </c>
      <c r="I245" s="57">
        <f>'Portfolio 4 - Benchmark'!C243</f>
        <v>6.3178825133367589E-3</v>
      </c>
      <c r="J245" s="66">
        <f t="shared" si="15"/>
        <v>129.78416994878245</v>
      </c>
    </row>
    <row r="246" spans="2:10" ht="15" customHeight="1" x14ac:dyDescent="0.35">
      <c r="B246" s="56">
        <f>'Daily Returns'!B244</f>
        <v>44810</v>
      </c>
      <c r="C246" s="57">
        <f>'Portfolio 1 - Equal Weight'!F244</f>
        <v>1.4089221776811378E-2</v>
      </c>
      <c r="D246" s="66">
        <f t="shared" si="12"/>
        <v>172.13675182120994</v>
      </c>
      <c r="E246" s="57">
        <f>'Portfolio 2 - Criteria Based'!F244</f>
        <v>1.5780609407452462E-2</v>
      </c>
      <c r="F246" s="66">
        <f t="shared" si="13"/>
        <v>176.48842015067987</v>
      </c>
      <c r="G246" s="57">
        <f>'Markowitz Optimisation'!F268</f>
        <v>2.2112381119799691E-2</v>
      </c>
      <c r="H246" s="66">
        <f t="shared" si="14"/>
        <v>220.49592203690636</v>
      </c>
      <c r="I246" s="57">
        <f>'Portfolio 4 - Benchmark'!C244</f>
        <v>1.2850641260801154E-2</v>
      </c>
      <c r="J246" s="66">
        <f t="shared" si="15"/>
        <v>131.45197975812511</v>
      </c>
    </row>
    <row r="247" spans="2:10" ht="15" customHeight="1" x14ac:dyDescent="0.35">
      <c r="B247" s="56">
        <f>'Daily Returns'!B245</f>
        <v>44811</v>
      </c>
      <c r="C247" s="57">
        <f>'Portfolio 1 - Equal Weight'!F245</f>
        <v>-1.1045381094773156E-3</v>
      </c>
      <c r="D247" s="66">
        <f t="shared" si="12"/>
        <v>171.94662021878179</v>
      </c>
      <c r="E247" s="57">
        <f>'Portfolio 2 - Criteria Based'!F245</f>
        <v>7.2949591754457193E-4</v>
      </c>
      <c r="F247" s="66">
        <f t="shared" si="13"/>
        <v>176.61716773267369</v>
      </c>
      <c r="G247" s="57">
        <f>'Markowitz Optimisation'!F269</f>
        <v>-2.2800381607898232E-3</v>
      </c>
      <c r="H247" s="66">
        <f t="shared" si="14"/>
        <v>219.99318292036369</v>
      </c>
      <c r="I247" s="57">
        <f>'Portfolio 4 - Benchmark'!C245</f>
        <v>-5.9780172491079586E-3</v>
      </c>
      <c r="J247" s="66">
        <f t="shared" si="15"/>
        <v>130.66615755570163</v>
      </c>
    </row>
    <row r="248" spans="2:10" ht="15" customHeight="1" x14ac:dyDescent="0.35">
      <c r="B248" s="56">
        <f>'Daily Returns'!B246</f>
        <v>44812</v>
      </c>
      <c r="C248" s="57">
        <f>'Portfolio 1 - Equal Weight'!F246</f>
        <v>-6.118632802441527E-3</v>
      </c>
      <c r="D248" s="66">
        <f t="shared" si="12"/>
        <v>170.89454198804219</v>
      </c>
      <c r="E248" s="57">
        <f>'Portfolio 2 - Criteria Based'!F246</f>
        <v>-7.0882662366284852E-3</v>
      </c>
      <c r="F248" s="66">
        <f t="shared" si="13"/>
        <v>175.36525822582522</v>
      </c>
      <c r="G248" s="57">
        <f>'Markowitz Optimisation'!F270</f>
        <v>-7.8735905388048096E-3</v>
      </c>
      <c r="H248" s="66">
        <f t="shared" si="14"/>
        <v>218.26104667672038</v>
      </c>
      <c r="I248" s="57">
        <f>'Portfolio 4 - Benchmark'!C246</f>
        <v>2.3377635395471774E-3</v>
      </c>
      <c r="J248" s="66">
        <f t="shared" si="15"/>
        <v>130.97162413468808</v>
      </c>
    </row>
    <row r="249" spans="2:10" ht="15" customHeight="1" x14ac:dyDescent="0.35">
      <c r="B249" s="56">
        <f>'Daily Returns'!B247</f>
        <v>44813</v>
      </c>
      <c r="C249" s="57">
        <f>'Portfolio 1 - Equal Weight'!F247</f>
        <v>-7.901413095086773E-3</v>
      </c>
      <c r="D249" s="66">
        <f t="shared" si="12"/>
        <v>169.54423361609904</v>
      </c>
      <c r="E249" s="57">
        <f>'Portfolio 2 - Criteria Based'!F247</f>
        <v>-8.1530951801783037E-3</v>
      </c>
      <c r="F249" s="66">
        <f t="shared" si="13"/>
        <v>173.93548858421352</v>
      </c>
      <c r="G249" s="57">
        <f>'Markowitz Optimisation'!F271</f>
        <v>-1.0765140485252036E-2</v>
      </c>
      <c r="H249" s="66">
        <f t="shared" si="14"/>
        <v>215.91143584678733</v>
      </c>
      <c r="I249" s="57">
        <f>'Portfolio 4 - Benchmark'!C247</f>
        <v>-3.2627161346980849E-3</v>
      </c>
      <c r="J249" s="66">
        <f t="shared" si="15"/>
        <v>130.54430090343624</v>
      </c>
    </row>
    <row r="250" spans="2:10" ht="15" customHeight="1" x14ac:dyDescent="0.35">
      <c r="B250" s="56">
        <f>'Daily Returns'!B248</f>
        <v>44816</v>
      </c>
      <c r="C250" s="57">
        <f>'Portfolio 1 - Equal Weight'!F248</f>
        <v>6.7349746682145778E-3</v>
      </c>
      <c r="D250" s="66">
        <f t="shared" si="12"/>
        <v>170.68610973464533</v>
      </c>
      <c r="E250" s="57">
        <f>'Portfolio 2 - Criteria Based'!F248</f>
        <v>5.9101693477606994E-3</v>
      </c>
      <c r="F250" s="66">
        <f t="shared" si="13"/>
        <v>174.96347677733172</v>
      </c>
      <c r="G250" s="57">
        <f>'Markowitz Optimisation'!F272</f>
        <v>5.1597920719848836E-4</v>
      </c>
      <c r="H250" s="66">
        <f t="shared" si="14"/>
        <v>216.02284165828064</v>
      </c>
      <c r="I250" s="57">
        <f>'Portfolio 4 - Benchmark'!C248</f>
        <v>9.1593708868140666E-3</v>
      </c>
      <c r="J250" s="66">
        <f t="shared" si="15"/>
        <v>131.74000457257065</v>
      </c>
    </row>
    <row r="251" spans="2:10" ht="15" customHeight="1" x14ac:dyDescent="0.35">
      <c r="B251" s="56">
        <f>'Daily Returns'!B249</f>
        <v>44817</v>
      </c>
      <c r="C251" s="57">
        <f>'Portfolio 1 - Equal Weight'!F249</f>
        <v>-3.9048733527509705E-3</v>
      </c>
      <c r="D251" s="66">
        <f t="shared" si="12"/>
        <v>170.01960209305778</v>
      </c>
      <c r="E251" s="57">
        <f>'Portfolio 2 - Criteria Based'!F249</f>
        <v>-4.3125719178833044E-3</v>
      </c>
      <c r="F251" s="66">
        <f t="shared" si="13"/>
        <v>174.20893420072659</v>
      </c>
      <c r="G251" s="57">
        <f>'Markowitz Optimisation'!F273</f>
        <v>-2.7505077900372948E-3</v>
      </c>
      <c r="H251" s="66">
        <f t="shared" si="14"/>
        <v>215.42866914947356</v>
      </c>
      <c r="I251" s="57">
        <f>'Portfolio 4 - Benchmark'!C249</f>
        <v>3.6176135916354824E-3</v>
      </c>
      <c r="J251" s="66">
        <f t="shared" si="15"/>
        <v>132.2165890036745</v>
      </c>
    </row>
    <row r="252" spans="2:10" ht="15" customHeight="1" x14ac:dyDescent="0.35">
      <c r="B252" s="56">
        <f>'Daily Returns'!B250</f>
        <v>44818</v>
      </c>
      <c r="C252" s="57">
        <f>'Portfolio 1 - Equal Weight'!F250</f>
        <v>-1.2823854784428496E-3</v>
      </c>
      <c r="D252" s="66">
        <f t="shared" si="12"/>
        <v>169.80157142428303</v>
      </c>
      <c r="E252" s="57">
        <f>'Portfolio 2 - Criteria Based'!F250</f>
        <v>-1.6571054870336414E-3</v>
      </c>
      <c r="F252" s="66">
        <f t="shared" si="13"/>
        <v>173.92025161997228</v>
      </c>
      <c r="G252" s="57">
        <f>'Markowitz Optimisation'!F274</f>
        <v>-6.1451710694041938E-5</v>
      </c>
      <c r="H252" s="66">
        <f t="shared" si="14"/>
        <v>215.41543068922178</v>
      </c>
      <c r="I252" s="57">
        <f>'Portfolio 4 - Benchmark'!C250</f>
        <v>-3.3139972261539974E-3</v>
      </c>
      <c r="J252" s="66">
        <f t="shared" si="15"/>
        <v>131.77842359446478</v>
      </c>
    </row>
    <row r="253" spans="2:10" ht="15" customHeight="1" x14ac:dyDescent="0.35">
      <c r="B253" s="56">
        <f>'Daily Returns'!B251</f>
        <v>44819</v>
      </c>
      <c r="C253" s="57">
        <f>'Portfolio 1 - Equal Weight'!F251</f>
        <v>1.848689264644086E-2</v>
      </c>
      <c r="D253" s="66">
        <f t="shared" si="12"/>
        <v>172.9406748464007</v>
      </c>
      <c r="E253" s="57">
        <f>'Portfolio 2 - Criteria Based'!F251</f>
        <v>1.9472122034073166E-2</v>
      </c>
      <c r="F253" s="66">
        <f t="shared" si="13"/>
        <v>177.30684798371311</v>
      </c>
      <c r="G253" s="57">
        <f>'Markowitz Optimisation'!F275</f>
        <v>2.8098688564201921E-2</v>
      </c>
      <c r="H253" s="66">
        <f t="shared" si="14"/>
        <v>221.46832178808162</v>
      </c>
      <c r="I253" s="57">
        <f>'Portfolio 4 - Benchmark'!C251</f>
        <v>7.7750650604995197E-3</v>
      </c>
      <c r="J253" s="66">
        <f t="shared" si="15"/>
        <v>132.80300941148181</v>
      </c>
    </row>
    <row r="254" spans="2:10" ht="15" customHeight="1" x14ac:dyDescent="0.35">
      <c r="B254" s="56">
        <f>'Daily Returns'!B252</f>
        <v>44820</v>
      </c>
      <c r="C254" s="57">
        <f>'Portfolio 1 - Equal Weight'!F252</f>
        <v>-1.9551799958358731E-2</v>
      </c>
      <c r="D254" s="66">
        <f t="shared" si="12"/>
        <v>169.5593733671403</v>
      </c>
      <c r="E254" s="57">
        <f>'Portfolio 2 - Criteria Based'!F252</f>
        <v>-2.0419859073999187E-2</v>
      </c>
      <c r="F254" s="66">
        <f t="shared" si="13"/>
        <v>173.68626713503068</v>
      </c>
      <c r="G254" s="57">
        <f>'Markowitz Optimisation'!F276</f>
        <v>-1.8418057175478619E-2</v>
      </c>
      <c r="H254" s="66">
        <f t="shared" si="14"/>
        <v>217.38930557483144</v>
      </c>
      <c r="I254" s="57">
        <f>'Portfolio 4 - Benchmark'!C252</f>
        <v>-1.5735426184061541E-2</v>
      </c>
      <c r="J254" s="66">
        <f t="shared" si="15"/>
        <v>130.7132974598662</v>
      </c>
    </row>
    <row r="255" spans="2:10" ht="15" customHeight="1" x14ac:dyDescent="0.35">
      <c r="B255" s="56">
        <f>'Daily Returns'!B253</f>
        <v>44823</v>
      </c>
      <c r="C255" s="57">
        <f>'Portfolio 1 - Equal Weight'!F253</f>
        <v>2.7238381092234876E-3</v>
      </c>
      <c r="D255" s="66">
        <f t="shared" si="12"/>
        <v>170.02122565009375</v>
      </c>
      <c r="E255" s="57">
        <f>'Portfolio 2 - Criteria Based'!F253</f>
        <v>1.3039786831470161E-3</v>
      </c>
      <c r="F255" s="66">
        <f t="shared" si="13"/>
        <v>173.91275032493013</v>
      </c>
      <c r="G255" s="57">
        <f>'Markowitz Optimisation'!F277</f>
        <v>-3.3199970067281174E-4</v>
      </c>
      <c r="H255" s="66">
        <f t="shared" si="14"/>
        <v>217.31713239045112</v>
      </c>
      <c r="I255" s="57">
        <f>'Portfolio 4 - Benchmark'!C253</f>
        <v>-5.1228325784021811E-3</v>
      </c>
      <c r="J255" s="66">
        <f t="shared" si="15"/>
        <v>130.04367512120842</v>
      </c>
    </row>
    <row r="256" spans="2:10" ht="15" customHeight="1" x14ac:dyDescent="0.35">
      <c r="B256" s="56">
        <f>'Daily Returns'!B254</f>
        <v>44824</v>
      </c>
      <c r="C256" s="57">
        <f>'Portfolio 1 - Equal Weight'!F254</f>
        <v>4.6797134734497424E-3</v>
      </c>
      <c r="D256" s="66">
        <f t="shared" si="12"/>
        <v>170.81687627054094</v>
      </c>
      <c r="E256" s="57">
        <f>'Portfolio 2 - Criteria Based'!F254</f>
        <v>6.141818861417252E-3</v>
      </c>
      <c r="F256" s="66">
        <f t="shared" si="13"/>
        <v>174.98089093511675</v>
      </c>
      <c r="G256" s="57">
        <f>'Markowitz Optimisation'!F278</f>
        <v>8.452072026377851E-3</v>
      </c>
      <c r="H256" s="66">
        <f t="shared" si="14"/>
        <v>219.15391244598112</v>
      </c>
      <c r="I256" s="57">
        <f>'Portfolio 4 - Benchmark'!C254</f>
        <v>4.9879018006833142E-3</v>
      </c>
      <c r="J256" s="66">
        <f t="shared" si="15"/>
        <v>130.69232020251297</v>
      </c>
    </row>
    <row r="257" spans="2:10" ht="15" customHeight="1" x14ac:dyDescent="0.35">
      <c r="B257" s="56">
        <f>'Daily Returns'!B255</f>
        <v>44825</v>
      </c>
      <c r="C257" s="57">
        <f>'Portfolio 1 - Equal Weight'!F255</f>
        <v>-1.8630924054586665E-2</v>
      </c>
      <c r="D257" s="66">
        <f t="shared" si="12"/>
        <v>167.63440002150276</v>
      </c>
      <c r="E257" s="57">
        <f>'Portfolio 2 - Criteria Based'!F255</f>
        <v>-1.8804390816909204E-2</v>
      </c>
      <c r="F257" s="66">
        <f t="shared" si="13"/>
        <v>171.69048187648184</v>
      </c>
      <c r="G257" s="57">
        <f>'Markowitz Optimisation'!F279</f>
        <v>-1.8401801677299583E-2</v>
      </c>
      <c r="H257" s="66">
        <f t="shared" si="14"/>
        <v>215.12108561234589</v>
      </c>
      <c r="I257" s="57">
        <f>'Portfolio 4 - Benchmark'!C255</f>
        <v>-1.4941738940678517E-2</v>
      </c>
      <c r="J257" s="66">
        <f t="shared" si="15"/>
        <v>128.73954967249546</v>
      </c>
    </row>
    <row r="258" spans="2:10" ht="15" customHeight="1" x14ac:dyDescent="0.35">
      <c r="B258" s="56">
        <f>'Daily Returns'!B256</f>
        <v>44826</v>
      </c>
      <c r="C258" s="57">
        <f>'Portfolio 1 - Equal Weight'!F256</f>
        <v>3.0806712430854759E-3</v>
      </c>
      <c r="D258" s="66">
        <f t="shared" si="12"/>
        <v>168.15082649700091</v>
      </c>
      <c r="E258" s="57">
        <f>'Portfolio 2 - Criteria Based'!F256</f>
        <v>2.4161629935771757E-3</v>
      </c>
      <c r="F258" s="66">
        <f t="shared" si="13"/>
        <v>172.10531406514124</v>
      </c>
      <c r="G258" s="57">
        <f>'Markowitz Optimisation'!F280</f>
        <v>4.4832709890963328E-3</v>
      </c>
      <c r="H258" s="66">
        <f t="shared" si="14"/>
        <v>216.08553173461462</v>
      </c>
      <c r="I258" s="57">
        <f>'Portfolio 4 - Benchmark'!C256</f>
        <v>-3.1764804962266524E-3</v>
      </c>
      <c r="J258" s="66">
        <f t="shared" si="15"/>
        <v>128.33061100386777</v>
      </c>
    </row>
    <row r="259" spans="2:10" ht="15" customHeight="1" x14ac:dyDescent="0.35">
      <c r="B259" s="56">
        <f>'Daily Returns'!B257</f>
        <v>44827</v>
      </c>
      <c r="C259" s="57">
        <f>'Portfolio 1 - Equal Weight'!F257</f>
        <v>-3.0214425042773441E-2</v>
      </c>
      <c r="D259" s="66">
        <f t="shared" si="12"/>
        <v>163.07024595392687</v>
      </c>
      <c r="E259" s="57">
        <f>'Portfolio 2 - Criteria Based'!F257</f>
        <v>-3.028741740505116E-2</v>
      </c>
      <c r="F259" s="66">
        <f t="shared" si="13"/>
        <v>166.89268858042288</v>
      </c>
      <c r="G259" s="57">
        <f>'Markowitz Optimisation'!F281</f>
        <v>-3.22326710248746E-2</v>
      </c>
      <c r="H259" s="66">
        <f t="shared" si="14"/>
        <v>209.12051787697769</v>
      </c>
      <c r="I259" s="57">
        <f>'Portfolio 4 - Benchmark'!C257</f>
        <v>-2.6567266703032555E-2</v>
      </c>
      <c r="J259" s="66">
        <f t="shared" si="15"/>
        <v>124.92121743516489</v>
      </c>
    </row>
    <row r="260" spans="2:10" ht="15" customHeight="1" x14ac:dyDescent="0.35">
      <c r="B260" s="56">
        <f>'Daily Returns'!B258</f>
        <v>44830</v>
      </c>
      <c r="C260" s="57">
        <f>'Portfolio 1 - Equal Weight'!F258</f>
        <v>-4.0356447596857296E-2</v>
      </c>
      <c r="D260" s="66">
        <f t="shared" si="12"/>
        <v>156.4893101184806</v>
      </c>
      <c r="E260" s="57">
        <f>'Portfolio 2 - Criteria Based'!F258</f>
        <v>-3.8705161605890048E-2</v>
      </c>
      <c r="F260" s="66">
        <f t="shared" si="13"/>
        <v>160.43308009807615</v>
      </c>
      <c r="G260" s="57">
        <f>'Markowitz Optimisation'!F282</f>
        <v>-4.0091017365715576E-2</v>
      </c>
      <c r="H260" s="66">
        <f t="shared" si="14"/>
        <v>200.73666356324432</v>
      </c>
      <c r="I260" s="57">
        <f>'Portfolio 4 - Benchmark'!C258</f>
        <v>-3.0788563062026153E-2</v>
      </c>
      <c r="J260" s="66">
        <f t="shared" si="15"/>
        <v>121.07507265437724</v>
      </c>
    </row>
    <row r="261" spans="2:10" ht="15" customHeight="1" x14ac:dyDescent="0.35">
      <c r="B261" s="56">
        <f>'Daily Returns'!B259</f>
        <v>44831</v>
      </c>
      <c r="C261" s="57">
        <f>'Portfolio 1 - Equal Weight'!F259</f>
        <v>1.6348766627591956E-4</v>
      </c>
      <c r="D261" s="66">
        <f t="shared" si="12"/>
        <v>156.51489419058902</v>
      </c>
      <c r="E261" s="57">
        <f>'Portfolio 2 - Criteria Based'!F259</f>
        <v>2.6293069270989242E-3</v>
      </c>
      <c r="F261" s="66">
        <f t="shared" si="13"/>
        <v>160.85490790691381</v>
      </c>
      <c r="G261" s="57">
        <f>'Markowitz Optimisation'!F283</f>
        <v>1.1763686043714083E-2</v>
      </c>
      <c r="H261" s="66">
        <f t="shared" si="14"/>
        <v>203.09806665086498</v>
      </c>
      <c r="I261" s="57">
        <f>'Portfolio 4 - Benchmark'!C259</f>
        <v>-7.3975440153972727E-5</v>
      </c>
      <c r="J261" s="66">
        <f t="shared" si="15"/>
        <v>121.06611607258596</v>
      </c>
    </row>
    <row r="262" spans="2:10" ht="15" customHeight="1" x14ac:dyDescent="0.35">
      <c r="B262" s="56">
        <f>'Daily Returns'!B260</f>
        <v>44832</v>
      </c>
      <c r="C262" s="57">
        <f>'Portfolio 1 - Equal Weight'!F260</f>
        <v>-1.1386362392137139E-2</v>
      </c>
      <c r="D262" s="66">
        <f t="shared" si="12"/>
        <v>154.73275888556799</v>
      </c>
      <c r="E262" s="57">
        <f>'Portfolio 2 - Criteria Based'!F260</f>
        <v>-1.041336125284088E-2</v>
      </c>
      <c r="F262" s="66">
        <f t="shared" si="13"/>
        <v>159.17986764158667</v>
      </c>
      <c r="G262" s="57">
        <f>'Markowitz Optimisation'!F284</f>
        <v>-7.9498533418417006E-3</v>
      </c>
      <c r="H262" s="66">
        <f t="shared" si="14"/>
        <v>201.48346680697901</v>
      </c>
      <c r="I262" s="57">
        <f>'Portfolio 4 - Benchmark'!C260</f>
        <v>-1.5615813225450914E-2</v>
      </c>
      <c r="J262" s="66">
        <f t="shared" si="15"/>
        <v>119.17557021606569</v>
      </c>
    </row>
    <row r="263" spans="2:10" ht="15" customHeight="1" x14ac:dyDescent="0.35">
      <c r="B263" s="56">
        <f>'Daily Returns'!B261</f>
        <v>44833</v>
      </c>
      <c r="C263" s="57">
        <f>'Portfolio 1 - Equal Weight'!F261</f>
        <v>-6.5129038696354457E-3</v>
      </c>
      <c r="D263" s="66">
        <f t="shared" si="12"/>
        <v>153.72499930146282</v>
      </c>
      <c r="E263" s="57">
        <f>'Portfolio 2 - Criteria Based'!F261</f>
        <v>-5.7827261422015068E-3</v>
      </c>
      <c r="F263" s="66">
        <f t="shared" si="13"/>
        <v>158.25937405966349</v>
      </c>
      <c r="G263" s="57">
        <f>'Markowitz Optimisation'!F285</f>
        <v>-3.5279095792448492E-4</v>
      </c>
      <c r="H263" s="66">
        <f t="shared" si="14"/>
        <v>201.41238526171821</v>
      </c>
      <c r="I263" s="57">
        <f>'Portfolio 4 - Benchmark'!C261</f>
        <v>-8.3401730531519336E-3</v>
      </c>
      <c r="J263" s="66">
        <f t="shared" si="15"/>
        <v>118.18162533675564</v>
      </c>
    </row>
    <row r="264" spans="2:10" ht="15" customHeight="1" x14ac:dyDescent="0.35">
      <c r="B264" s="56">
        <f>'Daily Returns'!B262</f>
        <v>44834</v>
      </c>
      <c r="C264" s="57">
        <f>'Portfolio 1 - Equal Weight'!F262</f>
        <v>1.3626371599032183E-2</v>
      </c>
      <c r="D264" s="66">
        <f t="shared" si="12"/>
        <v>155.81971326600549</v>
      </c>
      <c r="E264" s="57">
        <f>'Portfolio 2 - Criteria Based'!F262</f>
        <v>1.306970064485629E-2</v>
      </c>
      <c r="F264" s="66">
        <f t="shared" si="13"/>
        <v>160.32777670286563</v>
      </c>
      <c r="G264" s="57">
        <f>'Markowitz Optimisation'!F286</f>
        <v>6.5361523156434965E-3</v>
      </c>
      <c r="H264" s="66">
        <f t="shared" si="14"/>
        <v>202.72884729004588</v>
      </c>
      <c r="I264" s="57">
        <f>'Portfolio 4 - Benchmark'!C262</f>
        <v>2.0378613823472946E-2</v>
      </c>
      <c r="J264" s="66">
        <f t="shared" si="15"/>
        <v>120.59000304052375</v>
      </c>
    </row>
    <row r="265" spans="2:10" ht="15" customHeight="1" x14ac:dyDescent="0.35">
      <c r="B265" s="56">
        <f>'Daily Returns'!B263</f>
        <v>44837</v>
      </c>
      <c r="C265" s="57">
        <f>'Portfolio 1 - Equal Weight'!F263</f>
        <v>-2.3372548363791015E-2</v>
      </c>
      <c r="D265" s="66">
        <f t="shared" ref="D265:D328" si="16">D264*(1+C265)</f>
        <v>152.17780948166373</v>
      </c>
      <c r="E265" s="57">
        <f>'Portfolio 2 - Criteria Based'!F263</f>
        <v>-2.1345595841976258E-2</v>
      </c>
      <c r="F265" s="66">
        <f t="shared" ref="F265:F328" si="17">F264*(1+E265)</f>
        <v>156.90548477912364</v>
      </c>
      <c r="G265" s="57">
        <f>'Markowitz Optimisation'!F287</f>
        <v>-2.0496530825588662E-2</v>
      </c>
      <c r="H265" s="66">
        <f t="shared" ref="H265:H328" si="18">H264*(1+G265)</f>
        <v>198.5736092223294</v>
      </c>
      <c r="I265" s="57">
        <f>'Portfolio 4 - Benchmark'!C263</f>
        <v>-1.519469299840126E-2</v>
      </c>
      <c r="J265" s="66">
        <f t="shared" ref="J265:J328" si="19">J264*(1+I265)</f>
        <v>118.75767496564673</v>
      </c>
    </row>
    <row r="266" spans="2:10" ht="15" customHeight="1" x14ac:dyDescent="0.35">
      <c r="B266" s="56">
        <f>'Daily Returns'!B264</f>
        <v>44838</v>
      </c>
      <c r="C266" s="57">
        <f>'Portfolio 1 - Equal Weight'!F264</f>
        <v>2.5452233669179369E-2</v>
      </c>
      <c r="D266" s="66">
        <f t="shared" si="16"/>
        <v>156.0510746478549</v>
      </c>
      <c r="E266" s="57">
        <f>'Portfolio 2 - Criteria Based'!F264</f>
        <v>2.2901712074608126E-2</v>
      </c>
      <c r="F266" s="66">
        <f t="shared" si="17"/>
        <v>160.49888901446195</v>
      </c>
      <c r="G266" s="57">
        <f>'Markowitz Optimisation'!F288</f>
        <v>1.5255904654336582E-2</v>
      </c>
      <c r="H266" s="66">
        <f t="shared" si="18"/>
        <v>201.60302927149274</v>
      </c>
      <c r="I266" s="57">
        <f>'Portfolio 4 - Benchmark'!C264</f>
        <v>2.0841437564999454E-2</v>
      </c>
      <c r="J266" s="66">
        <f t="shared" si="19"/>
        <v>121.23275563380776</v>
      </c>
    </row>
    <row r="267" spans="2:10" ht="15" customHeight="1" x14ac:dyDescent="0.35">
      <c r="B267" s="56">
        <f>'Daily Returns'!B265</f>
        <v>44840</v>
      </c>
      <c r="C267" s="57">
        <f>'Portfolio 1 - Equal Weight'!F265</f>
        <v>2.2962528669226809E-2</v>
      </c>
      <c r="D267" s="66">
        <f t="shared" si="16"/>
        <v>159.63440192331993</v>
      </c>
      <c r="E267" s="57">
        <f>'Portfolio 2 - Criteria Based'!F265</f>
        <v>1.8546964165381978E-2</v>
      </c>
      <c r="F267" s="66">
        <f t="shared" si="17"/>
        <v>163.4756561575968</v>
      </c>
      <c r="G267" s="57">
        <f>'Markowitz Optimisation'!F289</f>
        <v>1.6351867215554466E-2</v>
      </c>
      <c r="H267" s="66">
        <f t="shared" si="18"/>
        <v>204.89961523639374</v>
      </c>
      <c r="I267" s="57">
        <f>'Portfolio 4 - Benchmark'!C265</f>
        <v>5.7392491149073077E-3</v>
      </c>
      <c r="J267" s="66">
        <f t="shared" si="19"/>
        <v>121.92854061927686</v>
      </c>
    </row>
    <row r="268" spans="2:10" ht="15" customHeight="1" x14ac:dyDescent="0.35">
      <c r="B268" s="56">
        <f>'Daily Returns'!B266</f>
        <v>44841</v>
      </c>
      <c r="C268" s="57">
        <f>'Portfolio 1 - Equal Weight'!F266</f>
        <v>2.2084886776191025E-3</v>
      </c>
      <c r="D268" s="66">
        <f t="shared" si="16"/>
        <v>159.98695269252607</v>
      </c>
      <c r="E268" s="57">
        <f>'Portfolio 2 - Criteria Based'!F266</f>
        <v>5.3694982323679264E-4</v>
      </c>
      <c r="F268" s="66">
        <f t="shared" si="17"/>
        <v>163.56343438227415</v>
      </c>
      <c r="G268" s="57">
        <f>'Markowitz Optimisation'!F290</f>
        <v>3.1606935858798728E-3</v>
      </c>
      <c r="H268" s="66">
        <f t="shared" si="18"/>
        <v>205.54724013602066</v>
      </c>
      <c r="I268" s="57">
        <f>'Portfolio 4 - Benchmark'!C266</f>
        <v>7.2491083596726291E-4</v>
      </c>
      <c r="J268" s="66">
        <f t="shared" si="19"/>
        <v>122.01692793958544</v>
      </c>
    </row>
    <row r="269" spans="2:10" ht="15" customHeight="1" x14ac:dyDescent="0.35">
      <c r="B269" s="56">
        <f>'Daily Returns'!B267</f>
        <v>44844</v>
      </c>
      <c r="C269" s="57">
        <f>'Portfolio 1 - Equal Weight'!F267</f>
        <v>-9.0593968295587194E-3</v>
      </c>
      <c r="D269" s="66">
        <f t="shared" si="16"/>
        <v>158.53756740053265</v>
      </c>
      <c r="E269" s="57">
        <f>'Portfolio 2 - Criteria Based'!F267</f>
        <v>-9.0019478452331141E-3</v>
      </c>
      <c r="F269" s="66">
        <f t="shared" si="17"/>
        <v>162.09104487657771</v>
      </c>
      <c r="G269" s="57">
        <f>'Markowitz Optimisation'!F291</f>
        <v>-7.5237897534493007E-3</v>
      </c>
      <c r="H269" s="66">
        <f t="shared" si="18"/>
        <v>204.00074591683548</v>
      </c>
      <c r="I269" s="57">
        <f>'Portfolio 4 - Benchmark'!C267</f>
        <v>-1.0137536702209959E-2</v>
      </c>
      <c r="J269" s="66">
        <f t="shared" si="19"/>
        <v>120.77997685430699</v>
      </c>
    </row>
    <row r="270" spans="2:10" ht="15" customHeight="1" x14ac:dyDescent="0.35">
      <c r="B270" s="56">
        <f>'Daily Returns'!B268</f>
        <v>44845</v>
      </c>
      <c r="C270" s="57">
        <f>'Portfolio 1 - Equal Weight'!F268</f>
        <v>-1.7781043237282971E-2</v>
      </c>
      <c r="D270" s="66">
        <f t="shared" si="16"/>
        <v>155.71860405985012</v>
      </c>
      <c r="E270" s="57">
        <f>'Portfolio 2 - Criteria Based'!F268</f>
        <v>-1.6812289755484711E-2</v>
      </c>
      <c r="F270" s="66">
        <f t="shared" si="17"/>
        <v>159.3659232633434</v>
      </c>
      <c r="G270" s="57">
        <f>'Markowitz Optimisation'!F292</f>
        <v>-1.6830880978171498E-2</v>
      </c>
      <c r="H270" s="66">
        <f t="shared" si="18"/>
        <v>200.56723364285102</v>
      </c>
      <c r="I270" s="57">
        <f>'Portfolio 4 - Benchmark'!C268</f>
        <v>-1.6074327910825192E-2</v>
      </c>
      <c r="J270" s="66">
        <f t="shared" si="19"/>
        <v>118.83851990128899</v>
      </c>
    </row>
    <row r="271" spans="2:10" ht="15" customHeight="1" x14ac:dyDescent="0.35">
      <c r="B271" s="56">
        <f>'Daily Returns'!B269</f>
        <v>44846</v>
      </c>
      <c r="C271" s="57">
        <f>'Portfolio 1 - Equal Weight'!F269</f>
        <v>7.9790873796097284E-3</v>
      </c>
      <c r="D271" s="66">
        <f t="shared" si="16"/>
        <v>156.96109640827453</v>
      </c>
      <c r="E271" s="57">
        <f>'Portfolio 2 - Criteria Based'!F269</f>
        <v>8.8074308547979232E-3</v>
      </c>
      <c r="F271" s="66">
        <f t="shared" si="17"/>
        <v>160.76952761309633</v>
      </c>
      <c r="G271" s="57">
        <f>'Markowitz Optimisation'!F293</f>
        <v>9.5509339002788334E-3</v>
      </c>
      <c r="H271" s="66">
        <f t="shared" si="18"/>
        <v>202.48283803393568</v>
      </c>
      <c r="I271" s="57">
        <f>'Portfolio 4 - Benchmark'!C269</f>
        <v>9.7442457779233216E-3</v>
      </c>
      <c r="J271" s="66">
        <f t="shared" si="19"/>
        <v>119.99651164709178</v>
      </c>
    </row>
    <row r="272" spans="2:10" ht="15" customHeight="1" x14ac:dyDescent="0.35">
      <c r="B272" s="56">
        <f>'Daily Returns'!B270</f>
        <v>44847</v>
      </c>
      <c r="C272" s="57">
        <f>'Portfolio 1 - Equal Weight'!F270</f>
        <v>-1.0612236513272191E-2</v>
      </c>
      <c r="D272" s="66">
        <f t="shared" si="16"/>
        <v>155.29538812980741</v>
      </c>
      <c r="E272" s="57">
        <f>'Portfolio 2 - Criteria Based'!F270</f>
        <v>-1.0476274357275649E-2</v>
      </c>
      <c r="F272" s="66">
        <f t="shared" si="17"/>
        <v>159.08526193353194</v>
      </c>
      <c r="G272" s="57">
        <f>'Markowitz Optimisation'!F294</f>
        <v>-1.1758191286794591E-2</v>
      </c>
      <c r="H272" s="66">
        <f t="shared" si="18"/>
        <v>200.10200609203963</v>
      </c>
      <c r="I272" s="57">
        <f>'Portfolio 4 - Benchmark'!C270</f>
        <v>-5.3230355838054244E-3</v>
      </c>
      <c r="J272" s="66">
        <f t="shared" si="19"/>
        <v>119.35776594566178</v>
      </c>
    </row>
    <row r="273" spans="2:10" ht="15" customHeight="1" x14ac:dyDescent="0.35">
      <c r="B273" s="56">
        <f>'Daily Returns'!B271</f>
        <v>44848</v>
      </c>
      <c r="C273" s="57">
        <f>'Portfolio 1 - Equal Weight'!F271</f>
        <v>-9.7551639140385556E-3</v>
      </c>
      <c r="D273" s="66">
        <f t="shared" si="16"/>
        <v>153.7804561635069</v>
      </c>
      <c r="E273" s="57">
        <f>'Portfolio 2 - Criteria Based'!F271</f>
        <v>-1.0601753543178298E-2</v>
      </c>
      <c r="F273" s="66">
        <f t="shared" si="17"/>
        <v>157.39867919416068</v>
      </c>
      <c r="G273" s="57">
        <f>'Markowitz Optimisation'!F295</f>
        <v>-1.765926856740185E-2</v>
      </c>
      <c r="H273" s="66">
        <f t="shared" si="18"/>
        <v>196.56835102558443</v>
      </c>
      <c r="I273" s="57">
        <f>'Portfolio 4 - Benchmark'!C271</f>
        <v>-9.99016583793777E-3</v>
      </c>
      <c r="J273" s="66">
        <f t="shared" si="19"/>
        <v>118.16536206981885</v>
      </c>
    </row>
    <row r="274" spans="2:10" ht="15" customHeight="1" x14ac:dyDescent="0.35">
      <c r="B274" s="56">
        <f>'Daily Returns'!B272</f>
        <v>44851</v>
      </c>
      <c r="C274" s="57">
        <f>'Portfolio 1 - Equal Weight'!F272</f>
        <v>1.7599672088570276E-2</v>
      </c>
      <c r="D274" s="66">
        <f t="shared" si="16"/>
        <v>156.48694176561537</v>
      </c>
      <c r="E274" s="57">
        <f>'Portfolio 2 - Criteria Based'!F272</f>
        <v>1.6432264152212959E-2</v>
      </c>
      <c r="F274" s="66">
        <f t="shared" si="17"/>
        <v>159.98509586788856</v>
      </c>
      <c r="G274" s="57">
        <f>'Markowitz Optimisation'!F296</f>
        <v>2.0796616027810244E-2</v>
      </c>
      <c r="H274" s="66">
        <f t="shared" si="18"/>
        <v>200.65630754508337</v>
      </c>
      <c r="I274" s="57">
        <f>'Portfolio 4 - Benchmark'!C272</f>
        <v>1.5247168083871498E-2</v>
      </c>
      <c r="J274" s="66">
        <f t="shared" si="19"/>
        <v>119.96704920698892</v>
      </c>
    </row>
    <row r="275" spans="2:10" ht="15" customHeight="1" x14ac:dyDescent="0.35">
      <c r="B275" s="56">
        <f>'Daily Returns'!B273</f>
        <v>44852</v>
      </c>
      <c r="C275" s="57">
        <f>'Portfolio 1 - Equal Weight'!F273</f>
        <v>1.4707859250207202E-2</v>
      </c>
      <c r="D275" s="66">
        <f t="shared" si="16"/>
        <v>158.78852967959941</v>
      </c>
      <c r="E275" s="57">
        <f>'Portfolio 2 - Criteria Based'!F273</f>
        <v>1.3261239622560154E-2</v>
      </c>
      <c r="F275" s="66">
        <f t="shared" si="17"/>
        <v>162.10669656023089</v>
      </c>
      <c r="G275" s="57">
        <f>'Markowitz Optimisation'!F297</f>
        <v>1.1868706194176716E-2</v>
      </c>
      <c r="H275" s="66">
        <f t="shared" si="18"/>
        <v>203.03783830534431</v>
      </c>
      <c r="I275" s="57">
        <f>'Portfolio 4 - Benchmark'!C273</f>
        <v>1.2982751879728749E-2</v>
      </c>
      <c r="J275" s="66">
        <f t="shared" si="19"/>
        <v>121.52455164058647</v>
      </c>
    </row>
    <row r="276" spans="2:10" ht="15" customHeight="1" x14ac:dyDescent="0.35">
      <c r="B276" s="56">
        <f>'Daily Returns'!B274</f>
        <v>44853</v>
      </c>
      <c r="C276" s="57">
        <f>'Portfolio 1 - Equal Weight'!F274</f>
        <v>-1.5547935986832132E-2</v>
      </c>
      <c r="D276" s="66">
        <f t="shared" si="16"/>
        <v>156.31969578469781</v>
      </c>
      <c r="E276" s="57">
        <f>'Portfolio 2 - Criteria Based'!F274</f>
        <v>-1.4758981891720594E-2</v>
      </c>
      <c r="F276" s="66">
        <f t="shared" si="17"/>
        <v>159.71416676117178</v>
      </c>
      <c r="G276" s="57">
        <f>'Markowitz Optimisation'!F298</f>
        <v>-2.149223429655496E-2</v>
      </c>
      <c r="H276" s="66">
        <f t="shared" si="18"/>
        <v>198.6741015134198</v>
      </c>
      <c r="I276" s="57">
        <f>'Portfolio 4 - Benchmark'!C274</f>
        <v>-2.2537243667946072E-3</v>
      </c>
      <c r="J276" s="66">
        <f t="shared" si="19"/>
        <v>121.25066879739029</v>
      </c>
    </row>
    <row r="277" spans="2:10" ht="15" customHeight="1" x14ac:dyDescent="0.35">
      <c r="B277" s="56">
        <f>'Daily Returns'!B275</f>
        <v>44854</v>
      </c>
      <c r="C277" s="57">
        <f>'Portfolio 1 - Equal Weight'!F275</f>
        <v>9.5870891028799997E-3</v>
      </c>
      <c r="D277" s="66">
        <f t="shared" si="16"/>
        <v>157.8183466367208</v>
      </c>
      <c r="E277" s="57">
        <f>'Portfolio 2 - Criteria Based'!F275</f>
        <v>9.5758274874681044E-3</v>
      </c>
      <c r="F277" s="66">
        <f t="shared" si="17"/>
        <v>161.24356206938148</v>
      </c>
      <c r="G277" s="57">
        <f>'Markowitz Optimisation'!F299</f>
        <v>1.1952145198867691E-2</v>
      </c>
      <c r="H277" s="66">
        <f t="shared" si="18"/>
        <v>201.04868322196279</v>
      </c>
      <c r="I277" s="57">
        <f>'Portfolio 4 - Benchmark'!C275</f>
        <v>1.3953334668146633E-2</v>
      </c>
      <c r="J277" s="66">
        <f t="shared" si="19"/>
        <v>122.94251995785689</v>
      </c>
    </row>
    <row r="278" spans="2:10" ht="15" customHeight="1" x14ac:dyDescent="0.35">
      <c r="B278" s="56">
        <f>'Daily Returns'!B276</f>
        <v>44855</v>
      </c>
      <c r="C278" s="57">
        <f>'Portfolio 1 - Equal Weight'!F276</f>
        <v>-3.2727969312585817E-3</v>
      </c>
      <c r="D278" s="66">
        <f t="shared" si="16"/>
        <v>157.30183923615184</v>
      </c>
      <c r="E278" s="57">
        <f>'Portfolio 2 - Criteria Based'!F276</f>
        <v>-3.7824180373107323E-3</v>
      </c>
      <c r="F278" s="66">
        <f t="shared" si="17"/>
        <v>160.63367151181004</v>
      </c>
      <c r="G278" s="57">
        <f>'Markowitz Optimisation'!F300</f>
        <v>-5.0380095459792466E-3</v>
      </c>
      <c r="H278" s="66">
        <f t="shared" si="18"/>
        <v>200.03579803668399</v>
      </c>
      <c r="I278" s="57">
        <f>'Portfolio 4 - Benchmark'!C276</f>
        <v>-6.6256779529415555E-3</v>
      </c>
      <c r="J278" s="66">
        <f t="shared" si="19"/>
        <v>122.12794241389304</v>
      </c>
    </row>
    <row r="279" spans="2:10" ht="15" customHeight="1" x14ac:dyDescent="0.35">
      <c r="B279" s="56">
        <f>'Daily Returns'!B277</f>
        <v>44858</v>
      </c>
      <c r="C279" s="57">
        <f>'Portfolio 1 - Equal Weight'!F277</f>
        <v>1.0286793439301301E-2</v>
      </c>
      <c r="D279" s="66">
        <f t="shared" si="16"/>
        <v>158.91997076399633</v>
      </c>
      <c r="E279" s="57">
        <f>'Portfolio 2 - Criteria Based'!F277</f>
        <v>9.7445563818685174E-3</v>
      </c>
      <c r="F279" s="66">
        <f t="shared" si="17"/>
        <v>162.19897538068341</v>
      </c>
      <c r="G279" s="57">
        <f>'Markowitz Optimisation'!F301</f>
        <v>1.2017037158023854E-2</v>
      </c>
      <c r="H279" s="66">
        <f t="shared" si="18"/>
        <v>202.43963565462579</v>
      </c>
      <c r="I279" s="57">
        <f>'Portfolio 4 - Benchmark'!C277</f>
        <v>5.7396396031272889E-3</v>
      </c>
      <c r="J279" s="66">
        <f t="shared" si="19"/>
        <v>122.82891278882026</v>
      </c>
    </row>
    <row r="280" spans="2:10" ht="15" customHeight="1" x14ac:dyDescent="0.35">
      <c r="B280" s="56">
        <f>'Daily Returns'!B278</f>
        <v>44859</v>
      </c>
      <c r="C280" s="57">
        <f>'Portfolio 1 - Equal Weight'!F278</f>
        <v>2.793622413260477E-3</v>
      </c>
      <c r="D280" s="66">
        <f t="shared" si="16"/>
        <v>159.36393315623735</v>
      </c>
      <c r="E280" s="57">
        <f>'Portfolio 2 - Criteria Based'!F278</f>
        <v>5.3138364720682497E-3</v>
      </c>
      <c r="F280" s="66">
        <f t="shared" si="17"/>
        <v>163.06087421179336</v>
      </c>
      <c r="G280" s="57">
        <f>'Markowitz Optimisation'!F302</f>
        <v>1.2189923346935375E-2</v>
      </c>
      <c r="H280" s="66">
        <f t="shared" si="18"/>
        <v>204.90735929563721</v>
      </c>
      <c r="I280" s="57">
        <f>'Portfolio 4 - Benchmark'!C278</f>
        <v>-1.0097385464140074E-2</v>
      </c>
      <c r="J280" s="66">
        <f t="shared" si="19"/>
        <v>121.58866191025029</v>
      </c>
    </row>
    <row r="281" spans="2:10" ht="15" customHeight="1" x14ac:dyDescent="0.35">
      <c r="B281" s="56">
        <f>'Daily Returns'!B279</f>
        <v>44861</v>
      </c>
      <c r="C281" s="57">
        <f>'Portfolio 1 - Equal Weight'!F279</f>
        <v>1.3548820852180631E-2</v>
      </c>
      <c r="D281" s="66">
        <f t="shared" si="16"/>
        <v>161.52312653687008</v>
      </c>
      <c r="E281" s="57">
        <f>'Portfolio 2 - Criteria Based'!F279</f>
        <v>1.2578162951660844E-2</v>
      </c>
      <c r="F281" s="66">
        <f t="shared" si="17"/>
        <v>165.11188045866956</v>
      </c>
      <c r="G281" s="57">
        <f>'Markowitz Optimisation'!F303</f>
        <v>1.0910412317656415E-2</v>
      </c>
      <c r="H281" s="66">
        <f t="shared" si="18"/>
        <v>207.14298307247478</v>
      </c>
      <c r="I281" s="57">
        <f>'Portfolio 4 - Benchmark'!C279</f>
        <v>1.3067422939811557E-2</v>
      </c>
      <c r="J281" s="66">
        <f t="shared" si="19"/>
        <v>123.17751238011729</v>
      </c>
    </row>
    <row r="282" spans="2:10" ht="15" customHeight="1" x14ac:dyDescent="0.35">
      <c r="B282" s="56">
        <f>'Daily Returns'!B280</f>
        <v>44862</v>
      </c>
      <c r="C282" s="57">
        <f>'Portfolio 1 - Equal Weight'!F280</f>
        <v>-4.1264544256522035E-3</v>
      </c>
      <c r="D282" s="66">
        <f t="shared" si="16"/>
        <v>160.85660871652684</v>
      </c>
      <c r="E282" s="57">
        <f>'Portfolio 2 - Criteria Based'!F280</f>
        <v>-4.811893426344414E-3</v>
      </c>
      <c r="F282" s="66">
        <f t="shared" si="17"/>
        <v>164.31737968647914</v>
      </c>
      <c r="G282" s="57">
        <f>'Markowitz Optimisation'!F304</f>
        <v>-4.6990224233129617E-3</v>
      </c>
      <c r="H282" s="66">
        <f t="shared" si="18"/>
        <v>206.16961355018526</v>
      </c>
      <c r="I282" s="57">
        <f>'Portfolio 4 - Benchmark'!C280</f>
        <v>1.3893885236240022E-2</v>
      </c>
      <c r="J282" s="66">
        <f t="shared" si="19"/>
        <v>124.88892660081218</v>
      </c>
    </row>
    <row r="283" spans="2:10" ht="15" customHeight="1" x14ac:dyDescent="0.35">
      <c r="B283" s="56">
        <f>'Daily Returns'!B281</f>
        <v>44865</v>
      </c>
      <c r="C283" s="57">
        <f>'Portfolio 1 - Equal Weight'!F281</f>
        <v>7.3079541354560641E-3</v>
      </c>
      <c r="D283" s="66">
        <f t="shared" si="16"/>
        <v>162.03214143541223</v>
      </c>
      <c r="E283" s="57">
        <f>'Portfolio 2 - Criteria Based'!F281</f>
        <v>4.7436640334152704E-3</v>
      </c>
      <c r="F283" s="66">
        <f t="shared" si="17"/>
        <v>165.09684613056294</v>
      </c>
      <c r="G283" s="57">
        <f>'Markowitz Optimisation'!F305</f>
        <v>-4.0975077819628862E-4</v>
      </c>
      <c r="H283" s="66">
        <f t="shared" si="18"/>
        <v>206.08513539059265</v>
      </c>
      <c r="I283" s="57">
        <f>'Portfolio 4 - Benchmark'!C281</f>
        <v>6.7715361459994572E-3</v>
      </c>
      <c r="J283" s="66">
        <f t="shared" si="19"/>
        <v>125.73461648152465</v>
      </c>
    </row>
    <row r="284" spans="2:10" ht="15" customHeight="1" x14ac:dyDescent="0.35">
      <c r="B284" s="56">
        <f>'Daily Returns'!B282</f>
        <v>44866</v>
      </c>
      <c r="C284" s="57">
        <f>'Portfolio 1 - Equal Weight'!F282</f>
        <v>2.0967944801417268E-2</v>
      </c>
      <c r="D284" s="66">
        <f t="shared" si="16"/>
        <v>165.4296224330854</v>
      </c>
      <c r="E284" s="57">
        <f>'Portfolio 2 - Criteria Based'!F282</f>
        <v>2.2664916500766071E-2</v>
      </c>
      <c r="F284" s="66">
        <f t="shared" si="17"/>
        <v>168.83875236265195</v>
      </c>
      <c r="G284" s="57">
        <f>'Markowitz Optimisation'!F306</f>
        <v>3.6067371114160564E-2</v>
      </c>
      <c r="H284" s="66">
        <f t="shared" si="18"/>
        <v>213.51808444983718</v>
      </c>
      <c r="I284" s="57">
        <f>'Portfolio 4 - Benchmark'!C282</f>
        <v>8.5105904362707818E-3</v>
      </c>
      <c r="J284" s="66">
        <f t="shared" si="19"/>
        <v>126.80469230606049</v>
      </c>
    </row>
    <row r="285" spans="2:10" ht="15" customHeight="1" x14ac:dyDescent="0.35">
      <c r="B285" s="56">
        <f>'Daily Returns'!B283</f>
        <v>44867</v>
      </c>
      <c r="C285" s="57">
        <f>'Portfolio 1 - Equal Weight'!F283</f>
        <v>-1.1296831572902977E-2</v>
      </c>
      <c r="D285" s="66">
        <f t="shared" si="16"/>
        <v>163.56079185128991</v>
      </c>
      <c r="E285" s="57">
        <f>'Portfolio 2 - Criteria Based'!F283</f>
        <v>-1.0924671648257401E-2</v>
      </c>
      <c r="F285" s="66">
        <f t="shared" si="17"/>
        <v>166.99424443158853</v>
      </c>
      <c r="G285" s="57">
        <f>'Markowitz Optimisation'!F307</f>
        <v>-1.5154684848602192E-2</v>
      </c>
      <c r="H285" s="66">
        <f t="shared" si="18"/>
        <v>210.28228517052267</v>
      </c>
      <c r="I285" s="57">
        <f>'Portfolio 4 - Benchmark'!C283</f>
        <v>6.7844748909373642E-4</v>
      </c>
      <c r="J285" s="66">
        <f t="shared" si="19"/>
        <v>126.89072263116084</v>
      </c>
    </row>
    <row r="286" spans="2:10" ht="15" customHeight="1" x14ac:dyDescent="0.35">
      <c r="B286" s="56">
        <f>'Daily Returns'!B284</f>
        <v>44868</v>
      </c>
      <c r="C286" s="57">
        <f>'Portfolio 1 - Equal Weight'!F284</f>
        <v>-1.1118639618850868E-2</v>
      </c>
      <c r="D286" s="66">
        <f t="shared" si="16"/>
        <v>161.74221835092155</v>
      </c>
      <c r="E286" s="57">
        <f>'Portfolio 2 - Criteria Based'!F284</f>
        <v>-1.0798654569826588E-2</v>
      </c>
      <c r="F286" s="66">
        <f t="shared" si="17"/>
        <v>165.19093127082263</v>
      </c>
      <c r="G286" s="57">
        <f>'Markowitz Optimisation'!F308</f>
        <v>-1.2985932956829576E-2</v>
      </c>
      <c r="H286" s="66">
        <f t="shared" si="18"/>
        <v>207.55157351328933</v>
      </c>
      <c r="I286" s="57">
        <f>'Portfolio 4 - Benchmark'!C284</f>
        <v>-5.5149175827238217E-3</v>
      </c>
      <c r="J286" s="66">
        <f t="shared" si="19"/>
        <v>126.19093075383772</v>
      </c>
    </row>
    <row r="287" spans="2:10" ht="15" customHeight="1" x14ac:dyDescent="0.35">
      <c r="B287" s="56">
        <f>'Daily Returns'!B285</f>
        <v>44869</v>
      </c>
      <c r="C287" s="57">
        <f>'Portfolio 1 - Equal Weight'!F285</f>
        <v>7.1918712600715267E-3</v>
      </c>
      <c r="D287" s="66">
        <f t="shared" si="16"/>
        <v>162.90544756261977</v>
      </c>
      <c r="E287" s="57">
        <f>'Portfolio 2 - Criteria Based'!F285</f>
        <v>8.0809634480064896E-3</v>
      </c>
      <c r="F287" s="66">
        <f t="shared" si="17"/>
        <v>166.52583314836431</v>
      </c>
      <c r="G287" s="57">
        <f>'Markowitz Optimisation'!F309</f>
        <v>1.5715341639522318E-2</v>
      </c>
      <c r="H287" s="66">
        <f t="shared" si="18"/>
        <v>210.81331739887111</v>
      </c>
      <c r="I287" s="57">
        <f>'Portfolio 4 - Benchmark'!C285</f>
        <v>4.7292716137237178E-3</v>
      </c>
      <c r="J287" s="66">
        <f t="shared" si="19"/>
        <v>126.78772194056121</v>
      </c>
    </row>
    <row r="288" spans="2:10" ht="15" customHeight="1" x14ac:dyDescent="0.35">
      <c r="B288" s="56">
        <f>'Daily Returns'!B286</f>
        <v>44872</v>
      </c>
      <c r="C288" s="57">
        <f>'Portfolio 1 - Equal Weight'!F286</f>
        <v>5.8896022512519158E-3</v>
      </c>
      <c r="D288" s="66">
        <f t="shared" si="16"/>
        <v>163.86489585332581</v>
      </c>
      <c r="E288" s="57">
        <f>'Portfolio 2 - Criteria Based'!F286</f>
        <v>4.5632884461669415E-3</v>
      </c>
      <c r="F288" s="66">
        <f t="shared" si="17"/>
        <v>167.2857385587586</v>
      </c>
      <c r="G288" s="57">
        <f>'Markowitz Optimisation'!F310</f>
        <v>1.794734267619711E-3</v>
      </c>
      <c r="H288" s="66">
        <f t="shared" si="18"/>
        <v>211.19167128367744</v>
      </c>
      <c r="I288" s="57">
        <f>'Portfolio 4 - Benchmark'!C286</f>
        <v>7.6702712851886012E-3</v>
      </c>
      <c r="J288" s="66">
        <f t="shared" si="19"/>
        <v>127.76021816347638</v>
      </c>
    </row>
    <row r="289" spans="2:10" ht="15" customHeight="1" x14ac:dyDescent="0.35">
      <c r="B289" s="56">
        <f>'Daily Returns'!B287</f>
        <v>44874</v>
      </c>
      <c r="C289" s="57">
        <f>'Portfolio 1 - Equal Weight'!F287</f>
        <v>-2.3000573382993875E-3</v>
      </c>
      <c r="D289" s="66">
        <f t="shared" si="16"/>
        <v>163.48799719712869</v>
      </c>
      <c r="E289" s="57">
        <f>'Portfolio 2 - Criteria Based'!F287</f>
        <v>-6.8169067616729055E-4</v>
      </c>
      <c r="F289" s="66">
        <f t="shared" si="17"/>
        <v>167.17170143052732</v>
      </c>
      <c r="G289" s="57">
        <f>'Markowitz Optimisation'!F311</f>
        <v>7.8595091723414126E-3</v>
      </c>
      <c r="H289" s="66">
        <f t="shared" si="18"/>
        <v>212.85153416125362</v>
      </c>
      <c r="I289" s="57">
        <f>'Portfolio 4 - Benchmark'!C287</f>
        <v>-5.9312199864587356E-3</v>
      </c>
      <c r="J289" s="66">
        <f t="shared" si="19"/>
        <v>127.00244420403084</v>
      </c>
    </row>
    <row r="290" spans="2:10" ht="15" customHeight="1" x14ac:dyDescent="0.35">
      <c r="B290" s="56">
        <f>'Daily Returns'!B288</f>
        <v>44875</v>
      </c>
      <c r="C290" s="57">
        <f>'Portfolio 1 - Equal Weight'!F288</f>
        <v>-4.3335825872363731E-3</v>
      </c>
      <c r="D290" s="66">
        <f t="shared" si="16"/>
        <v>162.77950845925307</v>
      </c>
      <c r="E290" s="57">
        <f>'Portfolio 2 - Criteria Based'!F288</f>
        <v>-2.5929391230462978E-3</v>
      </c>
      <c r="F290" s="66">
        <f t="shared" si="17"/>
        <v>166.73823538562189</v>
      </c>
      <c r="G290" s="57">
        <f>'Markowitz Optimisation'!F312</f>
        <v>2.5949062539765361E-3</v>
      </c>
      <c r="H290" s="66">
        <f t="shared" si="18"/>
        <v>213.40386393841715</v>
      </c>
      <c r="I290" s="57">
        <f>'Portfolio 4 - Benchmark'!C288</f>
        <v>-8.5128574397956847E-3</v>
      </c>
      <c r="J290" s="66">
        <f t="shared" si="19"/>
        <v>125.92129050201632</v>
      </c>
    </row>
    <row r="291" spans="2:10" ht="15" customHeight="1" x14ac:dyDescent="0.35">
      <c r="B291" s="56">
        <f>'Daily Returns'!B289</f>
        <v>44876</v>
      </c>
      <c r="C291" s="57">
        <f>'Portfolio 1 - Equal Weight'!F289</f>
        <v>-1.1517458410208468E-4</v>
      </c>
      <c r="D291" s="66">
        <f t="shared" si="16"/>
        <v>162.76076039706592</v>
      </c>
      <c r="E291" s="57">
        <f>'Portfolio 2 - Criteria Based'!F289</f>
        <v>-1.8219650923418402E-3</v>
      </c>
      <c r="F291" s="66">
        <f t="shared" si="17"/>
        <v>166.4344441411906</v>
      </c>
      <c r="G291" s="57">
        <f>'Markowitz Optimisation'!F313</f>
        <v>-9.0409034220654168E-3</v>
      </c>
      <c r="H291" s="66">
        <f t="shared" si="18"/>
        <v>211.47450021465431</v>
      </c>
      <c r="I291" s="57">
        <f>'Portfolio 4 - Benchmark'!C289</f>
        <v>9.1119243043922271E-3</v>
      </c>
      <c r="J291" s="66">
        <f t="shared" si="19"/>
        <v>127.06867576938208</v>
      </c>
    </row>
    <row r="292" spans="2:10" ht="15" customHeight="1" x14ac:dyDescent="0.35">
      <c r="B292" s="56">
        <f>'Daily Returns'!B290</f>
        <v>44879</v>
      </c>
      <c r="C292" s="57">
        <f>'Portfolio 1 - Equal Weight'!F290</f>
        <v>-2.0677945134094599E-3</v>
      </c>
      <c r="D292" s="66">
        <f t="shared" si="16"/>
        <v>162.42420458971853</v>
      </c>
      <c r="E292" s="57">
        <f>'Portfolio 2 - Criteria Based'!F290</f>
        <v>-2.6423888350907533E-4</v>
      </c>
      <c r="F292" s="66">
        <f t="shared" si="17"/>
        <v>166.39046568949325</v>
      </c>
      <c r="G292" s="57">
        <f>'Markowitz Optimisation'!F314</f>
        <v>-3.0577679012379908E-4</v>
      </c>
      <c r="H292" s="66">
        <f t="shared" si="18"/>
        <v>211.40983622078565</v>
      </c>
      <c r="I292" s="57">
        <f>'Portfolio 4 - Benchmark'!C290</f>
        <v>-3.3147039674429335E-3</v>
      </c>
      <c r="J292" s="66">
        <f t="shared" si="19"/>
        <v>126.64748072567158</v>
      </c>
    </row>
    <row r="293" spans="2:10" ht="15" customHeight="1" x14ac:dyDescent="0.35">
      <c r="B293" s="56">
        <f>'Daily Returns'!B291</f>
        <v>44880</v>
      </c>
      <c r="C293" s="57">
        <f>'Portfolio 1 - Equal Weight'!F291</f>
        <v>5.2917286686049447E-4</v>
      </c>
      <c r="D293" s="66">
        <f t="shared" si="16"/>
        <v>162.51015507170882</v>
      </c>
      <c r="E293" s="57">
        <f>'Portfolio 2 - Criteria Based'!F291</f>
        <v>5.2587462769131002E-4</v>
      </c>
      <c r="F293" s="66">
        <f t="shared" si="17"/>
        <v>166.47796621368909</v>
      </c>
      <c r="G293" s="57">
        <f>'Markowitz Optimisation'!F315</f>
        <v>-2.7045277498590793E-6</v>
      </c>
      <c r="H293" s="66">
        <f t="shared" si="18"/>
        <v>211.409264457017</v>
      </c>
      <c r="I293" s="57">
        <f>'Portfolio 4 - Benchmark'!C291</f>
        <v>4.7885268905656364E-3</v>
      </c>
      <c r="J293" s="66">
        <f t="shared" si="19"/>
        <v>127.25393559274886</v>
      </c>
    </row>
    <row r="294" spans="2:10" ht="15" customHeight="1" x14ac:dyDescent="0.35">
      <c r="B294" s="56">
        <f>'Daily Returns'!B292</f>
        <v>44881</v>
      </c>
      <c r="C294" s="57">
        <f>'Portfolio 1 - Equal Weight'!F292</f>
        <v>-1.4322598733574733E-2</v>
      </c>
      <c r="D294" s="66">
        <f t="shared" si="16"/>
        <v>160.18258733048572</v>
      </c>
      <c r="E294" s="57">
        <f>'Portfolio 2 - Criteria Based'!F292</f>
        <v>-1.4897750284775156E-2</v>
      </c>
      <c r="F294" s="66">
        <f t="shared" si="17"/>
        <v>163.99781904512031</v>
      </c>
      <c r="G294" s="57">
        <f>'Markowitz Optimisation'!F316</f>
        <v>-1.8384871258595292E-2</v>
      </c>
      <c r="H294" s="66">
        <f t="shared" si="18"/>
        <v>207.52253234710042</v>
      </c>
      <c r="I294" s="57">
        <f>'Portfolio 4 - Benchmark'!C292</f>
        <v>-8.6997753283485357E-3</v>
      </c>
      <c r="J294" s="66">
        <f t="shared" si="19"/>
        <v>126.14685494344381</v>
      </c>
    </row>
    <row r="295" spans="2:10" ht="15" customHeight="1" x14ac:dyDescent="0.35">
      <c r="B295" s="56">
        <f>'Daily Returns'!B293</f>
        <v>44882</v>
      </c>
      <c r="C295" s="57">
        <f>'Portfolio 1 - Equal Weight'!F293</f>
        <v>-1.3935552815559506E-2</v>
      </c>
      <c r="D295" s="66">
        <f t="shared" si="16"/>
        <v>157.95035442460878</v>
      </c>
      <c r="E295" s="57">
        <f>'Portfolio 2 - Criteria Based'!F293</f>
        <v>-1.2670303673516306E-2</v>
      </c>
      <c r="F295" s="66">
        <f t="shared" si="17"/>
        <v>161.91991687602427</v>
      </c>
      <c r="G295" s="57">
        <f>'Markowitz Optimisation'!F317</f>
        <v>-1.3228468382573192E-2</v>
      </c>
      <c r="H295" s="66">
        <f t="shared" si="18"/>
        <v>204.77732708927527</v>
      </c>
      <c r="I295" s="57">
        <f>'Portfolio 4 - Benchmark'!C293</f>
        <v>-6.5732190836356175E-3</v>
      </c>
      <c r="J295" s="66">
        <f t="shared" si="19"/>
        <v>125.31766402918896</v>
      </c>
    </row>
    <row r="296" spans="2:10" ht="15" customHeight="1" x14ac:dyDescent="0.35">
      <c r="B296" s="56">
        <f>'Daily Returns'!B294</f>
        <v>44883</v>
      </c>
      <c r="C296" s="57">
        <f>'Portfolio 1 - Equal Weight'!F294</f>
        <v>-5.5269840815108887E-3</v>
      </c>
      <c r="D296" s="66">
        <f t="shared" si="16"/>
        <v>157.07736533003495</v>
      </c>
      <c r="E296" s="57">
        <f>'Portfolio 2 - Criteria Based'!F294</f>
        <v>-4.7834278295817902E-3</v>
      </c>
      <c r="F296" s="66">
        <f t="shared" si="17"/>
        <v>161.14538463947594</v>
      </c>
      <c r="G296" s="57">
        <f>'Markowitz Optimisation'!F318</f>
        <v>-2.0437327007572326E-3</v>
      </c>
      <c r="H296" s="66">
        <f t="shared" si="18"/>
        <v>204.35881696952927</v>
      </c>
      <c r="I296" s="57">
        <f>'Portfolio 4 - Benchmark'!C294</f>
        <v>-3.569789574258464E-3</v>
      </c>
      <c r="J296" s="66">
        <f t="shared" si="19"/>
        <v>124.87030633866713</v>
      </c>
    </row>
    <row r="297" spans="2:10" ht="15" customHeight="1" x14ac:dyDescent="0.35">
      <c r="B297" s="56">
        <f>'Daily Returns'!B295</f>
        <v>44886</v>
      </c>
      <c r="C297" s="57">
        <f>'Portfolio 1 - Equal Weight'!F295</f>
        <v>-7.1366510991262341E-3</v>
      </c>
      <c r="D297" s="66">
        <f t="shared" si="16"/>
        <v>155.9563589781045</v>
      </c>
      <c r="E297" s="57">
        <f>'Portfolio 2 - Criteria Based'!F295</f>
        <v>-4.9115172220846517E-3</v>
      </c>
      <c r="F297" s="66">
        <f t="shared" si="17"/>
        <v>160.3539163075597</v>
      </c>
      <c r="G297" s="57">
        <f>'Markowitz Optimisation'!F319</f>
        <v>-4.8204242175000018E-3</v>
      </c>
      <c r="H297" s="66">
        <f t="shared" si="18"/>
        <v>203.37372077914972</v>
      </c>
      <c r="I297" s="57">
        <f>'Portfolio 4 - Benchmark'!C295</f>
        <v>-1.3114729343546183E-2</v>
      </c>
      <c r="J297" s="66">
        <f t="shared" si="19"/>
        <v>123.23266606798981</v>
      </c>
    </row>
    <row r="298" spans="2:10" ht="15" customHeight="1" x14ac:dyDescent="0.35">
      <c r="B298" s="56">
        <f>'Daily Returns'!B296</f>
        <v>44887</v>
      </c>
      <c r="C298" s="57">
        <f>'Portfolio 1 - Equal Weight'!F296</f>
        <v>-6.4555847546950559E-3</v>
      </c>
      <c r="D298" s="66">
        <f t="shared" si="16"/>
        <v>154.94956948468769</v>
      </c>
      <c r="E298" s="57">
        <f>'Portfolio 2 - Criteria Based'!F296</f>
        <v>-4.0210319480768865E-3</v>
      </c>
      <c r="F298" s="66">
        <f t="shared" si="17"/>
        <v>159.70912808708775</v>
      </c>
      <c r="G298" s="57">
        <f>'Markowitz Optimisation'!F320</f>
        <v>1.676567845247879E-3</v>
      </c>
      <c r="H298" s="66">
        <f t="shared" si="18"/>
        <v>203.71469061997647</v>
      </c>
      <c r="I298" s="57">
        <f>'Portfolio 4 - Benchmark'!C296</f>
        <v>-3.5096913384260464E-3</v>
      </c>
      <c r="J298" s="66">
        <f t="shared" si="19"/>
        <v>122.80015744727984</v>
      </c>
    </row>
    <row r="299" spans="2:10" ht="15" customHeight="1" x14ac:dyDescent="0.35">
      <c r="B299" s="56">
        <f>'Daily Returns'!B297</f>
        <v>44888</v>
      </c>
      <c r="C299" s="57">
        <f>'Portfolio 1 - Equal Weight'!F297</f>
        <v>8.6843750824225005E-3</v>
      </c>
      <c r="D299" s="66">
        <f t="shared" si="16"/>
        <v>156.29520966495261</v>
      </c>
      <c r="E299" s="57">
        <f>'Portfolio 2 - Criteria Based'!F297</f>
        <v>8.4503820663719316E-3</v>
      </c>
      <c r="F299" s="66">
        <f t="shared" si="17"/>
        <v>161.05873123891078</v>
      </c>
      <c r="G299" s="57">
        <f>'Markowitz Optimisation'!F321</f>
        <v>-1.0117342108632477E-3</v>
      </c>
      <c r="H299" s="66">
        <f t="shared" si="18"/>
        <v>203.50858549822081</v>
      </c>
      <c r="I299" s="57">
        <f>'Portfolio 4 - Benchmark'!C297</f>
        <v>1.1535442214343217E-3</v>
      </c>
      <c r="J299" s="66">
        <f t="shared" si="19"/>
        <v>122.94181285929437</v>
      </c>
    </row>
    <row r="300" spans="2:10" ht="15" customHeight="1" x14ac:dyDescent="0.35">
      <c r="B300" s="56">
        <f>'Daily Returns'!B298</f>
        <v>44889</v>
      </c>
      <c r="C300" s="57">
        <f>'Portfolio 1 - Equal Weight'!F298</f>
        <v>2.8818728754587239E-3</v>
      </c>
      <c r="D300" s="66">
        <f t="shared" si="16"/>
        <v>156.74563259025018</v>
      </c>
      <c r="E300" s="57">
        <f>'Portfolio 2 - Criteria Based'!F298</f>
        <v>3.1852526025322697E-3</v>
      </c>
      <c r="F300" s="66">
        <f t="shared" si="17"/>
        <v>161.57174398175005</v>
      </c>
      <c r="G300" s="57">
        <f>'Markowitz Optimisation'!F322</f>
        <v>8.9411369075010714E-3</v>
      </c>
      <c r="H300" s="66">
        <f t="shared" si="18"/>
        <v>205.32818362301228</v>
      </c>
      <c r="I300" s="57">
        <f>'Portfolio 4 - Benchmark'!C298</f>
        <v>8.9243947515740274E-3</v>
      </c>
      <c r="J300" s="66">
        <f t="shared" si="19"/>
        <v>124.03899412872485</v>
      </c>
    </row>
    <row r="301" spans="2:10" ht="15" customHeight="1" x14ac:dyDescent="0.35">
      <c r="B301" s="56">
        <f>'Daily Returns'!B299</f>
        <v>44890</v>
      </c>
      <c r="C301" s="57">
        <f>'Portfolio 1 - Equal Weight'!F299</f>
        <v>2.6920113598911887E-3</v>
      </c>
      <c r="D301" s="66">
        <f t="shared" si="16"/>
        <v>157.16759361379647</v>
      </c>
      <c r="E301" s="57">
        <f>'Portfolio 2 - Criteria Based'!F299</f>
        <v>2.6187697404545752E-3</v>
      </c>
      <c r="F301" s="66">
        <f t="shared" si="17"/>
        <v>161.99486317580192</v>
      </c>
      <c r="G301" s="57">
        <f>'Markowitz Optimisation'!F323</f>
        <v>2.4860819348216652E-3</v>
      </c>
      <c r="H301" s="66">
        <f t="shared" si="18"/>
        <v>205.83864631102719</v>
      </c>
      <c r="I301" s="57">
        <f>'Portfolio 4 - Benchmark'!C299</f>
        <v>5.3072726547194193E-3</v>
      </c>
      <c r="J301" s="66">
        <f t="shared" si="19"/>
        <v>124.69730289038314</v>
      </c>
    </row>
    <row r="302" spans="2:10" ht="15" customHeight="1" x14ac:dyDescent="0.35">
      <c r="B302" s="56">
        <f>'Daily Returns'!B300</f>
        <v>44893</v>
      </c>
      <c r="C302" s="57">
        <f>'Portfolio 1 - Equal Weight'!F300</f>
        <v>1.7549660842303473E-3</v>
      </c>
      <c r="D302" s="66">
        <f t="shared" si="16"/>
        <v>157.4434174101288</v>
      </c>
      <c r="E302" s="57">
        <f>'Portfolio 2 - Criteria Based'!F300</f>
        <v>2.5163980211108054E-3</v>
      </c>
      <c r="F302" s="66">
        <f t="shared" si="17"/>
        <v>162.40250672892762</v>
      </c>
      <c r="G302" s="57">
        <f>'Markowitz Optimisation'!F324</f>
        <v>6.3203234431708395E-3</v>
      </c>
      <c r="H302" s="66">
        <f t="shared" si="18"/>
        <v>207.13961313281732</v>
      </c>
      <c r="I302" s="57">
        <f>'Portfolio 4 - Benchmark'!C300</f>
        <v>1.3314381195043135E-2</v>
      </c>
      <c r="J302" s="66">
        <f t="shared" si="19"/>
        <v>126.35757031505946</v>
      </c>
    </row>
    <row r="303" spans="2:10" ht="15" customHeight="1" x14ac:dyDescent="0.35">
      <c r="B303" s="56">
        <f>'Daily Returns'!B301</f>
        <v>44894</v>
      </c>
      <c r="C303" s="57">
        <f>'Portfolio 1 - Equal Weight'!F301</f>
        <v>-4.3318374541783675E-3</v>
      </c>
      <c r="D303" s="66">
        <f t="shared" si="16"/>
        <v>156.76139811767777</v>
      </c>
      <c r="E303" s="57">
        <f>'Portfolio 2 - Criteria Based'!F301</f>
        <v>-5.7775789220235688E-3</v>
      </c>
      <c r="F303" s="66">
        <f t="shared" si="17"/>
        <v>161.46421342916676</v>
      </c>
      <c r="G303" s="57">
        <f>'Markowitz Optimisation'!F325</f>
        <v>-1.1186130176668715E-2</v>
      </c>
      <c r="H303" s="66">
        <f t="shared" si="18"/>
        <v>204.82252245556882</v>
      </c>
      <c r="I303" s="57">
        <f>'Portfolio 4 - Benchmark'!C301</f>
        <v>2.9714827195130855E-3</v>
      </c>
      <c r="J303" s="66">
        <f t="shared" si="19"/>
        <v>126.73303965173032</v>
      </c>
    </row>
    <row r="304" spans="2:10" ht="15" customHeight="1" x14ac:dyDescent="0.35">
      <c r="B304" s="56">
        <f>'Daily Returns'!B302</f>
        <v>44895</v>
      </c>
      <c r="C304" s="57">
        <f>'Portfolio 1 - Equal Weight'!F302</f>
        <v>1.372472235094201E-2</v>
      </c>
      <c r="D304" s="66">
        <f t="shared" si="16"/>
        <v>158.91290478218838</v>
      </c>
      <c r="E304" s="57">
        <f>'Portfolio 2 - Criteria Based'!F302</f>
        <v>1.3047303522778657E-2</v>
      </c>
      <c r="F304" s="66">
        <f t="shared" si="17"/>
        <v>163.57088602984382</v>
      </c>
      <c r="G304" s="57">
        <f>'Markowitz Optimisation'!F326</f>
        <v>1.2978901781332932E-2</v>
      </c>
      <c r="H304" s="66">
        <f t="shared" si="18"/>
        <v>207.4808938571245</v>
      </c>
      <c r="I304" s="57">
        <f>'Portfolio 4 - Benchmark'!C302</f>
        <v>1.7465486554495202E-2</v>
      </c>
      <c r="J304" s="66">
        <f t="shared" si="19"/>
        <v>128.94649385177792</v>
      </c>
    </row>
    <row r="305" spans="2:10" ht="15" customHeight="1" x14ac:dyDescent="0.35">
      <c r="B305" s="56">
        <f>'Daily Returns'!B303</f>
        <v>44896</v>
      </c>
      <c r="C305" s="57">
        <f>'Portfolio 1 - Equal Weight'!F303</f>
        <v>-2.152997243370325E-3</v>
      </c>
      <c r="D305" s="66">
        <f t="shared" si="16"/>
        <v>158.57076573625633</v>
      </c>
      <c r="E305" s="57">
        <f>'Portfolio 2 - Criteria Based'!F303</f>
        <v>-1.5902024518458834E-3</v>
      </c>
      <c r="F305" s="66">
        <f t="shared" si="17"/>
        <v>163.31077520582855</v>
      </c>
      <c r="G305" s="57">
        <f>'Markowitz Optimisation'!F327</f>
        <v>-2.4289767245559753E-3</v>
      </c>
      <c r="H305" s="66">
        <f t="shared" si="18"/>
        <v>206.97692759515547</v>
      </c>
      <c r="I305" s="57">
        <f>'Portfolio 4 - Benchmark'!C303</f>
        <v>-6.2458872559771894E-3</v>
      </c>
      <c r="J305" s="66">
        <f t="shared" si="19"/>
        <v>128.14110858912616</v>
      </c>
    </row>
    <row r="306" spans="2:10" ht="15" customHeight="1" x14ac:dyDescent="0.35">
      <c r="B306" s="56">
        <f>'Daily Returns'!B304</f>
        <v>44897</v>
      </c>
      <c r="C306" s="57">
        <f>'Portfolio 1 - Equal Weight'!F304</f>
        <v>-6.4461056029749379E-3</v>
      </c>
      <c r="D306" s="66">
        <f t="shared" si="16"/>
        <v>157.54860183477581</v>
      </c>
      <c r="E306" s="57">
        <f>'Portfolio 2 - Criteria Based'!F304</f>
        <v>-5.0743126873390469E-3</v>
      </c>
      <c r="F306" s="66">
        <f t="shared" si="17"/>
        <v>162.48208526722243</v>
      </c>
      <c r="G306" s="57">
        <f>'Markowitz Optimisation'!F328</f>
        <v>-5.5829560686217567E-3</v>
      </c>
      <c r="H306" s="66">
        <f t="shared" si="18"/>
        <v>205.82138450117341</v>
      </c>
      <c r="I306" s="57">
        <f>'Portfolio 4 - Benchmark'!C304</f>
        <v>-5.7057405046877507E-3</v>
      </c>
      <c r="J306" s="66">
        <f t="shared" si="19"/>
        <v>127.40996867553359</v>
      </c>
    </row>
    <row r="307" spans="2:10" ht="15" customHeight="1" x14ac:dyDescent="0.35">
      <c r="B307" s="56">
        <f>'Daily Returns'!B305</f>
        <v>44900</v>
      </c>
      <c r="C307" s="57">
        <f>'Portfolio 1 - Equal Weight'!F305</f>
        <v>1.5302928827563172E-6</v>
      </c>
      <c r="D307" s="66">
        <f t="shared" si="16"/>
        <v>157.5488429302799</v>
      </c>
      <c r="E307" s="57">
        <f>'Portfolio 2 - Criteria Based'!F305</f>
        <v>1.1397471484388209E-4</v>
      </c>
      <c r="F307" s="66">
        <f t="shared" si="17"/>
        <v>162.50060411655801</v>
      </c>
      <c r="G307" s="57">
        <f>'Markowitz Optimisation'!F329</f>
        <v>2.027741522667147E-3</v>
      </c>
      <c r="H307" s="66">
        <f t="shared" si="18"/>
        <v>206.23873706877927</v>
      </c>
      <c r="I307" s="57">
        <f>'Portfolio 4 - Benchmark'!C305</f>
        <v>-3.5666650017296408E-3</v>
      </c>
      <c r="J307" s="66">
        <f t="shared" si="19"/>
        <v>126.9555399993871</v>
      </c>
    </row>
    <row r="308" spans="2:10" ht="15" customHeight="1" x14ac:dyDescent="0.35">
      <c r="B308" s="56">
        <f>'Daily Returns'!B306</f>
        <v>44901</v>
      </c>
      <c r="C308" s="57">
        <f>'Portfolio 1 - Equal Weight'!F306</f>
        <v>8.177571110797234E-3</v>
      </c>
      <c r="D308" s="66">
        <f t="shared" si="16"/>
        <v>158.83720979676607</v>
      </c>
      <c r="E308" s="57">
        <f>'Portfolio 2 - Criteria Based'!F306</f>
        <v>6.814869988315239E-3</v>
      </c>
      <c r="F308" s="66">
        <f t="shared" si="17"/>
        <v>163.60802460663504</v>
      </c>
      <c r="G308" s="57">
        <f>'Markowitz Optimisation'!F330</f>
        <v>5.4320924914820646E-3</v>
      </c>
      <c r="H308" s="66">
        <f t="shared" si="18"/>
        <v>207.35904496386334</v>
      </c>
      <c r="I308" s="57">
        <f>'Portfolio 4 - Benchmark'!C306</f>
        <v>3.3195144003430599E-3</v>
      </c>
      <c r="J308" s="66">
        <f t="shared" si="19"/>
        <v>127.3769707426184</v>
      </c>
    </row>
    <row r="309" spans="2:10" ht="15" customHeight="1" x14ac:dyDescent="0.35">
      <c r="B309" s="56">
        <f>'Daily Returns'!B307</f>
        <v>44902</v>
      </c>
      <c r="C309" s="57">
        <f>'Portfolio 1 - Equal Weight'!F307</f>
        <v>-9.0036981653226385E-3</v>
      </c>
      <c r="D309" s="66">
        <f t="shared" si="16"/>
        <v>157.40708750233395</v>
      </c>
      <c r="E309" s="57">
        <f>'Portfolio 2 - Criteria Based'!F307</f>
        <v>-7.516900216524223E-3</v>
      </c>
      <c r="F309" s="66">
        <f t="shared" si="17"/>
        <v>162.37819941104433</v>
      </c>
      <c r="G309" s="57">
        <f>'Markowitz Optimisation'!F331</f>
        <v>-7.1725411766625008E-3</v>
      </c>
      <c r="H309" s="66">
        <f t="shared" si="18"/>
        <v>205.8717536755066</v>
      </c>
      <c r="I309" s="57">
        <f>'Portfolio 4 - Benchmark'!C307</f>
        <v>-1.134485891554915E-2</v>
      </c>
      <c r="J309" s="66">
        <f t="shared" si="19"/>
        <v>125.93189698045336</v>
      </c>
    </row>
    <row r="310" spans="2:10" ht="15" customHeight="1" x14ac:dyDescent="0.35">
      <c r="B310" s="56">
        <f>'Daily Returns'!B308</f>
        <v>44903</v>
      </c>
      <c r="C310" s="57">
        <f>'Portfolio 1 - Equal Weight'!F308</f>
        <v>-6.1538989254862116E-3</v>
      </c>
      <c r="D310" s="66">
        <f t="shared" si="16"/>
        <v>156.43842019568942</v>
      </c>
      <c r="E310" s="57">
        <f>'Portfolio 2 - Criteria Based'!F308</f>
        <v>-5.6091958715944407E-3</v>
      </c>
      <c r="F310" s="66">
        <f t="shared" si="17"/>
        <v>161.46738828527097</v>
      </c>
      <c r="G310" s="57">
        <f>'Markowitz Optimisation'!F332</f>
        <v>-7.1861142836777726E-3</v>
      </c>
      <c r="H310" s="66">
        <f t="shared" si="18"/>
        <v>204.39233572581324</v>
      </c>
      <c r="I310" s="57">
        <f>'Portfolio 4 - Benchmark'!C308</f>
        <v>-2.6689625484287438E-3</v>
      </c>
      <c r="J310" s="66">
        <f t="shared" si="19"/>
        <v>125.59578946375994</v>
      </c>
    </row>
    <row r="311" spans="2:10" ht="15" customHeight="1" x14ac:dyDescent="0.35">
      <c r="B311" s="56">
        <f>'Daily Returns'!B309</f>
        <v>44904</v>
      </c>
      <c r="C311" s="57">
        <f>'Portfolio 1 - Equal Weight'!F309</f>
        <v>-1.3317574023380118E-2</v>
      </c>
      <c r="D311" s="66">
        <f t="shared" si="16"/>
        <v>154.35503995463267</v>
      </c>
      <c r="E311" s="57">
        <f>'Portfolio 2 - Criteria Based'!F309</f>
        <v>-1.3610551155715161E-2</v>
      </c>
      <c r="F311" s="66">
        <f t="shared" si="17"/>
        <v>159.26972813703458</v>
      </c>
      <c r="G311" s="57">
        <f>'Markowitz Optimisation'!F333</f>
        <v>-1.5916765090636196E-2</v>
      </c>
      <c r="H311" s="66">
        <f t="shared" si="18"/>
        <v>201.13907093173901</v>
      </c>
      <c r="I311" s="57">
        <f>'Portfolio 4 - Benchmark'!C309</f>
        <v>-1.0237133677636345E-2</v>
      </c>
      <c r="J311" s="66">
        <f t="shared" si="19"/>
        <v>124.31004857767117</v>
      </c>
    </row>
    <row r="312" spans="2:10" ht="15" customHeight="1" x14ac:dyDescent="0.35">
      <c r="B312" s="56">
        <f>'Daily Returns'!B310</f>
        <v>44907</v>
      </c>
      <c r="C312" s="57">
        <f>'Portfolio 1 - Equal Weight'!F310</f>
        <v>-2.6387269386501937E-3</v>
      </c>
      <c r="D312" s="66">
        <f t="shared" si="16"/>
        <v>153.94773915258796</v>
      </c>
      <c r="E312" s="57">
        <f>'Portfolio 2 - Criteria Based'!F310</f>
        <v>-4.1499213983876683E-3</v>
      </c>
      <c r="F312" s="66">
        <f t="shared" si="17"/>
        <v>158.60877128412332</v>
      </c>
      <c r="G312" s="57">
        <f>'Markowitz Optimisation'!F334</f>
        <v>-9.5568050873448048E-3</v>
      </c>
      <c r="H312" s="66">
        <f t="shared" si="18"/>
        <v>199.21682403539475</v>
      </c>
      <c r="I312" s="57">
        <f>'Portfolio 4 - Benchmark'!C310</f>
        <v>3.0280105193503104E-3</v>
      </c>
      <c r="J312" s="66">
        <f t="shared" si="19"/>
        <v>124.6864607124253</v>
      </c>
    </row>
    <row r="313" spans="2:10" ht="15" customHeight="1" x14ac:dyDescent="0.35">
      <c r="B313" s="56">
        <f>'Daily Returns'!B311</f>
        <v>44908</v>
      </c>
      <c r="C313" s="57">
        <f>'Portfolio 1 - Equal Weight'!F311</f>
        <v>7.7826972456739533E-3</v>
      </c>
      <c r="D313" s="66">
        <f t="shared" si="16"/>
        <v>155.14586779806854</v>
      </c>
      <c r="E313" s="57">
        <f>'Portfolio 2 - Criteria Based'!F311</f>
        <v>1.0126963688801359E-2</v>
      </c>
      <c r="F313" s="66">
        <f t="shared" si="17"/>
        <v>160.21499655164303</v>
      </c>
      <c r="G313" s="57">
        <f>'Markowitz Optimisation'!F335</f>
        <v>1.8346558355288048E-2</v>
      </c>
      <c r="H313" s="66">
        <f t="shared" si="18"/>
        <v>202.87176712291526</v>
      </c>
      <c r="I313" s="57">
        <f>'Portfolio 4 - Benchmark'!C311</f>
        <v>1.2117064834802349E-3</v>
      </c>
      <c r="J313" s="66">
        <f t="shared" si="19"/>
        <v>124.83754410527276</v>
      </c>
    </row>
    <row r="314" spans="2:10" ht="15" customHeight="1" x14ac:dyDescent="0.35">
      <c r="B314" s="56">
        <f>'Daily Returns'!B312</f>
        <v>44909</v>
      </c>
      <c r="C314" s="57">
        <f>'Portfolio 1 - Equal Weight'!F312</f>
        <v>4.0966543310548727E-3</v>
      </c>
      <c r="D314" s="66">
        <f t="shared" si="16"/>
        <v>155.78144678932875</v>
      </c>
      <c r="E314" s="57">
        <f>'Portfolio 2 - Criteria Based'!F312</f>
        <v>3.9628495126687695E-3</v>
      </c>
      <c r="F314" s="66">
        <f t="shared" si="17"/>
        <v>160.84990447264991</v>
      </c>
      <c r="G314" s="57">
        <f>'Markowitz Optimisation'!F336</f>
        <v>-6.8474473293188265E-4</v>
      </c>
      <c r="H314" s="66">
        <f t="shared" si="18"/>
        <v>202.73285174891726</v>
      </c>
      <c r="I314" s="57">
        <f>'Portfolio 4 - Benchmark'!C312</f>
        <v>6.2551095352187946E-3</v>
      </c>
      <c r="J314" s="66">
        <f t="shared" si="19"/>
        <v>125.61841661775894</v>
      </c>
    </row>
    <row r="315" spans="2:10" ht="15" customHeight="1" x14ac:dyDescent="0.35">
      <c r="B315" s="56">
        <f>'Daily Returns'!B313</f>
        <v>44910</v>
      </c>
      <c r="C315" s="57">
        <f>'Portfolio 1 - Equal Weight'!F313</f>
        <v>-3.4944769879602048E-3</v>
      </c>
      <c r="D315" s="66">
        <f t="shared" si="16"/>
        <v>155.2370721083723</v>
      </c>
      <c r="E315" s="57">
        <f>'Portfolio 2 - Criteria Based'!F313</f>
        <v>-3.4103494298531314E-3</v>
      </c>
      <c r="F315" s="66">
        <f t="shared" si="17"/>
        <v>160.30135009263969</v>
      </c>
      <c r="G315" s="57">
        <f>'Markowitz Optimisation'!F337</f>
        <v>-7.0790548727460373E-3</v>
      </c>
      <c r="H315" s="66">
        <f t="shared" si="18"/>
        <v>201.29769476687838</v>
      </c>
      <c r="I315" s="57">
        <f>'Portfolio 4 - Benchmark'!C313</f>
        <v>-5.9591714199939139E-3</v>
      </c>
      <c r="J315" s="66">
        <f t="shared" si="19"/>
        <v>124.86983493962551</v>
      </c>
    </row>
    <row r="316" spans="2:10" ht="15" customHeight="1" x14ac:dyDescent="0.35">
      <c r="B316" s="56">
        <f>'Daily Returns'!B314</f>
        <v>44911</v>
      </c>
      <c r="C316" s="57">
        <f>'Portfolio 1 - Equal Weight'!F314</f>
        <v>-1.3296603728938207E-2</v>
      </c>
      <c r="D316" s="66">
        <f t="shared" si="16"/>
        <v>153.17294627650665</v>
      </c>
      <c r="E316" s="57">
        <f>'Portfolio 2 - Criteria Based'!F314</f>
        <v>-1.408875816550971E-2</v>
      </c>
      <c r="F316" s="66">
        <f t="shared" si="17"/>
        <v>158.0429031375798</v>
      </c>
      <c r="G316" s="57">
        <f>'Markowitz Optimisation'!F338</f>
        <v>-1.7494792329730453E-2</v>
      </c>
      <c r="H316" s="66">
        <f t="shared" si="18"/>
        <v>197.77603340047835</v>
      </c>
      <c r="I316" s="57">
        <f>'Portfolio 4 - Benchmark'!C314</f>
        <v>-7.0670310919167534E-3</v>
      </c>
      <c r="J316" s="66">
        <f t="shared" si="19"/>
        <v>123.98737593366467</v>
      </c>
    </row>
    <row r="317" spans="2:10" ht="15" customHeight="1" x14ac:dyDescent="0.35">
      <c r="B317" s="56">
        <f>'Daily Returns'!B315</f>
        <v>44914</v>
      </c>
      <c r="C317" s="57">
        <f>'Portfolio 1 - Equal Weight'!F315</f>
        <v>-4.0732180526993367E-4</v>
      </c>
      <c r="D317" s="66">
        <f t="shared" si="16"/>
        <v>153.11055559551079</v>
      </c>
      <c r="E317" s="57">
        <f>'Portfolio 2 - Criteria Based'!F315</f>
        <v>3.3789890299368221E-4</v>
      </c>
      <c r="F317" s="66">
        <f t="shared" si="17"/>
        <v>158.0963056611759</v>
      </c>
      <c r="G317" s="57">
        <f>'Markowitz Optimisation'!F339</f>
        <v>1.4794412396262392E-3</v>
      </c>
      <c r="H317" s="66">
        <f t="shared" si="18"/>
        <v>198.06863142050071</v>
      </c>
      <c r="I317" s="57">
        <f>'Portfolio 4 - Benchmark'!C315</f>
        <v>1.052011253897045E-2</v>
      </c>
      <c r="J317" s="66">
        <f t="shared" si="19"/>
        <v>125.29173708189846</v>
      </c>
    </row>
    <row r="318" spans="2:10" ht="15" customHeight="1" x14ac:dyDescent="0.35">
      <c r="B318" s="56">
        <f>'Daily Returns'!B316</f>
        <v>44915</v>
      </c>
      <c r="C318" s="57">
        <f>'Portfolio 1 - Equal Weight'!F316</f>
        <v>-2.1035129359866177E-3</v>
      </c>
      <c r="D318" s="66">
        <f t="shared" si="16"/>
        <v>152.78848556117953</v>
      </c>
      <c r="E318" s="57">
        <f>'Portfolio 2 - Criteria Based'!F316</f>
        <v>-2.4409936100494539E-3</v>
      </c>
      <c r="F318" s="66">
        <f t="shared" si="17"/>
        <v>157.71039358928454</v>
      </c>
      <c r="G318" s="57">
        <f>'Markowitz Optimisation'!F340</f>
        <v>-4.558299070243417E-3</v>
      </c>
      <c r="H318" s="66">
        <f t="shared" si="18"/>
        <v>197.16577536205224</v>
      </c>
      <c r="I318" s="57">
        <f>'Portfolio 4 - Benchmark'!C316</f>
        <v>1.5350637916828891E-3</v>
      </c>
      <c r="J318" s="66">
        <f t="shared" si="19"/>
        <v>125.48406789088993</v>
      </c>
    </row>
    <row r="319" spans="2:10" ht="15" customHeight="1" x14ac:dyDescent="0.35">
      <c r="B319" s="56">
        <f>'Daily Returns'!B317</f>
        <v>44916</v>
      </c>
      <c r="C319" s="57">
        <f>'Portfolio 1 - Equal Weight'!F317</f>
        <v>-2.1667197279986648E-2</v>
      </c>
      <c r="D319" s="66">
        <f t="shared" si="16"/>
        <v>149.47798730241504</v>
      </c>
      <c r="E319" s="57">
        <f>'Portfolio 2 - Criteria Based'!F317</f>
        <v>-2.046615908989043E-2</v>
      </c>
      <c r="F319" s="66">
        <f t="shared" si="17"/>
        <v>154.48266758395701</v>
      </c>
      <c r="G319" s="57">
        <f>'Markowitz Optimisation'!F341</f>
        <v>-2.459794230647917E-2</v>
      </c>
      <c r="H319" s="66">
        <f t="shared" si="18"/>
        <v>192.31590299488425</v>
      </c>
      <c r="I319" s="57">
        <f>'Portfolio 4 - Benchmark'!C317</f>
        <v>-1.8565337440598073E-2</v>
      </c>
      <c r="J319" s="66">
        <f t="shared" si="19"/>
        <v>123.15441382707664</v>
      </c>
    </row>
    <row r="320" spans="2:10" ht="15" customHeight="1" x14ac:dyDescent="0.35">
      <c r="B320" s="56">
        <f>'Daily Returns'!B318</f>
        <v>44917</v>
      </c>
      <c r="C320" s="57">
        <f>'Portfolio 1 - Equal Weight'!F318</f>
        <v>-1.773625803664346E-2</v>
      </c>
      <c r="D320" s="66">
        <f t="shared" si="16"/>
        <v>146.8268071488213</v>
      </c>
      <c r="E320" s="57">
        <f>'Portfolio 2 - Criteria Based'!F318</f>
        <v>-2.0326921425663384E-2</v>
      </c>
      <c r="F320" s="66">
        <f t="shared" si="17"/>
        <v>151.34251053835104</v>
      </c>
      <c r="G320" s="57">
        <f>'Markowitz Optimisation'!F342</f>
        <v>-2.6487654493069186E-2</v>
      </c>
      <c r="H320" s="66">
        <f t="shared" si="18"/>
        <v>187.22190580283313</v>
      </c>
      <c r="I320" s="57">
        <f>'Portfolio 4 - Benchmark'!C318</f>
        <v>-9.4199875216743889E-3</v>
      </c>
      <c r="J320" s="66">
        <f t="shared" si="19"/>
        <v>121.99430078558645</v>
      </c>
    </row>
    <row r="321" spans="2:10" ht="15" customHeight="1" x14ac:dyDescent="0.35">
      <c r="B321" s="56">
        <f>'Daily Returns'!B319</f>
        <v>44918</v>
      </c>
      <c r="C321" s="57">
        <f>'Portfolio 1 - Equal Weight'!F319</f>
        <v>-4.5842333966250856E-2</v>
      </c>
      <c r="D321" s="66">
        <f t="shared" si="16"/>
        <v>140.09592362030673</v>
      </c>
      <c r="E321" s="57">
        <f>'Portfolio 2 - Criteria Based'!F319</f>
        <v>-4.2436993034951909E-2</v>
      </c>
      <c r="F321" s="66">
        <f t="shared" si="17"/>
        <v>144.91998947274288</v>
      </c>
      <c r="G321" s="57">
        <f>'Markowitz Optimisation'!F343</f>
        <v>-3.2506187144279247E-2</v>
      </c>
      <c r="H321" s="66">
        <f t="shared" si="18"/>
        <v>181.13603549529762</v>
      </c>
      <c r="I321" s="57">
        <f>'Portfolio 4 - Benchmark'!C319</f>
        <v>-3.8612090018238621E-2</v>
      </c>
      <c r="J321" s="66">
        <f t="shared" si="19"/>
        <v>117.2838458619413</v>
      </c>
    </row>
    <row r="322" spans="2:10" ht="15" customHeight="1" x14ac:dyDescent="0.35">
      <c r="B322" s="56">
        <f>'Daily Returns'!B320</f>
        <v>44921</v>
      </c>
      <c r="C322" s="57">
        <f>'Portfolio 1 - Equal Weight'!F320</f>
        <v>3.2596549732732454E-2</v>
      </c>
      <c r="D322" s="66">
        <f t="shared" si="16"/>
        <v>144.66256736194916</v>
      </c>
      <c r="E322" s="57">
        <f>'Portfolio 2 - Criteria Based'!F320</f>
        <v>3.0733948237695274E-2</v>
      </c>
      <c r="F322" s="66">
        <f t="shared" si="17"/>
        <v>149.37395292780553</v>
      </c>
      <c r="G322" s="57">
        <f>'Markowitz Optimisation'!F344</f>
        <v>2.8049765637303978E-2</v>
      </c>
      <c r="H322" s="66">
        <f t="shared" si="18"/>
        <v>186.21685883941109</v>
      </c>
      <c r="I322" s="57">
        <f>'Portfolio 4 - Benchmark'!C320</f>
        <v>2.0727533616426097E-2</v>
      </c>
      <c r="J322" s="66">
        <f t="shared" si="19"/>
        <v>119.71485071970842</v>
      </c>
    </row>
    <row r="323" spans="2:10" ht="15" customHeight="1" x14ac:dyDescent="0.35">
      <c r="B323" s="56">
        <f>'Daily Returns'!B321</f>
        <v>44922</v>
      </c>
      <c r="C323" s="57">
        <f>'Portfolio 1 - Equal Weight'!F321</f>
        <v>1.3660454710332637E-2</v>
      </c>
      <c r="D323" s="66">
        <f t="shared" si="16"/>
        <v>146.63872381167752</v>
      </c>
      <c r="E323" s="57">
        <f>'Portfolio 2 - Criteria Based'!F321</f>
        <v>1.4265071832308671E-2</v>
      </c>
      <c r="F323" s="66">
        <f t="shared" si="17"/>
        <v>151.50478309619658</v>
      </c>
      <c r="G323" s="57">
        <f>'Markowitz Optimisation'!F345</f>
        <v>1.951427915511169E-2</v>
      </c>
      <c r="H323" s="66">
        <f t="shared" si="18"/>
        <v>189.85074660619139</v>
      </c>
      <c r="I323" s="57">
        <f>'Portfolio 4 - Benchmark'!C321</f>
        <v>9.6886671536267066E-3</v>
      </c>
      <c r="J323" s="66">
        <f t="shared" si="19"/>
        <v>120.87472806167779</v>
      </c>
    </row>
    <row r="324" spans="2:10" ht="15" customHeight="1" x14ac:dyDescent="0.35">
      <c r="B324" s="56">
        <f>'Daily Returns'!B322</f>
        <v>44923</v>
      </c>
      <c r="C324" s="57">
        <f>'Portfolio 1 - Equal Weight'!F322</f>
        <v>1.6159100561296789E-2</v>
      </c>
      <c r="D324" s="66">
        <f t="shared" si="16"/>
        <v>149.00827369593065</v>
      </c>
      <c r="E324" s="57">
        <f>'Portfolio 2 - Criteria Based'!F322</f>
        <v>1.5620381729708857E-2</v>
      </c>
      <c r="F324" s="66">
        <f t="shared" si="17"/>
        <v>153.87134564203592</v>
      </c>
      <c r="G324" s="57">
        <f>'Markowitz Optimisation'!F346</f>
        <v>2.398378429367878E-2</v>
      </c>
      <c r="H324" s="66">
        <f t="shared" si="18"/>
        <v>194.40408596078817</v>
      </c>
      <c r="I324" s="57">
        <f>'Portfolio 4 - Benchmark'!C322</f>
        <v>3.2622642024513482E-3</v>
      </c>
      <c r="J324" s="66">
        <f t="shared" si="19"/>
        <v>121.26905336001444</v>
      </c>
    </row>
    <row r="325" spans="2:10" ht="15" customHeight="1" x14ac:dyDescent="0.35">
      <c r="B325" s="56">
        <f>'Daily Returns'!B323</f>
        <v>44924</v>
      </c>
      <c r="C325" s="57">
        <f>'Portfolio 1 - Equal Weight'!F323</f>
        <v>5.0140957161052277E-3</v>
      </c>
      <c r="D325" s="66">
        <f t="shared" si="16"/>
        <v>149.75541544273366</v>
      </c>
      <c r="E325" s="57">
        <f>'Portfolio 2 - Criteria Based'!F323</f>
        <v>3.5358193293031203E-3</v>
      </c>
      <c r="F325" s="66">
        <f t="shared" si="17"/>
        <v>154.4154069201829</v>
      </c>
      <c r="G325" s="57">
        <f>'Markowitz Optimisation'!F347</f>
        <v>2.3050865262117691E-3</v>
      </c>
      <c r="H325" s="66">
        <f t="shared" si="18"/>
        <v>194.85220419997688</v>
      </c>
      <c r="I325" s="57">
        <f>'Portfolio 4 - Benchmark'!C323</f>
        <v>5.3740765431762316E-3</v>
      </c>
      <c r="J325" s="66">
        <f t="shared" si="19"/>
        <v>121.92076253508968</v>
      </c>
    </row>
    <row r="326" spans="2:10" ht="15" customHeight="1" x14ac:dyDescent="0.35">
      <c r="B326" s="56">
        <f>'Daily Returns'!B324</f>
        <v>44925</v>
      </c>
      <c r="C326" s="57">
        <f>'Portfolio 1 - Equal Weight'!F324</f>
        <v>-4.3286689918077157E-3</v>
      </c>
      <c r="D326" s="66">
        <f t="shared" si="16"/>
        <v>149.10717381955141</v>
      </c>
      <c r="E326" s="57">
        <f>'Portfolio 2 - Criteria Based'!F324</f>
        <v>-5.1999734012187528E-3</v>
      </c>
      <c r="F326" s="66">
        <f t="shared" si="17"/>
        <v>153.61245091145958</v>
      </c>
      <c r="G326" s="57">
        <f>'Markowitz Optimisation'!F348</f>
        <v>-8.2636389659644285E-3</v>
      </c>
      <c r="H326" s="66">
        <f t="shared" si="18"/>
        <v>193.24201593274591</v>
      </c>
      <c r="I326" s="57">
        <f>'Portfolio 4 - Benchmark'!C324</f>
        <v>2.416523608468335E-4</v>
      </c>
      <c r="J326" s="66">
        <f t="shared" si="19"/>
        <v>121.95022497519253</v>
      </c>
    </row>
    <row r="327" spans="2:10" ht="15" customHeight="1" x14ac:dyDescent="0.35">
      <c r="B327" s="56">
        <f>'Daily Returns'!B325</f>
        <v>44928</v>
      </c>
      <c r="C327" s="57">
        <f>'Portfolio 1 - Equal Weight'!F325</f>
        <v>5.2111123912354064E-3</v>
      </c>
      <c r="D327" s="66">
        <f t="shared" si="16"/>
        <v>149.88418806066457</v>
      </c>
      <c r="E327" s="57">
        <f>'Portfolio 2 - Criteria Based'!F325</f>
        <v>5.7848161775101593E-3</v>
      </c>
      <c r="F327" s="66">
        <f t="shared" si="17"/>
        <v>154.50107070255919</v>
      </c>
      <c r="G327" s="57">
        <f>'Markowitz Optimisation'!F349</f>
        <v>4.2303302481515532E-3</v>
      </c>
      <c r="H327" s="66">
        <f t="shared" si="18"/>
        <v>194.05949347795996</v>
      </c>
      <c r="I327" s="57">
        <f>'Portfolio 4 - Benchmark'!C325</f>
        <v>6.229259156895095E-3</v>
      </c>
      <c r="J327" s="66">
        <f t="shared" si="19"/>
        <v>122.70988453080466</v>
      </c>
    </row>
    <row r="328" spans="2:10" ht="15" customHeight="1" x14ac:dyDescent="0.35">
      <c r="B328" s="56">
        <f>'Daily Returns'!B326</f>
        <v>44929</v>
      </c>
      <c r="C328" s="57">
        <f>'Portfolio 1 - Equal Weight'!F326</f>
        <v>-2.2906020098793388E-3</v>
      </c>
      <c r="D328" s="66">
        <f t="shared" si="16"/>
        <v>149.54086303824369</v>
      </c>
      <c r="E328" s="57">
        <f>'Portfolio 2 - Criteria Based'!F326</f>
        <v>-2.6389426626162488E-3</v>
      </c>
      <c r="F328" s="66">
        <f t="shared" si="17"/>
        <v>154.09335123566231</v>
      </c>
      <c r="G328" s="57">
        <f>'Markowitz Optimisation'!F350</f>
        <v>-5.290670592272893E-3</v>
      </c>
      <c r="H328" s="66">
        <f t="shared" si="18"/>
        <v>193.03278862266475</v>
      </c>
      <c r="I328" s="57">
        <f>'Portfolio 4 - Benchmark'!C326</f>
        <v>-9.872843916868268E-4</v>
      </c>
      <c r="J328" s="66">
        <f t="shared" si="19"/>
        <v>122.58873497710171</v>
      </c>
    </row>
    <row r="329" spans="2:10" ht="15" customHeight="1" x14ac:dyDescent="0.35">
      <c r="B329" s="56">
        <f>'Daily Returns'!B327</f>
        <v>44930</v>
      </c>
      <c r="C329" s="57">
        <f>'Portfolio 1 - Equal Weight'!F327</f>
        <v>-1.6690535652832829E-2</v>
      </c>
      <c r="D329" s="66">
        <f t="shared" ref="D329:D392" si="20">D328*(1+C329)</f>
        <v>147.04494593214849</v>
      </c>
      <c r="E329" s="57">
        <f>'Portfolio 2 - Criteria Based'!F327</f>
        <v>-1.7406378617040426E-2</v>
      </c>
      <c r="F329" s="66">
        <f t="shared" ref="F329:F392" si="21">F328*(1+E329)</f>
        <v>151.41114402168577</v>
      </c>
      <c r="G329" s="57">
        <f>'Markowitz Optimisation'!F351</f>
        <v>-1.8989417059363838E-2</v>
      </c>
      <c r="H329" s="66">
        <f t="shared" ref="H329:H392" si="22">H328*(1+G329)</f>
        <v>189.36720849337695</v>
      </c>
      <c r="I329" s="57">
        <f>'Portfolio 4 - Benchmark'!C327</f>
        <v>-1.5371866504135689E-2</v>
      </c>
      <c r="J329" s="66">
        <f t="shared" ref="J329:J392" si="23">J328*(1+I329)</f>
        <v>120.70431730812282</v>
      </c>
    </row>
    <row r="330" spans="2:10" ht="15" customHeight="1" x14ac:dyDescent="0.35">
      <c r="B330" s="56">
        <f>'Daily Returns'!B328</f>
        <v>44931</v>
      </c>
      <c r="C330" s="57">
        <f>'Portfolio 1 - Equal Weight'!F328</f>
        <v>4.2716442898468291E-4</v>
      </c>
      <c r="D330" s="66">
        <f t="shared" si="20"/>
        <v>147.10775830251268</v>
      </c>
      <c r="E330" s="57">
        <f>'Portfolio 2 - Criteria Based'!F328</f>
        <v>9.481406176700453E-4</v>
      </c>
      <c r="F330" s="66">
        <f t="shared" si="21"/>
        <v>151.55470307730064</v>
      </c>
      <c r="G330" s="57">
        <f>'Markowitz Optimisation'!F352</f>
        <v>4.3306568958248427E-3</v>
      </c>
      <c r="H330" s="66">
        <f t="shared" si="22"/>
        <v>190.18729290068188</v>
      </c>
      <c r="I330" s="57">
        <f>'Portfolio 4 - Benchmark'!C328</f>
        <v>4.3857679292185203E-3</v>
      </c>
      <c r="J330" s="66">
        <f t="shared" si="23"/>
        <v>121.233698431891</v>
      </c>
    </row>
    <row r="331" spans="2:10" ht="15" customHeight="1" x14ac:dyDescent="0.35">
      <c r="B331" s="56">
        <f>'Daily Returns'!B329</f>
        <v>44932</v>
      </c>
      <c r="C331" s="57">
        <f>'Portfolio 1 - Equal Weight'!F329</f>
        <v>-8.2254907632118308E-3</v>
      </c>
      <c r="D331" s="66">
        <f t="shared" si="20"/>
        <v>145.89772479539855</v>
      </c>
      <c r="E331" s="57">
        <f>'Portfolio 2 - Criteria Based'!F329</f>
        <v>-8.7211004017916493E-3</v>
      </c>
      <c r="F331" s="66">
        <f t="shared" si="21"/>
        <v>150.23297929539979</v>
      </c>
      <c r="G331" s="57">
        <f>'Markowitz Optimisation'!F353</f>
        <v>-8.5985436485859629E-3</v>
      </c>
      <c r="H331" s="66">
        <f t="shared" si="22"/>
        <v>188.55195916126897</v>
      </c>
      <c r="I331" s="57">
        <f>'Portfolio 4 - Benchmark'!C329</f>
        <v>4.2771849124245698E-4</v>
      </c>
      <c r="J331" s="66">
        <f t="shared" si="23"/>
        <v>121.28555232647203</v>
      </c>
    </row>
    <row r="332" spans="2:10" ht="15" customHeight="1" x14ac:dyDescent="0.35">
      <c r="B332" s="56">
        <f>'Daily Returns'!B330</f>
        <v>44935</v>
      </c>
      <c r="C332" s="57">
        <f>'Portfolio 1 - Equal Weight'!F330</f>
        <v>1.1757445035011463E-2</v>
      </c>
      <c r="D332" s="66">
        <f t="shared" si="20"/>
        <v>147.61310927541368</v>
      </c>
      <c r="E332" s="57">
        <f>'Portfolio 2 - Criteria Based'!F330</f>
        <v>1.0408165935463122E-2</v>
      </c>
      <c r="F332" s="66">
        <f t="shared" si="21"/>
        <v>151.79662907288531</v>
      </c>
      <c r="G332" s="57">
        <f>'Markowitz Optimisation'!F354</f>
        <v>9.1983361094046586E-3</v>
      </c>
      <c r="H332" s="66">
        <f t="shared" si="22"/>
        <v>190.28632345572103</v>
      </c>
      <c r="I332" s="57">
        <f>'Portfolio 4 - Benchmark'!C330</f>
        <v>1.6910977365875324E-2</v>
      </c>
      <c r="J332" s="66">
        <f t="shared" si="23"/>
        <v>123.33660955667268</v>
      </c>
    </row>
    <row r="333" spans="2:10" ht="15" customHeight="1" x14ac:dyDescent="0.35">
      <c r="B333" s="56">
        <f>'Daily Returns'!B331</f>
        <v>44936</v>
      </c>
      <c r="C333" s="57">
        <f>'Portfolio 1 - Equal Weight'!F331</f>
        <v>-3.1506323180138344E-3</v>
      </c>
      <c r="D333" s="66">
        <f t="shared" si="20"/>
        <v>147.14803464276804</v>
      </c>
      <c r="E333" s="57">
        <f>'Portfolio 2 - Criteria Based'!F331</f>
        <v>-4.6359734693492971E-3</v>
      </c>
      <c r="F333" s="66">
        <f t="shared" si="21"/>
        <v>151.09290392776677</v>
      </c>
      <c r="G333" s="57">
        <f>'Markowitz Optimisation'!F355</f>
        <v>-1.3198583041977708E-2</v>
      </c>
      <c r="H333" s="66">
        <f t="shared" si="22"/>
        <v>187.77481361383806</v>
      </c>
      <c r="I333" s="57">
        <f>'Portfolio 4 - Benchmark'!C331</f>
        <v>-2.7155685590286582E-3</v>
      </c>
      <c r="J333" s="66">
        <f t="shared" si="23"/>
        <v>123.0016805375834</v>
      </c>
    </row>
    <row r="334" spans="2:10" ht="15" customHeight="1" x14ac:dyDescent="0.35">
      <c r="B334" s="56">
        <f>'Daily Returns'!B332</f>
        <v>44937</v>
      </c>
      <c r="C334" s="57">
        <f>'Portfolio 1 - Equal Weight'!F332</f>
        <v>-6.3776279330691518E-3</v>
      </c>
      <c r="D334" s="66">
        <f t="shared" si="20"/>
        <v>146.20957922673409</v>
      </c>
      <c r="E334" s="57">
        <f>'Portfolio 2 - Criteria Based'!F332</f>
        <v>-5.1265462136162697E-3</v>
      </c>
      <c r="F334" s="66">
        <f t="shared" si="21"/>
        <v>150.31831917323157</v>
      </c>
      <c r="G334" s="57">
        <f>'Markowitz Optimisation'!F356</f>
        <v>-5.9747741157569062E-3</v>
      </c>
      <c r="H334" s="66">
        <f t="shared" si="22"/>
        <v>186.65290151786704</v>
      </c>
      <c r="I334" s="57">
        <f>'Portfolio 4 - Benchmark'!C332</f>
        <v>-8.28961135021411E-3</v>
      </c>
      <c r="J334" s="66">
        <f t="shared" si="23"/>
        <v>121.98204441050363</v>
      </c>
    </row>
    <row r="335" spans="2:10" ht="15" customHeight="1" x14ac:dyDescent="0.35">
      <c r="B335" s="56">
        <f>'Daily Returns'!B333</f>
        <v>44938</v>
      </c>
      <c r="C335" s="57">
        <f>'Portfolio 1 - Equal Weight'!F333</f>
        <v>-1.5770777771834444E-3</v>
      </c>
      <c r="D335" s="66">
        <f t="shared" si="20"/>
        <v>145.97899534852428</v>
      </c>
      <c r="E335" s="57">
        <f>'Portfolio 2 - Criteria Based'!F333</f>
        <v>-1.7181237975568398E-3</v>
      </c>
      <c r="F335" s="66">
        <f t="shared" si="21"/>
        <v>150.06005369185129</v>
      </c>
      <c r="G335" s="57">
        <f>'Markowitz Optimisation'!F357</f>
        <v>-4.5222330532367462E-3</v>
      </c>
      <c r="H335" s="66">
        <f t="shared" si="22"/>
        <v>185.80881359714039</v>
      </c>
      <c r="I335" s="57">
        <f>'Portfolio 4 - Benchmark'!C333</f>
        <v>-6.840156743930792E-3</v>
      </c>
      <c r="J335" s="66">
        <f t="shared" si="23"/>
        <v>121.14766810679066</v>
      </c>
    </row>
    <row r="336" spans="2:10" ht="15" customHeight="1" x14ac:dyDescent="0.35">
      <c r="B336" s="56">
        <f>'Daily Returns'!B334</f>
        <v>44939</v>
      </c>
      <c r="C336" s="57">
        <f>'Portfolio 1 - Equal Weight'!F334</f>
        <v>2.8913526292191575E-3</v>
      </c>
      <c r="D336" s="66">
        <f t="shared" si="20"/>
        <v>146.401072100536</v>
      </c>
      <c r="E336" s="57">
        <f>'Portfolio 2 - Criteria Based'!F334</f>
        <v>3.266748295701232E-3</v>
      </c>
      <c r="F336" s="66">
        <f t="shared" si="21"/>
        <v>150.55026211650198</v>
      </c>
      <c r="G336" s="57">
        <f>'Markowitz Optimisation'!F358</f>
        <v>8.4289377177437855E-3</v>
      </c>
      <c r="H336" s="66">
        <f t="shared" si="22"/>
        <v>187.37498451435854</v>
      </c>
      <c r="I336" s="57">
        <f>'Portfolio 4 - Benchmark'!C334</f>
        <v>6.3405656119162046E-3</v>
      </c>
      <c r="J336" s="66">
        <f t="shared" si="23"/>
        <v>121.91581284515242</v>
      </c>
    </row>
    <row r="337" spans="2:10" ht="15" customHeight="1" x14ac:dyDescent="0.35">
      <c r="B337" s="56">
        <f>'Daily Returns'!B335</f>
        <v>44942</v>
      </c>
      <c r="C337" s="57">
        <f>'Portfolio 1 - Equal Weight'!F335</f>
        <v>8.2686280770979739E-3</v>
      </c>
      <c r="D337" s="66">
        <f t="shared" si="20"/>
        <v>147.61160811582374</v>
      </c>
      <c r="E337" s="57">
        <f>'Portfolio 2 - Criteria Based'!F335</f>
        <v>5.151324843701564E-3</v>
      </c>
      <c r="F337" s="66">
        <f t="shared" si="21"/>
        <v>151.32579542196851</v>
      </c>
      <c r="G337" s="57">
        <f>'Markowitz Optimisation'!F359</f>
        <v>-8.4270343662045839E-3</v>
      </c>
      <c r="H337" s="66">
        <f t="shared" si="22"/>
        <v>185.79596908048899</v>
      </c>
      <c r="I337" s="57">
        <f>'Portfolio 4 - Benchmark'!C335</f>
        <v>6.3547484683452726E-3</v>
      </c>
      <c r="J337" s="66">
        <f t="shared" si="23"/>
        <v>122.69055717009722</v>
      </c>
    </row>
    <row r="338" spans="2:10" ht="15" customHeight="1" x14ac:dyDescent="0.35">
      <c r="B338" s="56">
        <f>'Daily Returns'!B336</f>
        <v>44943</v>
      </c>
      <c r="C338" s="57">
        <f>'Portfolio 1 - Equal Weight'!F336</f>
        <v>1.3531434340256256E-2</v>
      </c>
      <c r="D338" s="66">
        <f t="shared" si="20"/>
        <v>149.60900489890264</v>
      </c>
      <c r="E338" s="57">
        <f>'Portfolio 2 - Criteria Based'!F336</f>
        <v>1.420789640292669E-2</v>
      </c>
      <c r="F338" s="66">
        <f t="shared" si="21"/>
        <v>153.4758166464143</v>
      </c>
      <c r="G338" s="57">
        <f>'Markowitz Optimisation'!F360</f>
        <v>2.2620351864511074E-2</v>
      </c>
      <c r="H338" s="66">
        <f t="shared" si="22"/>
        <v>189.9987392760975</v>
      </c>
      <c r="I338" s="57">
        <f>'Portfolio 4 - Benchmark'!C336</f>
        <v>1.1687907511074958E-2</v>
      </c>
      <c r="J338" s="66">
        <f t="shared" si="23"/>
        <v>124.12455305478358</v>
      </c>
    </row>
    <row r="339" spans="2:10" ht="15" customHeight="1" x14ac:dyDescent="0.35">
      <c r="B339" s="56">
        <f>'Daily Returns'!B337</f>
        <v>44944</v>
      </c>
      <c r="C339" s="57">
        <f>'Portfolio 1 - Equal Weight'!F337</f>
        <v>2.6413903124143938E-4</v>
      </c>
      <c r="D339" s="66">
        <f t="shared" si="20"/>
        <v>149.64852247652163</v>
      </c>
      <c r="E339" s="57">
        <f>'Portfolio 2 - Criteria Based'!F337</f>
        <v>4.4000721390414143E-4</v>
      </c>
      <c r="F339" s="66">
        <f t="shared" si="21"/>
        <v>153.54334711289854</v>
      </c>
      <c r="G339" s="57">
        <f>'Markowitz Optimisation'!F361</f>
        <v>1.0001735495443272E-3</v>
      </c>
      <c r="H339" s="66">
        <f t="shared" si="22"/>
        <v>190.18877098956824</v>
      </c>
      <c r="I339" s="57">
        <f>'Portfolio 4 - Benchmark'!C337</f>
        <v>-2.2236063058512778E-3</v>
      </c>
      <c r="J339" s="66">
        <f t="shared" si="23"/>
        <v>123.84854891589998</v>
      </c>
    </row>
    <row r="340" spans="2:10" ht="15" customHeight="1" x14ac:dyDescent="0.35">
      <c r="B340" s="56">
        <f>'Daily Returns'!B338</f>
        <v>44945</v>
      </c>
      <c r="C340" s="57">
        <f>'Portfolio 1 - Equal Weight'!F338</f>
        <v>-1.2656912758248106E-2</v>
      </c>
      <c r="D340" s="66">
        <f t="shared" si="20"/>
        <v>147.75443418313557</v>
      </c>
      <c r="E340" s="57">
        <f>'Portfolio 2 - Criteria Based'!F338</f>
        <v>-1.352329114157624E-2</v>
      </c>
      <c r="F340" s="66">
        <f t="shared" si="21"/>
        <v>151.46693572703873</v>
      </c>
      <c r="G340" s="57">
        <f>'Markowitz Optimisation'!F362</f>
        <v>-1.0105030267049299E-2</v>
      </c>
      <c r="H340" s="66">
        <f t="shared" si="22"/>
        <v>188.26690770226574</v>
      </c>
      <c r="I340" s="57">
        <f>'Portfolio 4 - Benchmark'!C338</f>
        <v>-4.1697513183912571E-3</v>
      </c>
      <c r="J340" s="66">
        <f t="shared" si="23"/>
        <v>123.33213126577706</v>
      </c>
    </row>
    <row r="341" spans="2:10" ht="15" customHeight="1" x14ac:dyDescent="0.35">
      <c r="B341" s="56">
        <f>'Daily Returns'!B339</f>
        <v>44946</v>
      </c>
      <c r="C341" s="57">
        <f>'Portfolio 1 - Equal Weight'!F339</f>
        <v>2.9851105941394286E-3</v>
      </c>
      <c r="D341" s="66">
        <f t="shared" si="20"/>
        <v>148.19549750994673</v>
      </c>
      <c r="E341" s="57">
        <f>'Portfolio 2 - Criteria Based'!F339</f>
        <v>2.9232696816325031E-3</v>
      </c>
      <c r="F341" s="66">
        <f t="shared" si="21"/>
        <v>151.90971442801938</v>
      </c>
      <c r="G341" s="57">
        <f>'Markowitz Optimisation'!F363</f>
        <v>2.2215822989736819E-3</v>
      </c>
      <c r="H341" s="66">
        <f t="shared" si="22"/>
        <v>188.68515813189961</v>
      </c>
      <c r="I341" s="57">
        <f>'Portfolio 4 - Benchmark'!C339</f>
        <v>-1.068302564690593E-3</v>
      </c>
      <c r="J341" s="66">
        <f t="shared" si="23"/>
        <v>123.20037523363708</v>
      </c>
    </row>
    <row r="342" spans="2:10" ht="15" customHeight="1" x14ac:dyDescent="0.35">
      <c r="B342" s="56">
        <f>'Daily Returns'!B340</f>
        <v>44949</v>
      </c>
      <c r="C342" s="57">
        <f>'Portfolio 1 - Equal Weight'!F340</f>
        <v>2.7641804563741795E-4</v>
      </c>
      <c r="D342" s="66">
        <f t="shared" si="20"/>
        <v>148.23646141974069</v>
      </c>
      <c r="E342" s="57">
        <f>'Portfolio 2 - Criteria Based'!F340</f>
        <v>5.1640327240206497E-3</v>
      </c>
      <c r="F342" s="66">
        <f t="shared" si="21"/>
        <v>152.6941811644223</v>
      </c>
      <c r="G342" s="57">
        <f>'Markowitz Optimisation'!F364</f>
        <v>6.3912571707714977E-3</v>
      </c>
      <c r="H342" s="66">
        <f t="shared" si="22"/>
        <v>189.89109350182829</v>
      </c>
      <c r="I342" s="57">
        <f>'Portfolio 4 - Benchmark'!C340</f>
        <v>9.1830702447559531E-5</v>
      </c>
      <c r="J342" s="66">
        <f t="shared" si="23"/>
        <v>123.21168881063659</v>
      </c>
    </row>
    <row r="343" spans="2:10" ht="15" customHeight="1" x14ac:dyDescent="0.35">
      <c r="B343" s="56">
        <f>'Daily Returns'!B341</f>
        <v>44950</v>
      </c>
      <c r="C343" s="57">
        <f>'Portfolio 1 - Equal Weight'!F341</f>
        <v>-5.9477063915227453E-3</v>
      </c>
      <c r="D343" s="66">
        <f t="shared" si="20"/>
        <v>147.35479447069778</v>
      </c>
      <c r="E343" s="57">
        <f>'Portfolio 2 - Criteria Based'!F341</f>
        <v>-7.2436891444319779E-3</v>
      </c>
      <c r="F343" s="66">
        <f t="shared" si="21"/>
        <v>151.58811198190364</v>
      </c>
      <c r="G343" s="57">
        <f>'Markowitz Optimisation'!F365</f>
        <v>-4.5675687738883251E-3</v>
      </c>
      <c r="H343" s="66">
        <f t="shared" si="22"/>
        <v>189.02375287270985</v>
      </c>
      <c r="I343" s="57">
        <f>'Portfolio 4 - Benchmark'!C341</f>
        <v>-6.7030257351042843E-3</v>
      </c>
      <c r="J343" s="66">
        <f t="shared" si="23"/>
        <v>122.38579768967323</v>
      </c>
    </row>
    <row r="344" spans="2:10" ht="15" customHeight="1" x14ac:dyDescent="0.35">
      <c r="B344" s="56">
        <f>'Daily Returns'!B342</f>
        <v>44951</v>
      </c>
      <c r="C344" s="57">
        <f>'Portfolio 1 - Equal Weight'!F342</f>
        <v>-2.3639536881193569E-2</v>
      </c>
      <c r="D344" s="66">
        <f t="shared" si="20"/>
        <v>143.87139537218701</v>
      </c>
      <c r="E344" s="57">
        <f>'Portfolio 2 - Criteria Based'!F342</f>
        <v>-2.240597884408229E-2</v>
      </c>
      <c r="F344" s="66">
        <f t="shared" si="21"/>
        <v>148.19163195182273</v>
      </c>
      <c r="G344" s="57">
        <f>'Markowitz Optimisation'!F366</f>
        <v>-2.1892879149467075E-2</v>
      </c>
      <c r="H344" s="66">
        <f t="shared" si="22"/>
        <v>184.88547869468889</v>
      </c>
      <c r="I344" s="57">
        <f>'Portfolio 4 - Benchmark'!C342</f>
        <v>-1.9719015108474847E-2</v>
      </c>
      <c r="J344" s="66">
        <f t="shared" si="23"/>
        <v>119.97247029596781</v>
      </c>
    </row>
    <row r="345" spans="2:10" ht="15" customHeight="1" x14ac:dyDescent="0.35">
      <c r="B345" s="56">
        <f>'Daily Returns'!B343</f>
        <v>44953</v>
      </c>
      <c r="C345" s="57">
        <f>'Portfolio 1 - Equal Weight'!F343</f>
        <v>-5.4875417912985738E-2</v>
      </c>
      <c r="D345" s="66">
        <f t="shared" si="20"/>
        <v>135.97639242541385</v>
      </c>
      <c r="E345" s="57">
        <f>'Portfolio 2 - Criteria Based'!F343</f>
        <v>-4.8297523971306322E-2</v>
      </c>
      <c r="F345" s="66">
        <f t="shared" si="21"/>
        <v>141.03434305528256</v>
      </c>
      <c r="G345" s="57">
        <f>'Markowitz Optimisation'!F367</f>
        <v>-2.7551731749446376E-2</v>
      </c>
      <c r="H345" s="66">
        <f t="shared" si="22"/>
        <v>179.79156358132482</v>
      </c>
      <c r="I345" s="57">
        <f>'Portfolio 4 - Benchmark'!C343</f>
        <v>-5.0307854917230777E-2</v>
      </c>
      <c r="J345" s="66">
        <f t="shared" si="23"/>
        <v>113.93691266625648</v>
      </c>
    </row>
    <row r="346" spans="2:10" ht="15" customHeight="1" x14ac:dyDescent="0.35">
      <c r="B346" s="56">
        <f>'Daily Returns'!B344</f>
        <v>44956</v>
      </c>
      <c r="C346" s="57">
        <f>'Portfolio 1 - Equal Weight'!F344</f>
        <v>-4.4901882880665447E-2</v>
      </c>
      <c r="D346" s="66">
        <f t="shared" si="20"/>
        <v>129.87079637819252</v>
      </c>
      <c r="E346" s="57">
        <f>'Portfolio 2 - Criteria Based'!F344</f>
        <v>-3.8265038595785714E-2</v>
      </c>
      <c r="F346" s="66">
        <f t="shared" si="21"/>
        <v>135.63765847494091</v>
      </c>
      <c r="G346" s="57">
        <f>'Markowitz Optimisation'!F368</f>
        <v>-2.0736777403605657E-2</v>
      </c>
      <c r="H346" s="66">
        <f t="shared" si="22"/>
        <v>176.06326594829267</v>
      </c>
      <c r="I346" s="57">
        <f>'Portfolio 4 - Benchmark'!C344</f>
        <v>-3.0420005006216444E-2</v>
      </c>
      <c r="J346" s="66">
        <f t="shared" si="23"/>
        <v>110.4709512125561</v>
      </c>
    </row>
    <row r="347" spans="2:10" ht="15" customHeight="1" x14ac:dyDescent="0.35">
      <c r="B347" s="56">
        <f>'Daily Returns'!B345</f>
        <v>44957</v>
      </c>
      <c r="C347" s="57">
        <f>'Portfolio 1 - Equal Weight'!F345</f>
        <v>1.8228710354922632E-2</v>
      </c>
      <c r="D347" s="66">
        <f t="shared" si="20"/>
        <v>132.23817350893373</v>
      </c>
      <c r="E347" s="57">
        <f>'Portfolio 2 - Criteria Based'!F345</f>
        <v>1.3952489384769225E-2</v>
      </c>
      <c r="F347" s="66">
        <f t="shared" si="21"/>
        <v>137.53014146498745</v>
      </c>
      <c r="G347" s="57">
        <f>'Markowitz Optimisation'!F369</f>
        <v>-6.2569625463400995E-3</v>
      </c>
      <c r="H347" s="66">
        <f t="shared" si="22"/>
        <v>174.96164468746787</v>
      </c>
      <c r="I347" s="57">
        <f>'Portfolio 4 - Benchmark'!C345</f>
        <v>1.189688794821353E-2</v>
      </c>
      <c r="J347" s="66">
        <f t="shared" si="23"/>
        <v>111.78521174066445</v>
      </c>
    </row>
    <row r="348" spans="2:10" ht="15" customHeight="1" x14ac:dyDescent="0.35">
      <c r="B348" s="56">
        <f>'Daily Returns'!B346</f>
        <v>44958</v>
      </c>
      <c r="C348" s="57">
        <f>'Portfolio 1 - Equal Weight'!F346</f>
        <v>-2.5094487815901616E-2</v>
      </c>
      <c r="D348" s="66">
        <f t="shared" si="20"/>
        <v>128.9197242750167</v>
      </c>
      <c r="E348" s="57">
        <f>'Portfolio 2 - Criteria Based'!F346</f>
        <v>-2.5170945624100376E-2</v>
      </c>
      <c r="F348" s="66">
        <f t="shared" si="21"/>
        <v>134.06837775249741</v>
      </c>
      <c r="G348" s="57">
        <f>'Markowitz Optimisation'!F370</f>
        <v>-2.7893412747566099E-2</v>
      </c>
      <c r="H348" s="66">
        <f t="shared" si="22"/>
        <v>170.08136731720734</v>
      </c>
      <c r="I348" s="57">
        <f>'Portfolio 4 - Benchmark'!C346</f>
        <v>-1.3104349842916529E-2</v>
      </c>
      <c r="J348" s="66">
        <f t="shared" si="23"/>
        <v>110.32033921875028</v>
      </c>
    </row>
    <row r="349" spans="2:10" ht="15" customHeight="1" x14ac:dyDescent="0.35">
      <c r="B349" s="56">
        <f>'Daily Returns'!B347</f>
        <v>44959</v>
      </c>
      <c r="C349" s="57">
        <f>'Portfolio 1 - Equal Weight'!F347</f>
        <v>-3.3560753088451294E-2</v>
      </c>
      <c r="D349" s="66">
        <f t="shared" si="20"/>
        <v>124.59308124039165</v>
      </c>
      <c r="E349" s="57">
        <f>'Portfolio 2 - Criteria Based'!F347</f>
        <v>-2.8801283786718798E-2</v>
      </c>
      <c r="F349" s="66">
        <f t="shared" si="21"/>
        <v>130.20703635802272</v>
      </c>
      <c r="G349" s="57">
        <f>'Markowitz Optimisation'!F371</f>
        <v>-2.5877703687490934E-2</v>
      </c>
      <c r="H349" s="66">
        <f t="shared" si="22"/>
        <v>165.68005209100934</v>
      </c>
      <c r="I349" s="57">
        <f>'Portfolio 4 - Benchmark'!C347</f>
        <v>-2.2593498627298092E-2</v>
      </c>
      <c r="J349" s="66">
        <f t="shared" si="23"/>
        <v>107.82781678604839</v>
      </c>
    </row>
    <row r="350" spans="2:10" ht="15" customHeight="1" x14ac:dyDescent="0.35">
      <c r="B350" s="56">
        <f>'Daily Returns'!B348</f>
        <v>44960</v>
      </c>
      <c r="C350" s="57">
        <f>'Portfolio 1 - Equal Weight'!F348</f>
        <v>-2.5380985622902291E-2</v>
      </c>
      <c r="D350" s="66">
        <f t="shared" si="20"/>
        <v>121.43078603671619</v>
      </c>
      <c r="E350" s="57">
        <f>'Portfolio 2 - Criteria Based'!F348</f>
        <v>-2.1045637804382795E-2</v>
      </c>
      <c r="F350" s="66">
        <f t="shared" si="21"/>
        <v>127.46674623124966</v>
      </c>
      <c r="G350" s="57">
        <f>'Markowitz Optimisation'!F372</f>
        <v>-1.5508015514720946E-2</v>
      </c>
      <c r="H350" s="66">
        <f t="shared" si="22"/>
        <v>163.1106832727022</v>
      </c>
      <c r="I350" s="57">
        <f>'Portfolio 4 - Benchmark'!C348</f>
        <v>-1.0299903820932044E-2</v>
      </c>
      <c r="J350" s="66">
        <f t="shared" si="23"/>
        <v>106.71720064393101</v>
      </c>
    </row>
    <row r="351" spans="2:10" ht="15" customHeight="1" x14ac:dyDescent="0.35">
      <c r="B351" s="56">
        <f>'Daily Returns'!B349</f>
        <v>44963</v>
      </c>
      <c r="C351" s="57">
        <f>'Portfolio 1 - Equal Weight'!F349</f>
        <v>-1.4554538016025532E-2</v>
      </c>
      <c r="D351" s="66">
        <f t="shared" si="20"/>
        <v>119.66341704502894</v>
      </c>
      <c r="E351" s="57">
        <f>'Portfolio 2 - Criteria Based'!F349</f>
        <v>-1.3479718440787087E-2</v>
      </c>
      <c r="F351" s="66">
        <f t="shared" si="21"/>
        <v>125.74853038148915</v>
      </c>
      <c r="G351" s="57">
        <f>'Markowitz Optimisation'!F373</f>
        <v>-1.5773112567756757E-2</v>
      </c>
      <c r="H351" s="66">
        <f t="shared" si="22"/>
        <v>160.53792010443817</v>
      </c>
      <c r="I351" s="57">
        <f>'Portfolio 4 - Benchmark'!C349</f>
        <v>-7.0830977454238164E-3</v>
      </c>
      <c r="J351" s="66">
        <f t="shared" si="23"/>
        <v>105.96131228065204</v>
      </c>
    </row>
    <row r="352" spans="2:10" ht="15" customHeight="1" x14ac:dyDescent="0.35">
      <c r="B352" s="56">
        <f>'Daily Returns'!B350</f>
        <v>44964</v>
      </c>
      <c r="C352" s="57">
        <f>'Portfolio 1 - Equal Weight'!F350</f>
        <v>-1.5105538755810279E-2</v>
      </c>
      <c r="D352" s="66">
        <f t="shared" si="20"/>
        <v>117.85583666120256</v>
      </c>
      <c r="E352" s="57">
        <f>'Portfolio 2 - Criteria Based'!F350</f>
        <v>-1.4770830263791591E-2</v>
      </c>
      <c r="F352" s="66">
        <f t="shared" si="21"/>
        <v>123.89112018330293</v>
      </c>
      <c r="G352" s="57">
        <f>'Markowitz Optimisation'!F374</f>
        <v>-2.2203014055589217E-2</v>
      </c>
      <c r="H352" s="66">
        <f t="shared" si="22"/>
        <v>156.97349440790427</v>
      </c>
      <c r="I352" s="57">
        <f>'Portfolio 4 - Benchmark'!C350</f>
        <v>-4.0728621922274666E-3</v>
      </c>
      <c r="J352" s="66">
        <f t="shared" si="23"/>
        <v>105.52974645802536</v>
      </c>
    </row>
    <row r="353" spans="2:10" ht="15" customHeight="1" x14ac:dyDescent="0.35">
      <c r="B353" s="56">
        <f>'Daily Returns'!B351</f>
        <v>44965</v>
      </c>
      <c r="C353" s="57">
        <f>'Portfolio 1 - Equal Weight'!F351</f>
        <v>8.3917557155856696E-3</v>
      </c>
      <c r="D353" s="66">
        <f t="shared" si="20"/>
        <v>118.84485405211935</v>
      </c>
      <c r="E353" s="57">
        <f>'Portfolio 2 - Criteria Based'!F351</f>
        <v>9.8157424659912895E-3</v>
      </c>
      <c r="F353" s="66">
        <f t="shared" si="21"/>
        <v>125.1072035128454</v>
      </c>
      <c r="G353" s="57">
        <f>'Markowitz Optimisation'!F375</f>
        <v>2.0888111925850748E-2</v>
      </c>
      <c r="H353" s="66">
        <f t="shared" si="22"/>
        <v>160.25237432848849</v>
      </c>
      <c r="I353" s="57">
        <f>'Portfolio 4 - Benchmark'!C351</f>
        <v>7.7412726419940903E-3</v>
      </c>
      <c r="J353" s="66">
        <f t="shared" si="23"/>
        <v>106.34668099719744</v>
      </c>
    </row>
    <row r="354" spans="2:10" ht="15" customHeight="1" x14ac:dyDescent="0.35">
      <c r="B354" s="56">
        <f>'Daily Returns'!B352</f>
        <v>44966</v>
      </c>
      <c r="C354" s="57">
        <f>'Portfolio 1 - Equal Weight'!F352</f>
        <v>-9.1559997888824712E-3</v>
      </c>
      <c r="D354" s="66">
        <f t="shared" si="20"/>
        <v>117.75671059350837</v>
      </c>
      <c r="E354" s="57">
        <f>'Portfolio 2 - Criteria Based'!F352</f>
        <v>-1.1833947353099122E-2</v>
      </c>
      <c r="F354" s="66">
        <f t="shared" si="21"/>
        <v>123.62669145298092</v>
      </c>
      <c r="G354" s="57">
        <f>'Markowitz Optimisation'!F376</f>
        <v>-1.6716256932184651E-2</v>
      </c>
      <c r="H354" s="66">
        <f t="shared" si="22"/>
        <v>157.57355446522084</v>
      </c>
      <c r="I354" s="57">
        <f>'Portfolio 4 - Benchmark'!C352</f>
        <v>-2.6618143777870085E-3</v>
      </c>
      <c r="J354" s="66">
        <f t="shared" si="23"/>
        <v>106.06360587268917</v>
      </c>
    </row>
    <row r="355" spans="2:10" ht="15" customHeight="1" x14ac:dyDescent="0.35">
      <c r="B355" s="56">
        <f>'Daily Returns'!B353</f>
        <v>44967</v>
      </c>
      <c r="C355" s="57">
        <f>'Portfolio 1 - Equal Weight'!F353</f>
        <v>-1.8139982058274783E-2</v>
      </c>
      <c r="D355" s="66">
        <f t="shared" si="20"/>
        <v>115.62060597610066</v>
      </c>
      <c r="E355" s="57">
        <f>'Portfolio 2 - Criteria Based'!F353</f>
        <v>-1.5885363186480188E-2</v>
      </c>
      <c r="F355" s="66">
        <f t="shared" si="21"/>
        <v>121.6628365597074</v>
      </c>
      <c r="G355" s="57">
        <f>'Markowitz Optimisation'!F377</f>
        <v>-2.0339836970854265E-2</v>
      </c>
      <c r="H355" s="66">
        <f t="shared" si="22"/>
        <v>154.36853405648023</v>
      </c>
      <c r="I355" s="57">
        <f>'Portfolio 4 - Benchmark'!C353</f>
        <v>-7.7289747663863428E-3</v>
      </c>
      <c r="J355" s="66">
        <f t="shared" si="23"/>
        <v>105.24384293926721</v>
      </c>
    </row>
    <row r="356" spans="2:10" ht="15" customHeight="1" x14ac:dyDescent="0.35">
      <c r="B356" s="56">
        <f>'Daily Returns'!B354</f>
        <v>44970</v>
      </c>
      <c r="C356" s="57">
        <f>'Portfolio 1 - Equal Weight'!F354</f>
        <v>-1.3111113322940939E-2</v>
      </c>
      <c r="D356" s="66">
        <f t="shared" si="20"/>
        <v>114.10469110868091</v>
      </c>
      <c r="E356" s="57">
        <f>'Portfolio 2 - Criteria Based'!F354</f>
        <v>-1.1117920552055956E-2</v>
      </c>
      <c r="F356" s="66">
        <f t="shared" si="21"/>
        <v>120.3101988086988</v>
      </c>
      <c r="G356" s="57">
        <f>'Markowitz Optimisation'!F378</f>
        <v>-1.2191645275672491E-2</v>
      </c>
      <c r="H356" s="66">
        <f t="shared" si="22"/>
        <v>152.48652764753805</v>
      </c>
      <c r="I356" s="57">
        <f>'Portfolio 4 - Benchmark'!C354</f>
        <v>-2.9965264480410481E-3</v>
      </c>
      <c r="J356" s="66">
        <f t="shared" si="23"/>
        <v>104.92847698040622</v>
      </c>
    </row>
    <row r="357" spans="2:10" ht="15" customHeight="1" x14ac:dyDescent="0.35">
      <c r="B357" s="56">
        <f>'Daily Returns'!B355</f>
        <v>44971</v>
      </c>
      <c r="C357" s="57">
        <f>'Portfolio 1 - Equal Weight'!F355</f>
        <v>-1.6712466992675201E-2</v>
      </c>
      <c r="D357" s="66">
        <f t="shared" si="20"/>
        <v>112.19772022481767</v>
      </c>
      <c r="E357" s="57">
        <f>'Portfolio 2 - Criteria Based'!F355</f>
        <v>-1.6065753136582733E-2</v>
      </c>
      <c r="F357" s="66">
        <f t="shared" si="21"/>
        <v>118.37732485482505</v>
      </c>
      <c r="G357" s="57">
        <f>'Markowitz Optimisation'!F379</f>
        <v>-2.1797018024620748E-2</v>
      </c>
      <c r="H357" s="66">
        <f t="shared" si="22"/>
        <v>149.16277605589283</v>
      </c>
      <c r="I357" s="57">
        <f>'Portfolio 4 - Benchmark'!C355</f>
        <v>6.6939365962892516E-4</v>
      </c>
      <c r="J357" s="66">
        <f t="shared" si="23"/>
        <v>104.99871543761142</v>
      </c>
    </row>
    <row r="358" spans="2:10" ht="15" customHeight="1" x14ac:dyDescent="0.35">
      <c r="B358" s="56">
        <f>'Daily Returns'!B356</f>
        <v>44972</v>
      </c>
      <c r="C358" s="57">
        <f>'Portfolio 1 - Equal Weight'!F356</f>
        <v>3.1947911485105127E-3</v>
      </c>
      <c r="D358" s="66">
        <f t="shared" si="20"/>
        <v>112.55616850827499</v>
      </c>
      <c r="E358" s="57">
        <f>'Portfolio 2 - Criteria Based'!F356</f>
        <v>6.33440661067209E-3</v>
      </c>
      <c r="F358" s="66">
        <f t="shared" si="21"/>
        <v>119.12717496393913</v>
      </c>
      <c r="G358" s="57">
        <f>'Markowitz Optimisation'!F380</f>
        <v>-2.3620630417662981E-3</v>
      </c>
      <c r="H358" s="66">
        <f t="shared" si="22"/>
        <v>148.81044417536395</v>
      </c>
      <c r="I358" s="57">
        <f>'Portfolio 4 - Benchmark'!C356</f>
        <v>3.3806459143794765E-3</v>
      </c>
      <c r="J358" s="66">
        <f t="shared" si="23"/>
        <v>105.35367891597068</v>
      </c>
    </row>
    <row r="359" spans="2:10" ht="15" customHeight="1" x14ac:dyDescent="0.35">
      <c r="B359" s="56">
        <f>'Daily Returns'!B357</f>
        <v>44973</v>
      </c>
      <c r="C359" s="57">
        <f>'Portfolio 1 - Equal Weight'!F357</f>
        <v>3.3465452192855689E-4</v>
      </c>
      <c r="D359" s="66">
        <f t="shared" si="20"/>
        <v>112.59383593903723</v>
      </c>
      <c r="E359" s="57">
        <f>'Portfolio 2 - Criteria Based'!F357</f>
        <v>5.178810820444431E-3</v>
      </c>
      <c r="F359" s="66">
        <f t="shared" si="21"/>
        <v>119.74411206665135</v>
      </c>
      <c r="G359" s="57">
        <f>'Markowitz Optimisation'!F381</f>
        <v>2.3003765338064003E-2</v>
      </c>
      <c r="H359" s="66">
        <f t="shared" si="22"/>
        <v>152.23364471302708</v>
      </c>
      <c r="I359" s="57">
        <f>'Portfolio 4 - Benchmark'!C357</f>
        <v>3.5124378332060946E-3</v>
      </c>
      <c r="J359" s="66">
        <f t="shared" si="23"/>
        <v>105.72372716366257</v>
      </c>
    </row>
    <row r="360" spans="2:10" ht="15" customHeight="1" x14ac:dyDescent="0.35">
      <c r="B360" s="56">
        <f>'Daily Returns'!B358</f>
        <v>44974</v>
      </c>
      <c r="C360" s="57">
        <f>'Portfolio 1 - Equal Weight'!F358</f>
        <v>2.6469652565073061E-3</v>
      </c>
      <c r="D360" s="66">
        <f t="shared" si="20"/>
        <v>112.89186791086475</v>
      </c>
      <c r="E360" s="57">
        <f>'Portfolio 2 - Criteria Based'!F358</f>
        <v>5.0441045840619904E-3</v>
      </c>
      <c r="F360" s="66">
        <f t="shared" si="21"/>
        <v>120.34811389124117</v>
      </c>
      <c r="G360" s="57">
        <f>'Markowitz Optimisation'!F382</f>
        <v>1.9695275193431307E-2</v>
      </c>
      <c r="H360" s="66">
        <f t="shared" si="22"/>
        <v>155.2319282393492</v>
      </c>
      <c r="I360" s="57">
        <f>'Portfolio 4 - Benchmark'!C358</f>
        <v>1.8526238816818363E-3</v>
      </c>
      <c r="J360" s="66">
        <f t="shared" si="23"/>
        <v>105.91959346546639</v>
      </c>
    </row>
    <row r="361" spans="2:10" ht="15" customHeight="1" x14ac:dyDescent="0.35">
      <c r="B361" s="56">
        <f>'Daily Returns'!B359</f>
        <v>44977</v>
      </c>
      <c r="C361" s="57">
        <f>'Portfolio 1 - Equal Weight'!F359</f>
        <v>-7.1951009748326905E-3</v>
      </c>
      <c r="D361" s="66">
        <f t="shared" si="20"/>
        <v>112.07959952200861</v>
      </c>
      <c r="E361" s="57">
        <f>'Portfolio 2 - Criteria Based'!F359</f>
        <v>-8.7453141293058687E-4</v>
      </c>
      <c r="F361" s="66">
        <f t="shared" si="21"/>
        <v>120.24286568515633</v>
      </c>
      <c r="G361" s="57">
        <f>'Markowitz Optimisation'!F383</f>
        <v>1.8045437562934273E-2</v>
      </c>
      <c r="H361" s="66">
        <f t="shared" si="22"/>
        <v>158.03315630816627</v>
      </c>
      <c r="I361" s="57">
        <f>'Portfolio 4 - Benchmark'!C359</f>
        <v>-9.7978566215086715E-3</v>
      </c>
      <c r="J361" s="66">
        <f t="shared" si="23"/>
        <v>104.88180847528326</v>
      </c>
    </row>
    <row r="362" spans="2:10" ht="15" customHeight="1" x14ac:dyDescent="0.35">
      <c r="B362" s="56">
        <f>'Daily Returns'!B360</f>
        <v>44978</v>
      </c>
      <c r="C362" s="57">
        <f>'Portfolio 1 - Equal Weight'!F360</f>
        <v>2.9830943827014226E-3</v>
      </c>
      <c r="D362" s="66">
        <f t="shared" si="20"/>
        <v>112.41394354575813</v>
      </c>
      <c r="E362" s="57">
        <f>'Portfolio 2 - Criteria Based'!F360</f>
        <v>7.9412515118817209E-3</v>
      </c>
      <c r="F362" s="66">
        <f t="shared" si="21"/>
        <v>121.19774452407157</v>
      </c>
      <c r="G362" s="57">
        <f>'Markowitz Optimisation'!F384</f>
        <v>2.894072713964432E-2</v>
      </c>
      <c r="H362" s="66">
        <f t="shared" si="22"/>
        <v>162.60675076389765</v>
      </c>
      <c r="I362" s="57">
        <f>'Portfolio 4 - Benchmark'!C360</f>
        <v>4.0428692461027538E-3</v>
      </c>
      <c r="J362" s="66">
        <f t="shared" si="23"/>
        <v>105.30583191324362</v>
      </c>
    </row>
    <row r="363" spans="2:10" ht="15" customHeight="1" x14ac:dyDescent="0.35">
      <c r="B363" s="56">
        <f>'Daily Returns'!B361</f>
        <v>44979</v>
      </c>
      <c r="C363" s="57">
        <f>'Portfolio 1 - Equal Weight'!F361</f>
        <v>-2.3398474392012661E-2</v>
      </c>
      <c r="D363" s="66">
        <f t="shared" si="20"/>
        <v>109.78362876639754</v>
      </c>
      <c r="E363" s="57">
        <f>'Portfolio 2 - Criteria Based'!F361</f>
        <v>-2.2452411632511472E-2</v>
      </c>
      <c r="F363" s="66">
        <f t="shared" si="21"/>
        <v>118.47656287508515</v>
      </c>
      <c r="G363" s="57">
        <f>'Markowitz Optimisation'!F385</f>
        <v>-2.5024392981537396E-2</v>
      </c>
      <c r="H363" s="66">
        <f t="shared" si="22"/>
        <v>158.53761553133097</v>
      </c>
      <c r="I363" s="57">
        <f>'Portfolio 4 - Benchmark'!C361</f>
        <v>-1.8915349836608586E-2</v>
      </c>
      <c r="J363" s="66">
        <f t="shared" si="23"/>
        <v>103.31393526276952</v>
      </c>
    </row>
    <row r="364" spans="2:10" ht="15" customHeight="1" x14ac:dyDescent="0.35">
      <c r="B364" s="56">
        <f>'Daily Returns'!B362</f>
        <v>44980</v>
      </c>
      <c r="C364" s="57">
        <f>'Portfolio 1 - Equal Weight'!F362</f>
        <v>-1.7515598796738689E-2</v>
      </c>
      <c r="D364" s="66">
        <f t="shared" si="20"/>
        <v>107.86070277047521</v>
      </c>
      <c r="E364" s="57">
        <f>'Portfolio 2 - Criteria Based'!F362</f>
        <v>-1.5667449815005102E-2</v>
      </c>
      <c r="F364" s="66">
        <f t="shared" si="21"/>
        <v>116.62033727198545</v>
      </c>
      <c r="G364" s="57">
        <f>'Markowitz Optimisation'!F386</f>
        <v>-1.8984246718047937E-2</v>
      </c>
      <c r="H364" s="66">
        <f t="shared" si="22"/>
        <v>155.52789832399316</v>
      </c>
      <c r="I364" s="57">
        <f>'Portfolio 4 - Benchmark'!C362</f>
        <v>-5.2312304228103734E-3</v>
      </c>
      <c r="J364" s="66">
        <f t="shared" si="23"/>
        <v>102.77347626152266</v>
      </c>
    </row>
    <row r="365" spans="2:10" ht="15" customHeight="1" x14ac:dyDescent="0.35">
      <c r="B365" s="56">
        <f>'Daily Returns'!B363</f>
        <v>44981</v>
      </c>
      <c r="C365" s="57">
        <f>'Portfolio 1 - Equal Weight'!F363</f>
        <v>-1.6547663768175524E-2</v>
      </c>
      <c r="D365" s="66">
        <f t="shared" si="20"/>
        <v>106.07586012723027</v>
      </c>
      <c r="E365" s="57">
        <f>'Portfolio 2 - Criteria Based'!F363</f>
        <v>-1.6116393089366358E-2</v>
      </c>
      <c r="F365" s="66">
        <f t="shared" si="21"/>
        <v>114.74083807429564</v>
      </c>
      <c r="G365" s="57">
        <f>'Markowitz Optimisation'!F387</f>
        <v>-1.7772943728017319E-2</v>
      </c>
      <c r="H365" s="66">
        <f t="shared" si="22"/>
        <v>152.76370973894404</v>
      </c>
      <c r="I365" s="57">
        <f>'Portfolio 4 - Benchmark'!C363</f>
        <v>6.6439468300782956E-3</v>
      </c>
      <c r="J365" s="66">
        <f t="shared" si="23"/>
        <v>103.45629777334653</v>
      </c>
    </row>
    <row r="366" spans="2:10" ht="15" customHeight="1" x14ac:dyDescent="0.35">
      <c r="B366" s="56">
        <f>'Daily Returns'!B364</f>
        <v>44984</v>
      </c>
      <c r="C366" s="57">
        <f>'Portfolio 1 - Equal Weight'!F364</f>
        <v>-1.7728252897256672E-2</v>
      </c>
      <c r="D366" s="66">
        <f t="shared" si="20"/>
        <v>104.19532045260071</v>
      </c>
      <c r="E366" s="57">
        <f>'Portfolio 2 - Criteria Based'!F364</f>
        <v>-1.6239531025117705E-2</v>
      </c>
      <c r="F366" s="66">
        <f t="shared" si="21"/>
        <v>112.87750067454012</v>
      </c>
      <c r="G366" s="57">
        <f>'Markowitz Optimisation'!F388</f>
        <v>-1.3066117228775997E-2</v>
      </c>
      <c r="H366" s="66">
        <f t="shared" si="22"/>
        <v>150.76768119919228</v>
      </c>
      <c r="I366" s="57">
        <f>'Portfolio 4 - Benchmark'!C364</f>
        <v>-2.0982701232308276E-3</v>
      </c>
      <c r="J366" s="66">
        <f t="shared" si="23"/>
        <v>103.23921851466865</v>
      </c>
    </row>
    <row r="367" spans="2:10" ht="15" customHeight="1" x14ac:dyDescent="0.35">
      <c r="B367" s="56">
        <f>'Daily Returns'!B365</f>
        <v>44985</v>
      </c>
      <c r="C367" s="57">
        <f>'Portfolio 1 - Equal Weight'!F365</f>
        <v>2.1354259255922103E-2</v>
      </c>
      <c r="D367" s="66">
        <f t="shared" si="20"/>
        <v>106.42033433879944</v>
      </c>
      <c r="E367" s="57">
        <f>'Portfolio 2 - Criteria Based'!F365</f>
        <v>1.8298828167788342E-2</v>
      </c>
      <c r="F367" s="66">
        <f t="shared" si="21"/>
        <v>114.94302666339293</v>
      </c>
      <c r="G367" s="57">
        <f>'Markowitz Optimisation'!F389</f>
        <v>2.1295055482233396E-2</v>
      </c>
      <c r="H367" s="66">
        <f t="shared" si="22"/>
        <v>153.97828733525674</v>
      </c>
      <c r="I367" s="57">
        <f>'Portfolio 4 - Benchmark'!C365</f>
        <v>-9.9700464827446877E-3</v>
      </c>
      <c r="J367" s="66">
        <f t="shared" si="23"/>
        <v>102.20991870723516</v>
      </c>
    </row>
    <row r="368" spans="2:10" ht="15" customHeight="1" x14ac:dyDescent="0.35">
      <c r="B368" s="56">
        <f>'Daily Returns'!B366</f>
        <v>44986</v>
      </c>
      <c r="C368" s="57">
        <f>'Portfolio 1 - Equal Weight'!F366</f>
        <v>1.7835723892583179E-2</v>
      </c>
      <c r="D368" s="66">
        <f t="shared" si="20"/>
        <v>108.31841803862265</v>
      </c>
      <c r="E368" s="57">
        <f>'Portfolio 2 - Criteria Based'!F366</f>
        <v>1.7271965459746151E-2</v>
      </c>
      <c r="F368" s="66">
        <f t="shared" si="21"/>
        <v>116.92831864976174</v>
      </c>
      <c r="G368" s="57">
        <f>'Markowitz Optimisation'!F390</f>
        <v>2.2173607608489517E-2</v>
      </c>
      <c r="H368" s="66">
        <f t="shared" si="22"/>
        <v>157.39254145885596</v>
      </c>
      <c r="I368" s="57">
        <f>'Portfolio 4 - Benchmark'!C366</f>
        <v>8.8713117872913916E-3</v>
      </c>
      <c r="J368" s="66">
        <f t="shared" si="23"/>
        <v>103.11665476384076</v>
      </c>
    </row>
    <row r="369" spans="2:10" ht="15" customHeight="1" x14ac:dyDescent="0.35">
      <c r="B369" s="56">
        <f>'Daily Returns'!B367</f>
        <v>44987</v>
      </c>
      <c r="C369" s="57">
        <f>'Portfolio 1 - Equal Weight'!F367</f>
        <v>1.5648209431645899E-2</v>
      </c>
      <c r="D369" s="66">
        <f t="shared" si="20"/>
        <v>110.01340732939559</v>
      </c>
      <c r="E369" s="57">
        <f>'Portfolio 2 - Criteria Based'!F367</f>
        <v>1.7081102851671044E-2</v>
      </c>
      <c r="F369" s="66">
        <f t="shared" si="21"/>
        <v>118.92558328689128</v>
      </c>
      <c r="G369" s="57">
        <f>'Markowitz Optimisation'!F391</f>
        <v>2.0383268108290005E-2</v>
      </c>
      <c r="H369" s="66">
        <f t="shared" si="22"/>
        <v>160.60071582965699</v>
      </c>
      <c r="I369" s="57">
        <f>'Portfolio 4 - Benchmark'!C367</f>
        <v>1.1634498459400788E-3</v>
      </c>
      <c r="J369" s="66">
        <f t="shared" si="23"/>
        <v>103.2366258199396</v>
      </c>
    </row>
    <row r="370" spans="2:10" ht="15" customHeight="1" x14ac:dyDescent="0.35">
      <c r="B370" s="56">
        <f>'Daily Returns'!B368</f>
        <v>44988</v>
      </c>
      <c r="C370" s="57">
        <f>'Portfolio 1 - Equal Weight'!F368</f>
        <v>2.2241523613941078E-2</v>
      </c>
      <c r="D370" s="66">
        <f t="shared" si="20"/>
        <v>112.46027312636245</v>
      </c>
      <c r="E370" s="57">
        <f>'Portfolio 2 - Criteria Based'!F368</f>
        <v>1.9149402259163922E-2</v>
      </c>
      <c r="F370" s="66">
        <f t="shared" si="21"/>
        <v>121.20293712015766</v>
      </c>
      <c r="G370" s="57">
        <f>'Markowitz Optimisation'!F392</f>
        <v>1.9745160122331237E-2</v>
      </c>
      <c r="H370" s="66">
        <f t="shared" si="22"/>
        <v>163.7718026794746</v>
      </c>
      <c r="I370" s="57">
        <f>'Portfolio 4 - Benchmark'!C368</f>
        <v>1.6835578000963469E-2</v>
      </c>
      <c r="J370" s="66">
        <f t="shared" si="23"/>
        <v>104.97467408648748</v>
      </c>
    </row>
    <row r="371" spans="2:10" ht="15" customHeight="1" x14ac:dyDescent="0.35">
      <c r="B371" s="56">
        <f>'Daily Returns'!B369</f>
        <v>44991</v>
      </c>
      <c r="C371" s="57">
        <f>'Portfolio 1 - Equal Weight'!F369</f>
        <v>3.4083279712263784E-2</v>
      </c>
      <c r="D371" s="66">
        <f t="shared" si="20"/>
        <v>116.29328807184585</v>
      </c>
      <c r="E371" s="57">
        <f>'Portfolio 2 - Criteria Based'!F369</f>
        <v>2.9804979645991731E-2</v>
      </c>
      <c r="F371" s="66">
        <f t="shared" si="21"/>
        <v>124.81538819405839</v>
      </c>
      <c r="G371" s="57">
        <f>'Markowitz Optimisation'!F393</f>
        <v>3.0528642948492894E-2</v>
      </c>
      <c r="H371" s="66">
        <f t="shared" si="22"/>
        <v>168.77153356850732</v>
      </c>
      <c r="I371" s="57">
        <f>'Portfolio 4 - Benchmark'!C369</f>
        <v>1.9298344092057329E-2</v>
      </c>
      <c r="J371" s="66">
        <f t="shared" si="23"/>
        <v>107.0005114679601</v>
      </c>
    </row>
    <row r="372" spans="2:10" ht="15" customHeight="1" x14ac:dyDescent="0.35">
      <c r="B372" s="56">
        <f>'Daily Returns'!B370</f>
        <v>44993</v>
      </c>
      <c r="C372" s="57">
        <f>'Portfolio 1 - Equal Weight'!F370</f>
        <v>2.650633769892654E-2</v>
      </c>
      <c r="D372" s="66">
        <f t="shared" si="20"/>
        <v>119.37579723759674</v>
      </c>
      <c r="E372" s="57">
        <f>'Portfolio 2 - Criteria Based'!F370</f>
        <v>2.4987771336512869E-2</v>
      </c>
      <c r="F372" s="66">
        <f t="shared" si="21"/>
        <v>127.93424657352962</v>
      </c>
      <c r="G372" s="57">
        <f>'Markowitz Optimisation'!F394</f>
        <v>2.9855769243652838E-2</v>
      </c>
      <c r="H372" s="66">
        <f t="shared" si="22"/>
        <v>173.81033752962608</v>
      </c>
      <c r="I372" s="57">
        <f>'Portfolio 4 - Benchmark'!C370</f>
        <v>8.3375553450668605E-3</v>
      </c>
      <c r="J372" s="66">
        <f t="shared" si="23"/>
        <v>107.89263415427467</v>
      </c>
    </row>
    <row r="373" spans="2:10" ht="15" customHeight="1" x14ac:dyDescent="0.35">
      <c r="B373" s="56">
        <f>'Daily Returns'!B371</f>
        <v>44994</v>
      </c>
      <c r="C373" s="57">
        <f>'Portfolio 1 - Equal Weight'!F371</f>
        <v>1.0994804695975656E-2</v>
      </c>
      <c r="D373" s="66">
        <f t="shared" si="20"/>
        <v>120.6883108136505</v>
      </c>
      <c r="E373" s="57">
        <f>'Portfolio 2 - Criteria Based'!F371</f>
        <v>1.2684963329479996E-2</v>
      </c>
      <c r="F373" s="66">
        <f t="shared" si="21"/>
        <v>129.55708779989951</v>
      </c>
      <c r="G373" s="57">
        <f>'Markowitz Optimisation'!F395</f>
        <v>1.642622819121746E-2</v>
      </c>
      <c r="H373" s="66">
        <f t="shared" si="22"/>
        <v>176.66538579588027</v>
      </c>
      <c r="I373" s="57">
        <f>'Portfolio 4 - Benchmark'!C371</f>
        <v>-8.9829712400737449E-3</v>
      </c>
      <c r="J373" s="66">
        <f t="shared" si="23"/>
        <v>106.92343772465102</v>
      </c>
    </row>
    <row r="374" spans="2:10" ht="15" customHeight="1" x14ac:dyDescent="0.35">
      <c r="B374" s="56">
        <f>'Daily Returns'!B372</f>
        <v>44995</v>
      </c>
      <c r="C374" s="57">
        <f>'Portfolio 1 - Equal Weight'!F372</f>
        <v>1.5180971981889235E-2</v>
      </c>
      <c r="D374" s="66">
        <f t="shared" si="20"/>
        <v>122.52047667865406</v>
      </c>
      <c r="E374" s="57">
        <f>'Portfolio 2 - Criteria Based'!F372</f>
        <v>1.5079196101610744E-2</v>
      </c>
      <c r="F374" s="66">
        <f t="shared" si="21"/>
        <v>131.51070453318781</v>
      </c>
      <c r="G374" s="57">
        <f>'Markowitz Optimisation'!F396</f>
        <v>2.0780703478162028E-2</v>
      </c>
      <c r="H374" s="66">
        <f t="shared" si="22"/>
        <v>180.33661679295955</v>
      </c>
      <c r="I374" s="57">
        <f>'Portfolio 4 - Benchmark'!C372</f>
        <v>6.4367795821818063E-4</v>
      </c>
      <c r="J374" s="66">
        <f t="shared" si="23"/>
        <v>106.9922619847313</v>
      </c>
    </row>
    <row r="375" spans="2:10" ht="15" customHeight="1" x14ac:dyDescent="0.35">
      <c r="B375" s="56">
        <f>'Daily Returns'!B373</f>
        <v>44998</v>
      </c>
      <c r="C375" s="57">
        <f>'Portfolio 1 - Equal Weight'!F373</f>
        <v>3.6865457544419476E-3</v>
      </c>
      <c r="D375" s="66">
        <f t="shared" si="20"/>
        <v>122.97215402178595</v>
      </c>
      <c r="E375" s="57">
        <f>'Portfolio 2 - Criteria Based'!F373</f>
        <v>4.8277886990914527E-3</v>
      </c>
      <c r="F375" s="66">
        <f t="shared" si="21"/>
        <v>132.1456104263427</v>
      </c>
      <c r="G375" s="57">
        <f>'Markowitz Optimisation'!F397</f>
        <v>1.3496911207240904E-2</v>
      </c>
      <c r="H375" s="66">
        <f t="shared" si="22"/>
        <v>182.77060409722836</v>
      </c>
      <c r="I375" s="57">
        <f>'Portfolio 4 - Benchmark'!C373</f>
        <v>-5.952394065229516E-3</v>
      </c>
      <c r="J375" s="66">
        <f t="shared" si="23"/>
        <v>106.35540187946791</v>
      </c>
    </row>
    <row r="376" spans="2:10" ht="15" customHeight="1" x14ac:dyDescent="0.35">
      <c r="B376" s="56">
        <f>'Daily Returns'!B374</f>
        <v>44999</v>
      </c>
      <c r="C376" s="57">
        <f>'Portfolio 1 - Equal Weight'!F374</f>
        <v>-1.6524115297303056E-2</v>
      </c>
      <c r="D376" s="66">
        <f t="shared" si="20"/>
        <v>120.94014797037225</v>
      </c>
      <c r="E376" s="57">
        <f>'Portfolio 2 - Criteria Based'!F374</f>
        <v>-1.5783962460591567E-2</v>
      </c>
      <c r="F376" s="66">
        <f t="shared" si="21"/>
        <v>130.05982907204134</v>
      </c>
      <c r="G376" s="57">
        <f>'Markowitz Optimisation'!F398</f>
        <v>-2.2663663696033644E-2</v>
      </c>
      <c r="H376" s="66">
        <f t="shared" si="22"/>
        <v>178.62835259244787</v>
      </c>
      <c r="I376" s="57">
        <f>'Portfolio 4 - Benchmark'!C374</f>
        <v>-7.0185469591098615E-3</v>
      </c>
      <c r="J376" s="66">
        <f t="shared" si="23"/>
        <v>105.60894149702186</v>
      </c>
    </row>
    <row r="377" spans="2:10" ht="15" customHeight="1" x14ac:dyDescent="0.35">
      <c r="B377" s="56">
        <f>'Daily Returns'!B375</f>
        <v>45000</v>
      </c>
      <c r="C377" s="57">
        <f>'Portfolio 1 - Equal Weight'!F375</f>
        <v>1.396310852246755E-2</v>
      </c>
      <c r="D377" s="66">
        <f t="shared" si="20"/>
        <v>122.62884838120586</v>
      </c>
      <c r="E377" s="57">
        <f>'Portfolio 2 - Criteria Based'!F375</f>
        <v>1.1147359682784417E-2</v>
      </c>
      <c r="F377" s="66">
        <f t="shared" si="21"/>
        <v>131.50965276698886</v>
      </c>
      <c r="G377" s="57">
        <f>'Markowitz Optimisation'!F399</f>
        <v>3.0019429271471634E-3</v>
      </c>
      <c r="H377" s="66">
        <f t="shared" si="22"/>
        <v>179.16458471210069</v>
      </c>
      <c r="I377" s="57">
        <f>'Portfolio 4 - Benchmark'!C375</f>
        <v>-4.2850830011642582E-4</v>
      </c>
      <c r="J377" s="66">
        <f t="shared" si="23"/>
        <v>105.56368718902388</v>
      </c>
    </row>
    <row r="378" spans="2:10" ht="15" customHeight="1" x14ac:dyDescent="0.35">
      <c r="B378" s="56">
        <f>'Daily Returns'!B376</f>
        <v>45001</v>
      </c>
      <c r="C378" s="57">
        <f>'Portfolio 1 - Equal Weight'!F376</f>
        <v>9.4537922675589272E-3</v>
      </c>
      <c r="D378" s="66">
        <f t="shared" si="20"/>
        <v>123.78815603981174</v>
      </c>
      <c r="E378" s="57">
        <f>'Portfolio 2 - Criteria Based'!F376</f>
        <v>7.4073119359145331E-3</v>
      </c>
      <c r="F378" s="66">
        <f t="shared" si="21"/>
        <v>132.48378578761776</v>
      </c>
      <c r="G378" s="57">
        <f>'Markowitz Optimisation'!F400</f>
        <v>-1.1119039758224801E-3</v>
      </c>
      <c r="H378" s="66">
        <f t="shared" si="22"/>
        <v>178.96537089803272</v>
      </c>
      <c r="I378" s="57">
        <f>'Portfolio 4 - Benchmark'!C376</f>
        <v>1.0165805561385577E-2</v>
      </c>
      <c r="J378" s="66">
        <f t="shared" si="23"/>
        <v>106.63682710733043</v>
      </c>
    </row>
    <row r="379" spans="2:10" ht="15" customHeight="1" x14ac:dyDescent="0.35">
      <c r="B379" s="56">
        <f>'Daily Returns'!B377</f>
        <v>45002</v>
      </c>
      <c r="C379" s="57">
        <f>'Portfolio 1 - Equal Weight'!F377</f>
        <v>8.6777491992963834E-3</v>
      </c>
      <c r="D379" s="66">
        <f t="shared" si="20"/>
        <v>124.8623586117686</v>
      </c>
      <c r="E379" s="57">
        <f>'Portfolio 2 - Criteria Based'!F377</f>
        <v>5.6696859177088905E-3</v>
      </c>
      <c r="F379" s="66">
        <f t="shared" si="21"/>
        <v>133.2349272422226</v>
      </c>
      <c r="G379" s="57">
        <f>'Markowitz Optimisation'!F401</f>
        <v>-1.6228248017204593E-3</v>
      </c>
      <c r="H379" s="66">
        <f t="shared" si="22"/>
        <v>178.67494145549028</v>
      </c>
      <c r="I379" s="57">
        <f>'Portfolio 4 - Benchmark'!C377</f>
        <v>1.6643569017764648E-3</v>
      </c>
      <c r="J379" s="66">
        <f t="shared" si="23"/>
        <v>106.81430884651006</v>
      </c>
    </row>
    <row r="380" spans="2:10" ht="15" customHeight="1" x14ac:dyDescent="0.35">
      <c r="B380" s="56">
        <f>'Daily Returns'!B378</f>
        <v>45005</v>
      </c>
      <c r="C380" s="57">
        <f>'Portfolio 1 - Equal Weight'!F378</f>
        <v>-1.2301793486470281E-2</v>
      </c>
      <c r="D380" s="66">
        <f t="shared" si="20"/>
        <v>123.32632766189302</v>
      </c>
      <c r="E380" s="57">
        <f>'Portfolio 2 - Criteria Based'!F378</f>
        <v>-1.389267876427394E-2</v>
      </c>
      <c r="F380" s="66">
        <f t="shared" si="21"/>
        <v>131.38393719786498</v>
      </c>
      <c r="G380" s="57">
        <f>'Markowitz Optimisation'!F402</f>
        <v>-2.6165723168198297E-2</v>
      </c>
      <c r="H380" s="66">
        <f t="shared" si="22"/>
        <v>173.9997824002719</v>
      </c>
      <c r="I380" s="57">
        <f>'Portfolio 4 - Benchmark'!C378</f>
        <v>-3.2349176927489731E-3</v>
      </c>
      <c r="J380" s="66">
        <f t="shared" si="23"/>
        <v>106.46877334898373</v>
      </c>
    </row>
    <row r="381" spans="2:10" ht="15" customHeight="1" x14ac:dyDescent="0.35">
      <c r="B381" s="56">
        <f>'Daily Returns'!B379</f>
        <v>45006</v>
      </c>
      <c r="C381" s="57">
        <f>'Portfolio 1 - Equal Weight'!F379</f>
        <v>7.7686374868689992E-3</v>
      </c>
      <c r="D381" s="66">
        <f t="shared" si="20"/>
        <v>124.2844051940851</v>
      </c>
      <c r="E381" s="57">
        <f>'Portfolio 2 - Criteria Based'!F379</f>
        <v>7.1436693735153454E-3</v>
      </c>
      <c r="F381" s="66">
        <f t="shared" si="21"/>
        <v>132.32250060619725</v>
      </c>
      <c r="G381" s="57">
        <f>'Markowitz Optimisation'!F403</f>
        <v>1.3378946596567829E-2</v>
      </c>
      <c r="H381" s="66">
        <f t="shared" si="22"/>
        <v>176.32771619681958</v>
      </c>
      <c r="I381" s="57">
        <f>'Portfolio 4 - Benchmark'!C379</f>
        <v>9.1739463465820847E-3</v>
      </c>
      <c r="J381" s="66">
        <f t="shared" si="23"/>
        <v>107.44551216327372</v>
      </c>
    </row>
    <row r="382" spans="2:10" ht="15" customHeight="1" x14ac:dyDescent="0.35">
      <c r="B382" s="56">
        <f>'Daily Returns'!B380</f>
        <v>45007</v>
      </c>
      <c r="C382" s="57">
        <f>'Portfolio 1 - Equal Weight'!F380</f>
        <v>8.2792016963993652E-3</v>
      </c>
      <c r="D382" s="66">
        <f t="shared" si="20"/>
        <v>125.31338085240394</v>
      </c>
      <c r="E382" s="57">
        <f>'Portfolio 2 - Criteria Based'!F380</f>
        <v>7.4416506145862007E-3</v>
      </c>
      <c r="F382" s="66">
        <f t="shared" si="21"/>
        <v>133.30719842415695</v>
      </c>
      <c r="G382" s="57">
        <f>'Markowitz Optimisation'!F404</f>
        <v>5.4899354982229668E-3</v>
      </c>
      <c r="H382" s="66">
        <f t="shared" si="22"/>
        <v>177.29574398528908</v>
      </c>
      <c r="I382" s="57">
        <f>'Portfolio 4 - Benchmark'!C380</f>
        <v>1.8799713946009433E-3</v>
      </c>
      <c r="J382" s="66">
        <f t="shared" si="23"/>
        <v>107.64750665261892</v>
      </c>
    </row>
    <row r="383" spans="2:10" ht="15" customHeight="1" x14ac:dyDescent="0.35">
      <c r="B383" s="56">
        <f>'Daily Returns'!B381</f>
        <v>45008</v>
      </c>
      <c r="C383" s="57">
        <f>'Portfolio 1 - Equal Weight'!F381</f>
        <v>4.3175247317556731E-3</v>
      </c>
      <c r="D383" s="66">
        <f t="shared" si="20"/>
        <v>125.85442447345412</v>
      </c>
      <c r="E383" s="57">
        <f>'Portfolio 2 - Criteria Based'!F381</f>
        <v>1.6408751477181812E-3</v>
      </c>
      <c r="F383" s="66">
        <f t="shared" si="21"/>
        <v>133.52593889306308</v>
      </c>
      <c r="G383" s="57">
        <f>'Markowitz Optimisation'!F405</f>
        <v>-6.9895350628054109E-3</v>
      </c>
      <c r="H383" s="66">
        <f t="shared" si="22"/>
        <v>176.05652916621773</v>
      </c>
      <c r="I383" s="57">
        <f>'Portfolio 4 - Benchmark'!C381</f>
        <v>-6.130737987585233E-4</v>
      </c>
      <c r="J383" s="66">
        <f t="shared" si="23"/>
        <v>107.58151078678851</v>
      </c>
    </row>
    <row r="384" spans="2:10" ht="15" customHeight="1" x14ac:dyDescent="0.35">
      <c r="B384" s="56">
        <f>'Daily Returns'!B382</f>
        <v>45009</v>
      </c>
      <c r="C384" s="57">
        <f>'Portfolio 1 - Equal Weight'!F382</f>
        <v>-1.0205153701470729E-2</v>
      </c>
      <c r="D384" s="66">
        <f t="shared" si="20"/>
        <v>124.57006072769238</v>
      </c>
      <c r="E384" s="57">
        <f>'Portfolio 2 - Criteria Based'!F382</f>
        <v>-1.3005477128501988E-2</v>
      </c>
      <c r="F384" s="66">
        <f t="shared" si="21"/>
        <v>131.7893703487276</v>
      </c>
      <c r="G384" s="57">
        <f>'Markowitz Optimisation'!F406</f>
        <v>-2.3521570637934981E-2</v>
      </c>
      <c r="H384" s="66">
        <f t="shared" si="22"/>
        <v>171.91540307916486</v>
      </c>
      <c r="I384" s="57">
        <f>'Portfolio 4 - Benchmark'!C382</f>
        <v>-9.129448881001645E-3</v>
      </c>
      <c r="J384" s="66">
        <f t="shared" si="23"/>
        <v>106.59935088351961</v>
      </c>
    </row>
    <row r="385" spans="2:10" ht="15" customHeight="1" x14ac:dyDescent="0.35">
      <c r="B385" s="56">
        <f>'Daily Returns'!B383</f>
        <v>45012</v>
      </c>
      <c r="C385" s="57">
        <f>'Portfolio 1 - Equal Weight'!F383</f>
        <v>-3.1245682580290066E-2</v>
      </c>
      <c r="D385" s="66">
        <f t="shared" si="20"/>
        <v>120.67778415118745</v>
      </c>
      <c r="E385" s="57">
        <f>'Portfolio 2 - Criteria Based'!F383</f>
        <v>-3.071117565757147E-2</v>
      </c>
      <c r="F385" s="66">
        <f t="shared" si="21"/>
        <v>127.74196384614709</v>
      </c>
      <c r="G385" s="57">
        <f>'Markowitz Optimisation'!F407</f>
        <v>-2.8354387610359161E-2</v>
      </c>
      <c r="H385" s="66">
        <f t="shared" si="22"/>
        <v>167.0408471040671</v>
      </c>
      <c r="I385" s="57">
        <f>'Portfolio 4 - Benchmark'!C383</f>
        <v>-4.3713019713975676E-3</v>
      </c>
      <c r="J385" s="66">
        <f t="shared" si="23"/>
        <v>106.13337293085277</v>
      </c>
    </row>
    <row r="386" spans="2:10" ht="15" customHeight="1" x14ac:dyDescent="0.35">
      <c r="B386" s="56">
        <f>'Daily Returns'!B384</f>
        <v>45013</v>
      </c>
      <c r="C386" s="57">
        <f>'Portfolio 1 - Equal Weight'!F384</f>
        <v>-1.4369912428614224E-2</v>
      </c>
      <c r="D386" s="66">
        <f t="shared" si="20"/>
        <v>118.94365496085568</v>
      </c>
      <c r="E386" s="57">
        <f>'Portfolio 2 - Criteria Based'!F384</f>
        <v>-1.1442041387468103E-2</v>
      </c>
      <c r="F386" s="66">
        <f t="shared" si="21"/>
        <v>126.28033500890302</v>
      </c>
      <c r="G386" s="57">
        <f>'Markowitz Optimisation'!F408</f>
        <v>-9.2615932754212607E-3</v>
      </c>
      <c r="H386" s="66">
        <f t="shared" si="22"/>
        <v>165.49378271780739</v>
      </c>
      <c r="I386" s="57">
        <f>'Portfolio 4 - Benchmark'!C384</f>
        <v>-5.5830562902656755E-3</v>
      </c>
      <c r="J386" s="66">
        <f t="shared" si="23"/>
        <v>105.54082433550406</v>
      </c>
    </row>
    <row r="387" spans="2:10" ht="15" customHeight="1" x14ac:dyDescent="0.35">
      <c r="B387" s="56">
        <f>'Daily Returns'!B385</f>
        <v>45014</v>
      </c>
      <c r="C387" s="57">
        <f>'Portfolio 1 - Equal Weight'!F385</f>
        <v>2.2381965880988286E-2</v>
      </c>
      <c r="D387" s="66">
        <f t="shared" si="20"/>
        <v>121.6058477879496</v>
      </c>
      <c r="E387" s="57">
        <f>'Portfolio 2 - Criteria Based'!F385</f>
        <v>2.3809515918658652E-2</v>
      </c>
      <c r="F387" s="66">
        <f t="shared" si="21"/>
        <v>129.28700865551104</v>
      </c>
      <c r="G387" s="57">
        <f>'Markowitz Optimisation'!F409</f>
        <v>3.4906919638741485E-2</v>
      </c>
      <c r="H387" s="66">
        <f t="shared" si="22"/>
        <v>171.27066089184925</v>
      </c>
      <c r="I387" s="57">
        <f>'Portfolio 4 - Benchmark'!C385</f>
        <v>-7.0570842182604565E-4</v>
      </c>
      <c r="J387" s="66">
        <f t="shared" si="23"/>
        <v>105.46634328692403</v>
      </c>
    </row>
    <row r="388" spans="2:10" ht="15" customHeight="1" x14ac:dyDescent="0.35">
      <c r="B388" s="56">
        <f>'Daily Returns'!B386</f>
        <v>45016</v>
      </c>
      <c r="C388" s="57">
        <f>'Portfolio 1 - Equal Weight'!F386</f>
        <v>3.085459155167137E-3</v>
      </c>
      <c r="D388" s="66">
        <f t="shared" si="20"/>
        <v>121.9810576643288</v>
      </c>
      <c r="E388" s="57">
        <f>'Portfolio 2 - Criteria Based'!F386</f>
        <v>4.4909215667098641E-3</v>
      </c>
      <c r="F388" s="66">
        <f t="shared" si="21"/>
        <v>129.86762647097748</v>
      </c>
      <c r="G388" s="57">
        <f>'Markowitz Optimisation'!F410</f>
        <v>1.2497082080729733E-2</v>
      </c>
      <c r="H388" s="66">
        <f t="shared" si="22"/>
        <v>173.41104439903552</v>
      </c>
      <c r="I388" s="57">
        <f>'Portfolio 4 - Benchmark'!C386</f>
        <v>1.9729093708725554E-2</v>
      </c>
      <c r="J388" s="66">
        <f t="shared" si="23"/>
        <v>107.54709865674837</v>
      </c>
    </row>
    <row r="389" spans="2:10" ht="15" customHeight="1" x14ac:dyDescent="0.35">
      <c r="B389" s="56">
        <f>'Daily Returns'!B387</f>
        <v>45019</v>
      </c>
      <c r="C389" s="57">
        <f>'Portfolio 1 - Equal Weight'!F387</f>
        <v>7.7332391272646323E-4</v>
      </c>
      <c r="D389" s="66">
        <f t="shared" si="20"/>
        <v>122.0753885331203</v>
      </c>
      <c r="E389" s="57">
        <f>'Portfolio 2 - Criteria Based'!F387</f>
        <v>2.1059909901625438E-3</v>
      </c>
      <c r="F389" s="66">
        <f t="shared" si="21"/>
        <v>130.14112652223918</v>
      </c>
      <c r="G389" s="57">
        <f>'Markowitz Optimisation'!F411</f>
        <v>4.0518353407655514E-3</v>
      </c>
      <c r="H389" s="66">
        <f t="shared" si="22"/>
        <v>174.11367739721058</v>
      </c>
      <c r="I389" s="57">
        <f>'Portfolio 4 - Benchmark'!C387</f>
        <v>-3.747624860559462E-4</v>
      </c>
      <c r="J389" s="66">
        <f t="shared" si="23"/>
        <v>107.50679403868767</v>
      </c>
    </row>
    <row r="390" spans="2:10" ht="15" customHeight="1" x14ac:dyDescent="0.35">
      <c r="B390" s="56">
        <f>'Daily Returns'!B388</f>
        <v>45021</v>
      </c>
      <c r="C390" s="57">
        <f>'Portfolio 1 - Equal Weight'!F388</f>
        <v>-3.946888087317379E-3</v>
      </c>
      <c r="D390" s="66">
        <f t="shared" si="20"/>
        <v>121.59357063636429</v>
      </c>
      <c r="E390" s="57">
        <f>'Portfolio 2 - Criteria Based'!F388</f>
        <v>-2.5617922247393771E-3</v>
      </c>
      <c r="F390" s="66">
        <f t="shared" si="21"/>
        <v>129.80773199619568</v>
      </c>
      <c r="G390" s="57">
        <f>'Markowitz Optimisation'!F412</f>
        <v>-2.4578690812504479E-3</v>
      </c>
      <c r="H390" s="66">
        <f t="shared" si="22"/>
        <v>173.68572877291317</v>
      </c>
      <c r="I390" s="57">
        <f>'Portfolio 4 - Benchmark'!C388</f>
        <v>-4.2971336364712176E-3</v>
      </c>
      <c r="J390" s="66">
        <f t="shared" si="23"/>
        <v>107.04482297787484</v>
      </c>
    </row>
    <row r="391" spans="2:10" ht="15" customHeight="1" x14ac:dyDescent="0.35">
      <c r="B391" s="56">
        <f>'Daily Returns'!B389</f>
        <v>45022</v>
      </c>
      <c r="C391" s="57">
        <f>'Portfolio 1 - Equal Weight'!F389</f>
        <v>1.0306653040517555E-2</v>
      </c>
      <c r="D391" s="66">
        <f t="shared" si="20"/>
        <v>122.84679338087096</v>
      </c>
      <c r="E391" s="57">
        <f>'Portfolio 2 - Criteria Based'!F389</f>
        <v>8.4162712899633445E-3</v>
      </c>
      <c r="F391" s="66">
        <f t="shared" si="21"/>
        <v>130.90022908421054</v>
      </c>
      <c r="G391" s="57">
        <f>'Markowitz Optimisation'!F413</f>
        <v>2.7905741350160496E-3</v>
      </c>
      <c r="H391" s="66">
        <f t="shared" si="22"/>
        <v>174.17041167524826</v>
      </c>
      <c r="I391" s="57">
        <f>'Portfolio 4 - Benchmark'!C389</f>
        <v>4.7626596911205521E-3</v>
      </c>
      <c r="J391" s="66">
        <f t="shared" si="23"/>
        <v>107.5546410414147</v>
      </c>
    </row>
    <row r="392" spans="2:10" ht="15" customHeight="1" x14ac:dyDescent="0.35">
      <c r="B392" s="56">
        <f>'Daily Returns'!B390</f>
        <v>45026</v>
      </c>
      <c r="C392" s="57">
        <f>'Portfolio 1 - Equal Weight'!F390</f>
        <v>1.2496851269369204E-2</v>
      </c>
      <c r="D392" s="66">
        <f t="shared" si="20"/>
        <v>124.38199148667064</v>
      </c>
      <c r="E392" s="57">
        <f>'Portfolio 2 - Criteria Based'!F390</f>
        <v>1.1358055972728438E-2</v>
      </c>
      <c r="F392" s="66">
        <f t="shared" si="21"/>
        <v>132.38700121299198</v>
      </c>
      <c r="G392" s="57">
        <f>'Markowitz Optimisation'!F414</f>
        <v>7.8304118127525708E-3</v>
      </c>
      <c r="H392" s="66">
        <f t="shared" si="22"/>
        <v>175.53423772426211</v>
      </c>
      <c r="I392" s="57">
        <f>'Portfolio 4 - Benchmark'!C390</f>
        <v>1.0694226213564528E-2</v>
      </c>
      <c r="J392" s="66">
        <f t="shared" si="23"/>
        <v>108.70485470303032</v>
      </c>
    </row>
    <row r="393" spans="2:10" ht="15" customHeight="1" x14ac:dyDescent="0.35">
      <c r="B393" s="56">
        <f>'Daily Returns'!B391</f>
        <v>45027</v>
      </c>
      <c r="C393" s="57">
        <f>'Portfolio 1 - Equal Weight'!F391</f>
        <v>1.7960221949961719E-2</v>
      </c>
      <c r="D393" s="66">
        <f t="shared" ref="D393:D456" si="24">D392*(1+C393)</f>
        <v>126.61591966034949</v>
      </c>
      <c r="E393" s="57">
        <f>'Portfolio 2 - Criteria Based'!F391</f>
        <v>1.8291748957665825E-2</v>
      </c>
      <c r="F393" s="66">
        <f t="shared" ref="F393:F456" si="25">F392*(1+E393)</f>
        <v>134.8085910044382</v>
      </c>
      <c r="G393" s="57">
        <f>'Markowitz Optimisation'!F415</f>
        <v>1.2622988456589712E-2</v>
      </c>
      <c r="H393" s="66">
        <f t="shared" ref="H393:H456" si="26">H392*(1+G393)</f>
        <v>177.75000438079178</v>
      </c>
      <c r="I393" s="57">
        <f>'Portfolio 4 - Benchmark'!C391</f>
        <v>1.0284019332135186E-2</v>
      </c>
      <c r="J393" s="66">
        <f t="shared" ref="J393:J456" si="27">J392*(1+I393)</f>
        <v>109.82277753029324</v>
      </c>
    </row>
    <row r="394" spans="2:10" ht="15" customHeight="1" x14ac:dyDescent="0.35">
      <c r="B394" s="56">
        <f>'Daily Returns'!B392</f>
        <v>45028</v>
      </c>
      <c r="C394" s="57">
        <f>'Portfolio 1 - Equal Weight'!F392</f>
        <v>-8.0421562397352212E-3</v>
      </c>
      <c r="D394" s="66">
        <f t="shared" si="24"/>
        <v>125.5976546520032</v>
      </c>
      <c r="E394" s="57">
        <f>'Portfolio 2 - Criteria Based'!F392</f>
        <v>-9.8224193641372644E-3</v>
      </c>
      <c r="F394" s="66">
        <f t="shared" si="25"/>
        <v>133.48444448970415</v>
      </c>
      <c r="G394" s="57">
        <f>'Markowitz Optimisation'!F416</f>
        <v>-1.0607612416800033E-2</v>
      </c>
      <c r="H394" s="66">
        <f t="shared" si="26"/>
        <v>175.86450122723582</v>
      </c>
      <c r="I394" s="57">
        <f>'Portfolio 4 - Benchmark'!C392</f>
        <v>-2.7514036021497601E-3</v>
      </c>
      <c r="J394" s="66">
        <f t="shared" si="27"/>
        <v>109.5206107445983</v>
      </c>
    </row>
    <row r="395" spans="2:10" ht="15" customHeight="1" x14ac:dyDescent="0.35">
      <c r="B395" s="56">
        <f>'Daily Returns'!B393</f>
        <v>45029</v>
      </c>
      <c r="C395" s="57">
        <f>'Portfolio 1 - Equal Weight'!F393</f>
        <v>1.6697714984732154E-3</v>
      </c>
      <c r="D395" s="66">
        <f t="shared" si="24"/>
        <v>125.8073740360162</v>
      </c>
      <c r="E395" s="57">
        <f>'Portfolio 2 - Criteria Based'!F393</f>
        <v>9.9948387069993122E-4</v>
      </c>
      <c r="F395" s="66">
        <f t="shared" si="25"/>
        <v>133.61786003896094</v>
      </c>
      <c r="G395" s="57">
        <f>'Markowitz Optimisation'!F417</f>
        <v>-2.2697446590881371E-3</v>
      </c>
      <c r="H395" s="66">
        <f t="shared" si="26"/>
        <v>175.46533371485211</v>
      </c>
      <c r="I395" s="57">
        <f>'Portfolio 4 - Benchmark'!C393</f>
        <v>-7.5108358333575431E-4</v>
      </c>
      <c r="J395" s="66">
        <f t="shared" si="27"/>
        <v>109.43835161183112</v>
      </c>
    </row>
    <row r="396" spans="2:10" ht="15" customHeight="1" x14ac:dyDescent="0.35">
      <c r="B396" s="56">
        <f>'Daily Returns'!B394</f>
        <v>45033</v>
      </c>
      <c r="C396" s="57">
        <f>'Portfolio 1 - Equal Weight'!F394</f>
        <v>2.6473888562172031E-3</v>
      </c>
      <c r="D396" s="66">
        <f t="shared" si="24"/>
        <v>126.14043507606911</v>
      </c>
      <c r="E396" s="57">
        <f>'Portfolio 2 - Criteria Based'!F394</f>
        <v>2.0040298443253172E-4</v>
      </c>
      <c r="F396" s="66">
        <f t="shared" si="25"/>
        <v>133.64463745688622</v>
      </c>
      <c r="G396" s="57">
        <f>'Markowitz Optimisation'!F418</f>
        <v>-4.3330273901213689E-3</v>
      </c>
      <c r="H396" s="66">
        <f t="shared" si="26"/>
        <v>174.70503761784886</v>
      </c>
      <c r="I396" s="57">
        <f>'Portfolio 4 - Benchmark'!C394</f>
        <v>6.3793174001158803E-3</v>
      </c>
      <c r="J396" s="66">
        <f t="shared" si="27"/>
        <v>110.13649359250847</v>
      </c>
    </row>
    <row r="397" spans="2:10" ht="15" customHeight="1" x14ac:dyDescent="0.35">
      <c r="B397" s="56">
        <f>'Daily Returns'!B395</f>
        <v>45034</v>
      </c>
      <c r="C397" s="57">
        <f>'Portfolio 1 - Equal Weight'!F395</f>
        <v>-3.6765254901918393E-3</v>
      </c>
      <c r="D397" s="66">
        <f t="shared" si="24"/>
        <v>125.67667655116806</v>
      </c>
      <c r="E397" s="57">
        <f>'Portfolio 2 - Criteria Based'!F395</f>
        <v>-2.8360737852417329E-3</v>
      </c>
      <c r="F397" s="66">
        <f t="shared" si="25"/>
        <v>133.26561140405661</v>
      </c>
      <c r="G397" s="57">
        <f>'Markowitz Optimisation'!F419</f>
        <v>-2.9218634038838134E-3</v>
      </c>
      <c r="H397" s="66">
        <f t="shared" si="26"/>
        <v>174.19457336195913</v>
      </c>
      <c r="I397" s="57">
        <f>'Portfolio 4 - Benchmark'!C395</f>
        <v>-6.501524798031233E-3</v>
      </c>
      <c r="J397" s="66">
        <f t="shared" si="27"/>
        <v>109.42043844824858</v>
      </c>
    </row>
    <row r="398" spans="2:10" ht="15" customHeight="1" x14ac:dyDescent="0.35">
      <c r="B398" s="56">
        <f>'Daily Returns'!B396</f>
        <v>45035</v>
      </c>
      <c r="C398" s="57">
        <f>'Portfolio 1 - Equal Weight'!F396</f>
        <v>-6.4038176430724078E-3</v>
      </c>
      <c r="D398" s="66">
        <f t="shared" si="24"/>
        <v>124.87186603254699</v>
      </c>
      <c r="E398" s="57">
        <f>'Portfolio 2 - Criteria Based'!F396</f>
        <v>-5.7364982334552062E-3</v>
      </c>
      <c r="F398" s="66">
        <f t="shared" si="25"/>
        <v>132.5011334596569</v>
      </c>
      <c r="G398" s="57">
        <f>'Markowitz Optimisation'!F420</f>
        <v>-6.0251437154643797E-3</v>
      </c>
      <c r="H398" s="66">
        <f t="shared" si="26"/>
        <v>173.14502602299933</v>
      </c>
      <c r="I398" s="57">
        <f>'Portfolio 4 - Benchmark'!C396</f>
        <v>-2.2596217018461262E-3</v>
      </c>
      <c r="J398" s="66">
        <f t="shared" si="27"/>
        <v>109.1731896509054</v>
      </c>
    </row>
    <row r="399" spans="2:10" ht="15" customHeight="1" x14ac:dyDescent="0.35">
      <c r="B399" s="56">
        <f>'Daily Returns'!B397</f>
        <v>45036</v>
      </c>
      <c r="C399" s="57">
        <f>'Portfolio 1 - Equal Weight'!F397</f>
        <v>9.6653892287712397E-3</v>
      </c>
      <c r="D399" s="66">
        <f t="shared" si="24"/>
        <v>126.07880122147454</v>
      </c>
      <c r="E399" s="57">
        <f>'Portfolio 2 - Criteria Based'!F397</f>
        <v>1.0502478161615167E-2</v>
      </c>
      <c r="F399" s="66">
        <f t="shared" si="25"/>
        <v>133.89272372020622</v>
      </c>
      <c r="G399" s="57">
        <f>'Markowitz Optimisation'!F421</f>
        <v>1.9384334599704268E-2</v>
      </c>
      <c r="H399" s="66">
        <f t="shared" si="26"/>
        <v>176.50132714170365</v>
      </c>
      <c r="I399" s="57">
        <f>'Portfolio 4 - Benchmark'!C397</f>
        <v>1.116177448465816E-3</v>
      </c>
      <c r="J399" s="66">
        <f t="shared" si="27"/>
        <v>109.29504630317082</v>
      </c>
    </row>
    <row r="400" spans="2:10" ht="15" customHeight="1" x14ac:dyDescent="0.35">
      <c r="B400" s="56">
        <f>'Daily Returns'!B398</f>
        <v>45037</v>
      </c>
      <c r="C400" s="57">
        <f>'Portfolio 1 - Equal Weight'!F398</f>
        <v>-1.6819748343688931E-3</v>
      </c>
      <c r="D400" s="66">
        <f t="shared" si="24"/>
        <v>125.86673985067262</v>
      </c>
      <c r="E400" s="57">
        <f>'Portfolio 2 - Criteria Based'!F398</f>
        <v>7.931570718433163E-4</v>
      </c>
      <c r="F400" s="66">
        <f t="shared" si="25"/>
        <v>133.99892168089326</v>
      </c>
      <c r="G400" s="57">
        <f>'Markowitz Optimisation'!F422</f>
        <v>1.0512976193509467E-2</v>
      </c>
      <c r="H400" s="66">
        <f t="shared" si="26"/>
        <v>178.35688139206721</v>
      </c>
      <c r="I400" s="57">
        <f>'Portfolio 4 - Benchmark'!C398</f>
        <v>8.6261739684623251E-6</v>
      </c>
      <c r="J400" s="66">
        <f t="shared" si="27"/>
        <v>109.29598910125412</v>
      </c>
    </row>
    <row r="401" spans="2:10" ht="15" customHeight="1" x14ac:dyDescent="0.35">
      <c r="B401" s="56">
        <f>'Daily Returns'!B399</f>
        <v>45040</v>
      </c>
      <c r="C401" s="57">
        <f>'Portfolio 1 - Equal Weight'!F399</f>
        <v>-2.3675447529271196E-3</v>
      </c>
      <c r="D401" s="66">
        <f t="shared" si="24"/>
        <v>125.56874471117112</v>
      </c>
      <c r="E401" s="57">
        <f>'Portfolio 2 - Criteria Based'!F399</f>
        <v>-9.6852152084967249E-4</v>
      </c>
      <c r="F401" s="66">
        <f t="shared" si="25"/>
        <v>133.86914084147466</v>
      </c>
      <c r="G401" s="57">
        <f>'Markowitz Optimisation'!F423</f>
        <v>5.5416674484836167E-3</v>
      </c>
      <c r="H401" s="66">
        <f t="shared" si="26"/>
        <v>179.34527591589068</v>
      </c>
      <c r="I401" s="57">
        <f>'Portfolio 4 - Benchmark'!C399</f>
        <v>9.4671442650451354E-4</v>
      </c>
      <c r="J401" s="66">
        <f t="shared" si="27"/>
        <v>109.39946119089537</v>
      </c>
    </row>
    <row r="402" spans="2:10" ht="15" customHeight="1" x14ac:dyDescent="0.35">
      <c r="B402" s="56">
        <f>'Daily Returns'!B400</f>
        <v>45041</v>
      </c>
      <c r="C402" s="57">
        <f>'Portfolio 1 - Equal Weight'!F400</f>
        <v>1.4127671175722065E-2</v>
      </c>
      <c r="D402" s="66">
        <f t="shared" si="24"/>
        <v>127.34273864639874</v>
      </c>
      <c r="E402" s="57">
        <f>'Portfolio 2 - Criteria Based'!F400</f>
        <v>1.2739843042588151E-2</v>
      </c>
      <c r="F402" s="66">
        <f t="shared" si="25"/>
        <v>135.5746126840412</v>
      </c>
      <c r="G402" s="57">
        <f>'Markowitz Optimisation'!F424</f>
        <v>7.5866348291366067E-3</v>
      </c>
      <c r="H402" s="66">
        <f t="shared" si="26"/>
        <v>180.7059030325953</v>
      </c>
      <c r="I402" s="57">
        <f>'Portfolio 4 - Benchmark'!C400</f>
        <v>7.685048734455302E-3</v>
      </c>
      <c r="J402" s="66">
        <f t="shared" si="27"/>
        <v>110.24020138167054</v>
      </c>
    </row>
    <row r="403" spans="2:10" ht="15" customHeight="1" x14ac:dyDescent="0.35">
      <c r="B403" s="56">
        <f>'Daily Returns'!B401</f>
        <v>45042</v>
      </c>
      <c r="C403" s="57">
        <f>'Portfolio 1 - Equal Weight'!F401</f>
        <v>7.201078070783907E-3</v>
      </c>
      <c r="D403" s="66">
        <f t="shared" si="24"/>
        <v>128.2597436491389</v>
      </c>
      <c r="E403" s="57">
        <f>'Portfolio 2 - Criteria Based'!F401</f>
        <v>9.1260117808842339E-3</v>
      </c>
      <c r="F403" s="66">
        <f t="shared" si="25"/>
        <v>136.81186819658458</v>
      </c>
      <c r="G403" s="57">
        <f>'Markowitz Optimisation'!F425</f>
        <v>1.724746562613997E-2</v>
      </c>
      <c r="H403" s="66">
        <f t="shared" si="26"/>
        <v>183.82262188359056</v>
      </c>
      <c r="I403" s="57">
        <f>'Portfolio 4 - Benchmark'!C401</f>
        <v>-8.5308360860780752E-4</v>
      </c>
      <c r="J403" s="66">
        <f t="shared" si="27"/>
        <v>110.14615727286221</v>
      </c>
    </row>
    <row r="404" spans="2:10" ht="15" customHeight="1" x14ac:dyDescent="0.35">
      <c r="B404" s="56">
        <f>'Daily Returns'!B402</f>
        <v>45043</v>
      </c>
      <c r="C404" s="57">
        <f>'Portfolio 1 - Equal Weight'!F402</f>
        <v>1.6378479145790605E-3</v>
      </c>
      <c r="D404" s="66">
        <f t="shared" si="24"/>
        <v>128.46981360279909</v>
      </c>
      <c r="E404" s="57">
        <f>'Portfolio 2 - Criteria Based'!F402</f>
        <v>2.813049467939175E-3</v>
      </c>
      <c r="F404" s="66">
        <f t="shared" si="25"/>
        <v>137.19672674962277</v>
      </c>
      <c r="G404" s="57">
        <f>'Markowitz Optimisation'!F426</f>
        <v>7.2564259668253164E-3</v>
      </c>
      <c r="H404" s="66">
        <f t="shared" si="26"/>
        <v>185.15651713031656</v>
      </c>
      <c r="I404" s="57">
        <f>'Portfolio 4 - Benchmark'!C402</f>
        <v>3.331792619983176E-3</v>
      </c>
      <c r="J404" s="66">
        <f t="shared" si="27"/>
        <v>110.51314142678343</v>
      </c>
    </row>
    <row r="405" spans="2:10" ht="15" customHeight="1" x14ac:dyDescent="0.35">
      <c r="B405" s="56">
        <f>'Daily Returns'!B403</f>
        <v>45044</v>
      </c>
      <c r="C405" s="57">
        <f>'Portfolio 1 - Equal Weight'!F403</f>
        <v>1.5072551791940704E-2</v>
      </c>
      <c r="D405" s="66">
        <f t="shared" si="24"/>
        <v>130.40618152202825</v>
      </c>
      <c r="E405" s="57">
        <f>'Portfolio 2 - Criteria Based'!F403</f>
        <v>1.4922445063494832E-2</v>
      </c>
      <c r="F405" s="66">
        <f t="shared" si="25"/>
        <v>139.24403736743534</v>
      </c>
      <c r="G405" s="57">
        <f>'Markowitz Optimisation'!F427</f>
        <v>2.1741620470062881E-2</v>
      </c>
      <c r="H405" s="66">
        <f t="shared" si="26"/>
        <v>189.1821198533226</v>
      </c>
      <c r="I405" s="57">
        <f>'Portfolio 4 - Benchmark'!C403</f>
        <v>1.2408477348876845E-2</v>
      </c>
      <c r="J405" s="66">
        <f t="shared" si="27"/>
        <v>111.8844412389309</v>
      </c>
    </row>
    <row r="406" spans="2:10" ht="15" customHeight="1" x14ac:dyDescent="0.35">
      <c r="B406" s="56">
        <f>'Daily Returns'!B404</f>
        <v>45048</v>
      </c>
      <c r="C406" s="57">
        <f>'Portfolio 1 - Equal Weight'!F404</f>
        <v>7.9947183198116455E-3</v>
      </c>
      <c r="D406" s="66">
        <f t="shared" si="24"/>
        <v>131.4487422104591</v>
      </c>
      <c r="E406" s="57">
        <f>'Portfolio 2 - Criteria Based'!F404</f>
        <v>9.9411534961810263E-3</v>
      </c>
      <c r="F406" s="66">
        <f t="shared" si="25"/>
        <v>140.62828371633299</v>
      </c>
      <c r="G406" s="57">
        <f>'Markowitz Optimisation'!F428</f>
        <v>2.3043288118299046E-2</v>
      </c>
      <c r="H406" s="66">
        <f t="shared" si="26"/>
        <v>193.54149794793332</v>
      </c>
      <c r="I406" s="57">
        <f>'Portfolio 4 - Benchmark'!C404</f>
        <v>1.3162246598313443E-2</v>
      </c>
      <c r="J406" s="66">
        <f t="shared" si="27"/>
        <v>113.35709184503223</v>
      </c>
    </row>
    <row r="407" spans="2:10" ht="15" customHeight="1" x14ac:dyDescent="0.35">
      <c r="B407" s="56">
        <f>'Daily Returns'!B405</f>
        <v>45049</v>
      </c>
      <c r="C407" s="57">
        <f>'Portfolio 1 - Equal Weight'!F405</f>
        <v>-4.6435861141909665E-3</v>
      </c>
      <c r="D407" s="66">
        <f t="shared" si="24"/>
        <v>130.83834865640276</v>
      </c>
      <c r="E407" s="57">
        <f>'Portfolio 2 - Criteria Based'!F405</f>
        <v>-5.419889404083127E-3</v>
      </c>
      <c r="F407" s="66">
        <f t="shared" si="25"/>
        <v>139.86609397150443</v>
      </c>
      <c r="G407" s="57">
        <f>'Markowitz Optimisation'!F429</f>
        <v>-3.7357344338645191E-3</v>
      </c>
      <c r="H407" s="66">
        <f t="shared" si="26"/>
        <v>192.81847830966751</v>
      </c>
      <c r="I407" s="57">
        <f>'Portfolio 4 - Benchmark'!C405</f>
        <v>-6.0631389843618377E-3</v>
      </c>
      <c r="J407" s="66">
        <f t="shared" si="27"/>
        <v>112.66979204231274</v>
      </c>
    </row>
    <row r="408" spans="2:10" ht="15" customHeight="1" x14ac:dyDescent="0.35">
      <c r="B408" s="56">
        <f>'Daily Returns'!B406</f>
        <v>45050</v>
      </c>
      <c r="C408" s="57">
        <f>'Portfolio 1 - Equal Weight'!F406</f>
        <v>6.8791431155896367E-3</v>
      </c>
      <c r="D408" s="66">
        <f t="shared" si="24"/>
        <v>131.73840438181756</v>
      </c>
      <c r="E408" s="57">
        <f>'Portfolio 2 - Criteria Based'!F406</f>
        <v>8.9435608550086122E-3</v>
      </c>
      <c r="F408" s="66">
        <f t="shared" si="25"/>
        <v>141.11699489449092</v>
      </c>
      <c r="G408" s="57">
        <f>'Markowitz Optimisation'!F430</f>
        <v>1.1406155451264634E-2</v>
      </c>
      <c r="H408" s="66">
        <f t="shared" si="26"/>
        <v>195.01779584714387</v>
      </c>
      <c r="I408" s="57">
        <f>'Portfolio 4 - Benchmark'!C406</f>
        <v>5.9097574802886577E-3</v>
      </c>
      <c r="J408" s="66">
        <f t="shared" si="27"/>
        <v>113.33564318863736</v>
      </c>
    </row>
    <row r="409" spans="2:10" ht="15" customHeight="1" x14ac:dyDescent="0.35">
      <c r="B409" s="56">
        <f>'Daily Returns'!B407</f>
        <v>45051</v>
      </c>
      <c r="C409" s="57">
        <f>'Portfolio 1 - Equal Weight'!F407</f>
        <v>-3.5745934104125525E-3</v>
      </c>
      <c r="D409" s="66">
        <f t="shared" si="24"/>
        <v>131.26749314961606</v>
      </c>
      <c r="E409" s="57">
        <f>'Portfolio 2 - Criteria Based'!F407</f>
        <v>-3.6681091287493672E-3</v>
      </c>
      <c r="F409" s="66">
        <f t="shared" si="25"/>
        <v>140.59936235729674</v>
      </c>
      <c r="G409" s="57">
        <f>'Markowitz Optimisation'!F431</f>
        <v>4.4672165729720643E-4</v>
      </c>
      <c r="H409" s="66">
        <f t="shared" si="26"/>
        <v>195.10491452010714</v>
      </c>
      <c r="I409" s="57">
        <f>'Portfolio 4 - Benchmark'!C407</f>
        <v>-3.9783881808804766E-3</v>
      </c>
      <c r="J409" s="66">
        <f t="shared" si="27"/>
        <v>112.8847500053032</v>
      </c>
    </row>
    <row r="410" spans="2:10" ht="15" customHeight="1" x14ac:dyDescent="0.35">
      <c r="B410" s="56">
        <f>'Daily Returns'!B408</f>
        <v>45054</v>
      </c>
      <c r="C410" s="57">
        <f>'Portfolio 1 - Equal Weight'!F408</f>
        <v>-1.618645698970022E-3</v>
      </c>
      <c r="D410" s="66">
        <f t="shared" si="24"/>
        <v>131.05501758641486</v>
      </c>
      <c r="E410" s="57">
        <f>'Portfolio 2 - Criteria Based'!F408</f>
        <v>3.4949039330614833E-4</v>
      </c>
      <c r="F410" s="66">
        <f t="shared" si="25"/>
        <v>140.64850048374558</v>
      </c>
      <c r="G410" s="57">
        <f>'Markowitz Optimisation'!F432</f>
        <v>5.0903543205388048E-3</v>
      </c>
      <c r="H410" s="66">
        <f t="shared" si="26"/>
        <v>196.09806766469291</v>
      </c>
      <c r="I410" s="57">
        <f>'Portfolio 4 - Benchmark'!C408</f>
        <v>7.6377796569473411E-3</v>
      </c>
      <c r="J410" s="66">
        <f t="shared" si="27"/>
        <v>113.74693885247329</v>
      </c>
    </row>
    <row r="411" spans="2:10" ht="15" customHeight="1" x14ac:dyDescent="0.35">
      <c r="B411" s="56">
        <f>'Daily Returns'!B409</f>
        <v>45055</v>
      </c>
      <c r="C411" s="57">
        <f>'Portfolio 1 - Equal Weight'!F409</f>
        <v>-1.1826852392348663E-2</v>
      </c>
      <c r="D411" s="66">
        <f t="shared" si="24"/>
        <v>129.50504923814367</v>
      </c>
      <c r="E411" s="57">
        <f>'Portfolio 2 - Criteria Based'!F409</f>
        <v>-9.8874881780402595E-3</v>
      </c>
      <c r="F411" s="66">
        <f t="shared" si="25"/>
        <v>139.25784009795345</v>
      </c>
      <c r="G411" s="57">
        <f>'Markowitz Optimisation'!F433</f>
        <v>-5.5532317878187708E-3</v>
      </c>
      <c r="H411" s="66">
        <f t="shared" si="26"/>
        <v>195.00908964180749</v>
      </c>
      <c r="I411" s="57">
        <f>'Portfolio 4 - Benchmark'!C409</f>
        <v>-1.2660772120608454E-3</v>
      </c>
      <c r="J411" s="66">
        <f t="shared" si="27"/>
        <v>113.6029264452505</v>
      </c>
    </row>
    <row r="412" spans="2:10" ht="15" customHeight="1" x14ac:dyDescent="0.35">
      <c r="B412" s="56">
        <f>'Daily Returns'!B410</f>
        <v>45056</v>
      </c>
      <c r="C412" s="57">
        <f>'Portfolio 1 - Equal Weight'!F410</f>
        <v>3.0038427908813062E-3</v>
      </c>
      <c r="D412" s="66">
        <f t="shared" si="24"/>
        <v>129.8940620466804</v>
      </c>
      <c r="E412" s="57">
        <f>'Portfolio 2 - Criteria Based'!F410</f>
        <v>2.8730873426750514E-3</v>
      </c>
      <c r="F412" s="66">
        <f t="shared" si="25"/>
        <v>139.65794003570713</v>
      </c>
      <c r="G412" s="57">
        <f>'Markowitz Optimisation'!F434</f>
        <v>1.0698804710448572E-3</v>
      </c>
      <c r="H412" s="66">
        <f t="shared" si="26"/>
        <v>195.21772605849151</v>
      </c>
      <c r="I412" s="57">
        <f>'Portfolio 4 - Benchmark'!C410</f>
        <v>7.0479810449353142E-3</v>
      </c>
      <c r="J412" s="66">
        <f t="shared" si="27"/>
        <v>114.40359771748581</v>
      </c>
    </row>
    <row r="413" spans="2:10" ht="15" customHeight="1" x14ac:dyDescent="0.35">
      <c r="B413" s="56">
        <f>'Daily Returns'!B411</f>
        <v>45057</v>
      </c>
      <c r="C413" s="57">
        <f>'Portfolio 1 - Equal Weight'!F411</f>
        <v>9.1306986750404034E-3</v>
      </c>
      <c r="D413" s="66">
        <f t="shared" si="24"/>
        <v>131.08008558690562</v>
      </c>
      <c r="E413" s="57">
        <f>'Portfolio 2 - Criteria Based'!F411</f>
        <v>9.3457244289399822E-3</v>
      </c>
      <c r="F413" s="66">
        <f t="shared" si="25"/>
        <v>140.96314465759426</v>
      </c>
      <c r="G413" s="57">
        <f>'Markowitz Optimisation'!F435</f>
        <v>1.0844665297163403E-2</v>
      </c>
      <c r="H413" s="66">
        <f t="shared" si="26"/>
        <v>197.3347969576692</v>
      </c>
      <c r="I413" s="57">
        <f>'Portfolio 4 - Benchmark'!C411</f>
        <v>1.9592936653625159E-3</v>
      </c>
      <c r="J413" s="66">
        <f t="shared" si="27"/>
        <v>114.62774796178836</v>
      </c>
    </row>
    <row r="414" spans="2:10" ht="15" customHeight="1" x14ac:dyDescent="0.35">
      <c r="B414" s="56">
        <f>'Daily Returns'!B412</f>
        <v>45058</v>
      </c>
      <c r="C414" s="57">
        <f>'Portfolio 1 - Equal Weight'!F412</f>
        <v>-1.1935958625905097E-2</v>
      </c>
      <c r="D414" s="66">
        <f t="shared" si="24"/>
        <v>129.51551910866021</v>
      </c>
      <c r="E414" s="57">
        <f>'Portfolio 2 - Criteria Based'!F412</f>
        <v>-1.0925279750725839E-2</v>
      </c>
      <c r="F414" s="66">
        <f t="shared" si="25"/>
        <v>139.423082867668</v>
      </c>
      <c r="G414" s="57">
        <f>'Markowitz Optimisation'!F436</f>
        <v>-1.2744479796064188E-2</v>
      </c>
      <c r="H414" s="66">
        <f t="shared" si="26"/>
        <v>194.81986762478175</v>
      </c>
      <c r="I414" s="57">
        <f>'Portfolio 4 - Benchmark'!C412</f>
        <v>-1.1362654987354226E-2</v>
      </c>
      <c r="J414" s="66">
        <f t="shared" si="27"/>
        <v>113.32527240972117</v>
      </c>
    </row>
    <row r="415" spans="2:10" ht="15" customHeight="1" x14ac:dyDescent="0.35">
      <c r="B415" s="56">
        <f>'Daily Returns'!B413</f>
        <v>45061</v>
      </c>
      <c r="C415" s="57">
        <f>'Portfolio 1 - Equal Weight'!F413</f>
        <v>-1.129855144306411E-2</v>
      </c>
      <c r="D415" s="66">
        <f t="shared" si="24"/>
        <v>128.05218135333587</v>
      </c>
      <c r="E415" s="57">
        <f>'Portfolio 2 - Criteria Based'!F413</f>
        <v>-9.3274757221455222E-3</v>
      </c>
      <c r="F415" s="66">
        <f t="shared" si="25"/>
        <v>138.12261744711313</v>
      </c>
      <c r="G415" s="57">
        <f>'Markowitz Optimisation'!F437</f>
        <v>-8.2119547375102565E-3</v>
      </c>
      <c r="H415" s="66">
        <f t="shared" si="26"/>
        <v>193.22001568987932</v>
      </c>
      <c r="I415" s="57">
        <f>'Portfolio 4 - Benchmark'!C413</f>
        <v>0</v>
      </c>
      <c r="J415" s="66">
        <f t="shared" si="27"/>
        <v>113.32527240972117</v>
      </c>
    </row>
    <row r="416" spans="2:10" ht="15" customHeight="1" x14ac:dyDescent="0.35">
      <c r="B416" s="56">
        <f>'Daily Returns'!B414</f>
        <v>45062</v>
      </c>
      <c r="C416" s="57">
        <f>'Portfolio 1 - Equal Weight'!F414</f>
        <v>-2.1598556760650924E-3</v>
      </c>
      <c r="D416" s="66">
        <f t="shared" si="24"/>
        <v>127.77560712260734</v>
      </c>
      <c r="E416" s="57">
        <f>'Portfolio 2 - Criteria Based'!F414</f>
        <v>-1.4865859527548454E-3</v>
      </c>
      <c r="F416" s="66">
        <f t="shared" si="25"/>
        <v>137.91728630425851</v>
      </c>
      <c r="G416" s="57">
        <f>'Markowitz Optimisation'!F438</f>
        <v>1.2959912041045699E-3</v>
      </c>
      <c r="H416" s="66">
        <f t="shared" si="26"/>
        <v>193.47042713067034</v>
      </c>
      <c r="I416" s="57">
        <f>'Portfolio 4 - Benchmark'!C414</f>
        <v>-5.1580269714901483E-4</v>
      </c>
      <c r="J416" s="66">
        <f t="shared" si="27"/>
        <v>113.26681892855709</v>
      </c>
    </row>
    <row r="417" spans="2:10" ht="15" customHeight="1" x14ac:dyDescent="0.35">
      <c r="B417" s="56">
        <f>'Daily Returns'!B415</f>
        <v>45063</v>
      </c>
      <c r="C417" s="57">
        <f>'Portfolio 1 - Equal Weight'!F415</f>
        <v>-8.7785695735373669E-3</v>
      </c>
      <c r="D417" s="66">
        <f t="shared" si="24"/>
        <v>126.65392006568055</v>
      </c>
      <c r="E417" s="57">
        <f>'Portfolio 2 - Criteria Based'!F415</f>
        <v>-7.1250153601127237E-3</v>
      </c>
      <c r="F417" s="66">
        <f t="shared" si="25"/>
        <v>136.93462352091561</v>
      </c>
      <c r="G417" s="57">
        <f>'Markowitz Optimisation'!F439</f>
        <v>-4.3021816115268209E-3</v>
      </c>
      <c r="H417" s="66">
        <f t="shared" si="26"/>
        <v>192.63808221669453</v>
      </c>
      <c r="I417" s="57">
        <f>'Portfolio 4 - Benchmark'!C415</f>
        <v>-5.2709777840667105E-3</v>
      </c>
      <c r="J417" s="66">
        <f t="shared" si="27"/>
        <v>112.66979204231275</v>
      </c>
    </row>
    <row r="418" spans="2:10" ht="15" customHeight="1" x14ac:dyDescent="0.35">
      <c r="B418" s="56">
        <f>'Daily Returns'!B416</f>
        <v>45064</v>
      </c>
      <c r="C418" s="57">
        <f>'Portfolio 1 - Equal Weight'!F416</f>
        <v>-1.1896810688468996E-2</v>
      </c>
      <c r="D418" s="66">
        <f t="shared" si="24"/>
        <v>125.14714235570666</v>
      </c>
      <c r="E418" s="57">
        <f>'Portfolio 2 - Criteria Based'!F416</f>
        <v>-1.1136457864035491E-2</v>
      </c>
      <c r="F418" s="66">
        <f t="shared" si="25"/>
        <v>135.40965685594736</v>
      </c>
      <c r="G418" s="57">
        <f>'Markowitz Optimisation'!F440</f>
        <v>-1.827125666116013E-2</v>
      </c>
      <c r="H418" s="66">
        <f t="shared" si="26"/>
        <v>189.11834237379963</v>
      </c>
      <c r="I418" s="57">
        <f>'Portfolio 4 - Benchmark'!C416</f>
        <v>-8.74434912127664E-3</v>
      </c>
      <c r="J418" s="66">
        <f t="shared" si="27"/>
        <v>111.68456804527312</v>
      </c>
    </row>
    <row r="419" spans="2:10" ht="15" customHeight="1" x14ac:dyDescent="0.35">
      <c r="B419" s="56">
        <f>'Daily Returns'!B417</f>
        <v>45065</v>
      </c>
      <c r="C419" s="57">
        <f>'Portfolio 1 - Equal Weight'!F417</f>
        <v>9.8661586827304675E-3</v>
      </c>
      <c r="D419" s="66">
        <f t="shared" si="24"/>
        <v>126.38186392087832</v>
      </c>
      <c r="E419" s="57">
        <f>'Portfolio 2 - Criteria Based'!F417</f>
        <v>9.5748746591360224E-3</v>
      </c>
      <c r="F419" s="66">
        <f t="shared" si="25"/>
        <v>136.70618734797966</v>
      </c>
      <c r="G419" s="57">
        <f>'Markowitz Optimisation'!F441</f>
        <v>1.3001121297942541E-2</v>
      </c>
      <c r="H419" s="66">
        <f t="shared" si="26"/>
        <v>191.57709288266724</v>
      </c>
      <c r="I419" s="57">
        <f>'Portfolio 4 - Benchmark'!C417</f>
        <v>1.3168918819101982E-3</v>
      </c>
      <c r="J419" s="66">
        <f t="shared" si="27"/>
        <v>111.83164454626659</v>
      </c>
    </row>
    <row r="420" spans="2:10" ht="15" customHeight="1" x14ac:dyDescent="0.35">
      <c r="B420" s="56">
        <f>'Daily Returns'!B418</f>
        <v>45068</v>
      </c>
      <c r="C420" s="57">
        <f>'Portfolio 1 - Equal Weight'!F418</f>
        <v>1.3753502055039271E-2</v>
      </c>
      <c r="D420" s="66">
        <f t="shared" si="24"/>
        <v>128.12005714603382</v>
      </c>
      <c r="E420" s="57">
        <f>'Portfolio 2 - Criteria Based'!F418</f>
        <v>1.342712471476991E-2</v>
      </c>
      <c r="F420" s="66">
        <f t="shared" si="25"/>
        <v>138.54175837478169</v>
      </c>
      <c r="G420" s="57">
        <f>'Markowitz Optimisation'!F442</f>
        <v>1.9481438882828602E-2</v>
      </c>
      <c r="H420" s="66">
        <f t="shared" si="26"/>
        <v>195.30929030901092</v>
      </c>
      <c r="I420" s="57">
        <f>'Portfolio 4 - Benchmark'!C418</f>
        <v>7.3703756004106502E-3</v>
      </c>
      <c r="J420" s="66">
        <f t="shared" si="27"/>
        <v>112.65588577058419</v>
      </c>
    </row>
    <row r="421" spans="2:10" ht="15" customHeight="1" x14ac:dyDescent="0.35">
      <c r="B421" s="56">
        <f>'Daily Returns'!B419</f>
        <v>45069</v>
      </c>
      <c r="C421" s="57">
        <f>'Portfolio 1 - Equal Weight'!F419</f>
        <v>1.5880724818123138E-2</v>
      </c>
      <c r="D421" s="66">
        <f t="shared" si="24"/>
        <v>130.15469651725221</v>
      </c>
      <c r="E421" s="57">
        <f>'Portfolio 2 - Criteria Based'!F419</f>
        <v>1.5445120814279416E-2</v>
      </c>
      <c r="F421" s="66">
        <f t="shared" si="25"/>
        <v>140.68155257070291</v>
      </c>
      <c r="G421" s="57">
        <f>'Markowitz Optimisation'!F443</f>
        <v>1.8938137763901301E-2</v>
      </c>
      <c r="H421" s="66">
        <f t="shared" si="26"/>
        <v>199.00808455545277</v>
      </c>
      <c r="I421" s="57">
        <f>'Portfolio 4 - Benchmark'!C419</f>
        <v>5.4502012703885327E-3</v>
      </c>
      <c r="J421" s="66">
        <f t="shared" si="27"/>
        <v>113.26988302232778</v>
      </c>
    </row>
    <row r="422" spans="2:10" ht="15" customHeight="1" x14ac:dyDescent="0.35">
      <c r="B422" s="56">
        <f>'Daily Returns'!B420</f>
        <v>45070</v>
      </c>
      <c r="C422" s="57">
        <f>'Portfolio 1 - Equal Weight'!F420</f>
        <v>7.787616947213573E-3</v>
      </c>
      <c r="D422" s="66">
        <f t="shared" si="24"/>
        <v>131.16829143760938</v>
      </c>
      <c r="E422" s="57">
        <f>'Portfolio 2 - Criteria Based'!F420</f>
        <v>6.7649356243432643E-3</v>
      </c>
      <c r="F422" s="66">
        <f t="shared" si="25"/>
        <v>141.63325421737639</v>
      </c>
      <c r="G422" s="57">
        <f>'Markowitz Optimisation'!F444</f>
        <v>2.5219778087639394E-4</v>
      </c>
      <c r="H422" s="66">
        <f t="shared" si="26"/>
        <v>199.05827395275412</v>
      </c>
      <c r="I422" s="57">
        <f>'Portfolio 4 - Benchmark'!C420</f>
        <v>2.3638645022878713E-3</v>
      </c>
      <c r="J422" s="66">
        <f t="shared" si="27"/>
        <v>113.53763767798256</v>
      </c>
    </row>
    <row r="423" spans="2:10" ht="15" customHeight="1" x14ac:dyDescent="0.35">
      <c r="B423" s="56">
        <f>'Daily Returns'!B421</f>
        <v>45071</v>
      </c>
      <c r="C423" s="57">
        <f>'Portfolio 1 - Equal Weight'!F421</f>
        <v>3.4754119111409347E-3</v>
      </c>
      <c r="D423" s="66">
        <f t="shared" si="24"/>
        <v>131.62415528003564</v>
      </c>
      <c r="E423" s="57">
        <f>'Portfolio 2 - Criteria Based'!F421</f>
        <v>3.6345545350015772E-3</v>
      </c>
      <c r="F423" s="66">
        <f t="shared" si="25"/>
        <v>142.1480280037992</v>
      </c>
      <c r="G423" s="57">
        <f>'Markowitz Optimisation'!F445</f>
        <v>4.9746748349772957E-3</v>
      </c>
      <c r="H423" s="66">
        <f t="shared" si="26"/>
        <v>200.04852413888091</v>
      </c>
      <c r="I423" s="57">
        <f>'Portfolio 4 - Benchmark'!C421</f>
        <v>-5.6258498458594541E-4</v>
      </c>
      <c r="J423" s="66">
        <f t="shared" si="27"/>
        <v>113.47376310783957</v>
      </c>
    </row>
    <row r="424" spans="2:10" ht="15" customHeight="1" x14ac:dyDescent="0.35">
      <c r="B424" s="56">
        <f>'Daily Returns'!B422</f>
        <v>45072</v>
      </c>
      <c r="C424" s="57">
        <f>'Portfolio 1 - Equal Weight'!F422</f>
        <v>-6.7885519443346984E-3</v>
      </c>
      <c r="D424" s="66">
        <f t="shared" si="24"/>
        <v>130.73061786478794</v>
      </c>
      <c r="E424" s="57">
        <f>'Portfolio 2 - Criteria Based'!F422</f>
        <v>-5.3125238662395744E-3</v>
      </c>
      <c r="F424" s="66">
        <f t="shared" si="25"/>
        <v>141.39286321249011</v>
      </c>
      <c r="G424" s="57">
        <f>'Markowitz Optimisation'!F446</f>
        <v>-2.0252461313448444E-3</v>
      </c>
      <c r="H424" s="66">
        <f t="shared" si="26"/>
        <v>199.6433766392874</v>
      </c>
      <c r="I424" s="57">
        <f>'Portfolio 4 - Benchmark'!C422</f>
        <v>6.9459157433833241E-3</v>
      </c>
      <c r="J424" s="66">
        <f t="shared" si="27"/>
        <v>114.26194230547127</v>
      </c>
    </row>
    <row r="425" spans="2:10" ht="15" customHeight="1" x14ac:dyDescent="0.35">
      <c r="B425" s="56">
        <f>'Daily Returns'!B423</f>
        <v>45075</v>
      </c>
      <c r="C425" s="57">
        <f>'Portfolio 1 - Equal Weight'!F423</f>
        <v>4.5369629187094198E-4</v>
      </c>
      <c r="D425" s="66">
        <f t="shared" si="24"/>
        <v>130.78992986134719</v>
      </c>
      <c r="E425" s="57">
        <f>'Portfolio 2 - Criteria Based'!F423</f>
        <v>1.1714026918773276E-3</v>
      </c>
      <c r="F425" s="66">
        <f t="shared" si="25"/>
        <v>141.55849119306947</v>
      </c>
      <c r="G425" s="57">
        <f>'Markowitz Optimisation'!F447</f>
        <v>-9.6040345283347425E-4</v>
      </c>
      <c r="H425" s="66">
        <f t="shared" si="26"/>
        <v>199.45163845102769</v>
      </c>
      <c r="I425" s="57">
        <f>'Portfolio 4 - Benchmark'!C423</f>
        <v>9.2413434603044742E-4</v>
      </c>
      <c r="J425" s="66">
        <f t="shared" si="27"/>
        <v>114.3675356907999</v>
      </c>
    </row>
    <row r="426" spans="2:10" ht="15" customHeight="1" x14ac:dyDescent="0.35">
      <c r="B426" s="56">
        <f>'Daily Returns'!B424</f>
        <v>45076</v>
      </c>
      <c r="C426" s="57">
        <f>'Portfolio 1 - Equal Weight'!F424</f>
        <v>5.39987585572111E-4</v>
      </c>
      <c r="D426" s="66">
        <f t="shared" si="24"/>
        <v>130.86055479979015</v>
      </c>
      <c r="E426" s="57">
        <f>'Portfolio 2 - Criteria Based'!F424</f>
        <v>-2.8843036376018181E-4</v>
      </c>
      <c r="F426" s="66">
        <f t="shared" si="25"/>
        <v>141.51766142596131</v>
      </c>
      <c r="G426" s="57">
        <f>'Markowitz Optimisation'!F448</f>
        <v>-1.3042905032720079E-3</v>
      </c>
      <c r="H426" s="66">
        <f t="shared" si="26"/>
        <v>199.19149557313398</v>
      </c>
      <c r="I426" s="57">
        <f>'Portfolio 4 - Benchmark'!C424</f>
        <v>-1.7785526744238389E-3</v>
      </c>
      <c r="J426" s="66">
        <f t="shared" si="27"/>
        <v>114.16412700432976</v>
      </c>
    </row>
    <row r="427" spans="2:10" ht="15" customHeight="1" x14ac:dyDescent="0.35">
      <c r="B427" s="56">
        <f>'Daily Returns'!B425</f>
        <v>45077</v>
      </c>
      <c r="C427" s="57">
        <f>'Portfolio 1 - Equal Weight'!F425</f>
        <v>-1.2887011097757174E-2</v>
      </c>
      <c r="D427" s="66">
        <f t="shared" si="24"/>
        <v>129.1741533778266</v>
      </c>
      <c r="E427" s="57">
        <f>'Portfolio 2 - Criteria Based'!F425</f>
        <v>-1.2078073832413739E-2</v>
      </c>
      <c r="F427" s="66">
        <f t="shared" si="25"/>
        <v>139.80840066266802</v>
      </c>
      <c r="G427" s="57">
        <f>'Markowitz Optimisation'!F449</f>
        <v>-1.1507399011372866E-2</v>
      </c>
      <c r="H427" s="66">
        <f t="shared" si="26"/>
        <v>196.89931955390182</v>
      </c>
      <c r="I427" s="57">
        <f>'Portfolio 4 - Benchmark'!C425</f>
        <v>-1.4146414982151856E-2</v>
      </c>
      <c r="J427" s="66">
        <f t="shared" si="27"/>
        <v>112.54911388765142</v>
      </c>
    </row>
    <row r="428" spans="2:10" ht="15" customHeight="1" x14ac:dyDescent="0.35">
      <c r="B428" s="56">
        <f>'Daily Returns'!B426</f>
        <v>45078</v>
      </c>
      <c r="C428" s="57">
        <f>'Portfolio 1 - Equal Weight'!F426</f>
        <v>1.0692642620170023E-2</v>
      </c>
      <c r="D428" s="66">
        <f t="shared" si="24"/>
        <v>130.55536643565873</v>
      </c>
      <c r="E428" s="57">
        <f>'Portfolio 2 - Criteria Based'!F426</f>
        <v>1.0386474575366546E-2</v>
      </c>
      <c r="F428" s="66">
        <f t="shared" si="25"/>
        <v>141.26051706157349</v>
      </c>
      <c r="G428" s="57">
        <f>'Markowitz Optimisation'!F450</f>
        <v>9.6954000631503355E-3</v>
      </c>
      <c r="H428" s="66">
        <f t="shared" si="26"/>
        <v>198.808337229139</v>
      </c>
      <c r="I428" s="57">
        <f>'Portfolio 4 - Benchmark'!C426</f>
        <v>-2.1046635574887285E-3</v>
      </c>
      <c r="J428" s="66">
        <f t="shared" si="27"/>
        <v>112.31223586922442</v>
      </c>
    </row>
    <row r="429" spans="2:10" ht="15" customHeight="1" x14ac:dyDescent="0.35">
      <c r="B429" s="56">
        <f>'Daily Returns'!B427</f>
        <v>45079</v>
      </c>
      <c r="C429" s="57">
        <f>'Portfolio 1 - Equal Weight'!F427</f>
        <v>-1.8925547019027818E-3</v>
      </c>
      <c r="D429" s="66">
        <f t="shared" si="24"/>
        <v>130.30828326305229</v>
      </c>
      <c r="E429" s="57">
        <f>'Portfolio 2 - Criteria Based'!F427</f>
        <v>-1.7352487043125245E-4</v>
      </c>
      <c r="F429" s="66">
        <f t="shared" si="25"/>
        <v>141.23600484865335</v>
      </c>
      <c r="G429" s="57">
        <f>'Markowitz Optimisation'!F451</f>
        <v>3.1734021682691756E-3</v>
      </c>
      <c r="H429" s="66">
        <f t="shared" si="26"/>
        <v>199.43923603757196</v>
      </c>
      <c r="I429" s="57">
        <f>'Portfolio 4 - Benchmark'!C427</f>
        <v>-1.6620986934057225E-3</v>
      </c>
      <c r="J429" s="66">
        <f t="shared" si="27"/>
        <v>112.12556184873272</v>
      </c>
    </row>
    <row r="430" spans="2:10" ht="15" customHeight="1" x14ac:dyDescent="0.35">
      <c r="B430" s="56">
        <f>'Daily Returns'!B428</f>
        <v>45082</v>
      </c>
      <c r="C430" s="57">
        <f>'Portfolio 1 - Equal Weight'!F428</f>
        <v>1.5082957293544322E-2</v>
      </c>
      <c r="D430" s="66">
        <f t="shared" si="24"/>
        <v>132.27371753450399</v>
      </c>
      <c r="E430" s="57">
        <f>'Portfolio 2 - Criteria Based'!F428</f>
        <v>1.6260088875098021E-2</v>
      </c>
      <c r="F430" s="66">
        <f t="shared" si="25"/>
        <v>143.53251483985625</v>
      </c>
      <c r="G430" s="57">
        <f>'Markowitz Optimisation'!F452</f>
        <v>1.3897845126669117E-2</v>
      </c>
      <c r="H430" s="66">
        <f t="shared" si="26"/>
        <v>202.21101165220335</v>
      </c>
      <c r="I430" s="57">
        <f>'Portfolio 4 - Benchmark'!C428</f>
        <v>4.8768798059337648E-3</v>
      </c>
      <c r="J430" s="66">
        <f t="shared" si="27"/>
        <v>112.67238473704178</v>
      </c>
    </row>
    <row r="431" spans="2:10" ht="15" customHeight="1" x14ac:dyDescent="0.35">
      <c r="B431" s="56">
        <f>'Daily Returns'!B429</f>
        <v>45083</v>
      </c>
      <c r="C431" s="57">
        <f>'Portfolio 1 - Equal Weight'!F429</f>
        <v>1.1637947620478983E-2</v>
      </c>
      <c r="D431" s="66">
        <f t="shared" si="24"/>
        <v>133.81311213073656</v>
      </c>
      <c r="E431" s="57">
        <f>'Portfolio 2 - Criteria Based'!F429</f>
        <v>1.1456534058020862E-2</v>
      </c>
      <c r="F431" s="66">
        <f t="shared" si="25"/>
        <v>145.17689998455245</v>
      </c>
      <c r="G431" s="57">
        <f>'Markowitz Optimisation'!F453</f>
        <v>1.4323654646750145E-2</v>
      </c>
      <c r="H431" s="66">
        <f t="shared" si="26"/>
        <v>205.10741234887951</v>
      </c>
      <c r="I431" s="57">
        <f>'Portfolio 4 - Benchmark'!C429</f>
        <v>-1.4392281720547739E-3</v>
      </c>
      <c r="J431" s="66">
        <f t="shared" si="27"/>
        <v>112.51022346671563</v>
      </c>
    </row>
    <row r="432" spans="2:10" ht="15" customHeight="1" x14ac:dyDescent="0.35">
      <c r="B432" s="56">
        <f>'Daily Returns'!B430</f>
        <v>45084</v>
      </c>
      <c r="C432" s="57">
        <f>'Portfolio 1 - Equal Weight'!F430</f>
        <v>2.4046003058200885E-2</v>
      </c>
      <c r="D432" s="66">
        <f t="shared" si="24"/>
        <v>137.03078263425962</v>
      </c>
      <c r="E432" s="57">
        <f>'Portfolio 2 - Criteria Based'!F430</f>
        <v>2.9592172126312905E-2</v>
      </c>
      <c r="F432" s="66">
        <f t="shared" si="25"/>
        <v>149.47299979765984</v>
      </c>
      <c r="G432" s="57">
        <f>'Markowitz Optimisation'!F454</f>
        <v>3.7850282695465684E-2</v>
      </c>
      <c r="H432" s="66">
        <f t="shared" si="26"/>
        <v>212.87078588922003</v>
      </c>
      <c r="I432" s="57">
        <f>'Portfolio 4 - Benchmark'!C430</f>
        <v>1.0803484265082375E-2</v>
      </c>
      <c r="J432" s="66">
        <f t="shared" si="27"/>
        <v>113.7257258955992</v>
      </c>
    </row>
    <row r="433" spans="2:10" ht="15" customHeight="1" x14ac:dyDescent="0.35">
      <c r="B433" s="56">
        <f>'Daily Returns'!B431</f>
        <v>45085</v>
      </c>
      <c r="C433" s="57">
        <f>'Portfolio 1 - Equal Weight'!F431</f>
        <v>2.0686543740036979E-3</v>
      </c>
      <c r="D433" s="66">
        <f t="shared" si="24"/>
        <v>137.31425196212913</v>
      </c>
      <c r="E433" s="57">
        <f>'Portfolio 2 - Criteria Based'!F431</f>
        <v>2.7567897011073336E-3</v>
      </c>
      <c r="F433" s="66">
        <f t="shared" si="25"/>
        <v>149.88506542409564</v>
      </c>
      <c r="G433" s="57">
        <f>'Markowitz Optimisation'!F455</f>
        <v>1.1520451534807772E-2</v>
      </c>
      <c r="H433" s="66">
        <f t="shared" si="26"/>
        <v>215.32315346123323</v>
      </c>
      <c r="I433" s="57">
        <f>'Portfolio 4 - Benchmark'!C431</f>
        <v>3.7243291751554164E-3</v>
      </c>
      <c r="J433" s="66">
        <f t="shared" si="27"/>
        <v>114.14927793451791</v>
      </c>
    </row>
    <row r="434" spans="2:10" ht="15" customHeight="1" x14ac:dyDescent="0.35">
      <c r="B434" s="56">
        <f>'Daily Returns'!B432</f>
        <v>45086</v>
      </c>
      <c r="C434" s="57">
        <f>'Portfolio 1 - Equal Weight'!F432</f>
        <v>-3.9122252718709659E-4</v>
      </c>
      <c r="D434" s="66">
        <f t="shared" si="24"/>
        <v>137.26053153345771</v>
      </c>
      <c r="E434" s="57">
        <f>'Portfolio 2 - Criteria Based'!F432</f>
        <v>7.6986569728012427E-4</v>
      </c>
      <c r="F434" s="66">
        <f t="shared" si="25"/>
        <v>150.00045679450025</v>
      </c>
      <c r="G434" s="57">
        <f>'Markowitz Optimisation'!F456</f>
        <v>5.0564214144153095E-4</v>
      </c>
      <c r="H434" s="66">
        <f t="shared" si="26"/>
        <v>215.43202992165132</v>
      </c>
      <c r="I434" s="57">
        <f>'Portfolio 4 - Benchmark'!C432</f>
        <v>-1.879000619450788E-3</v>
      </c>
      <c r="J434" s="66">
        <f t="shared" si="27"/>
        <v>113.93479137056909</v>
      </c>
    </row>
    <row r="435" spans="2:10" ht="15" customHeight="1" x14ac:dyDescent="0.35">
      <c r="B435" s="56">
        <f>'Daily Returns'!B433</f>
        <v>45089</v>
      </c>
      <c r="C435" s="57">
        <f>'Portfolio 1 - Equal Weight'!F433</f>
        <v>-1.9870448146405264E-3</v>
      </c>
      <c r="D435" s="66">
        <f t="shared" si="24"/>
        <v>136.98778870601936</v>
      </c>
      <c r="E435" s="57">
        <f>'Portfolio 2 - Criteria Based'!F433</f>
        <v>-2.0767238092866697E-3</v>
      </c>
      <c r="F435" s="66">
        <f t="shared" si="25"/>
        <v>149.68894727447125</v>
      </c>
      <c r="G435" s="57">
        <f>'Markowitz Optimisation'!F457</f>
        <v>-2.4482448033285088E-3</v>
      </c>
      <c r="H435" s="66">
        <f t="shared" si="26"/>
        <v>214.90459957392514</v>
      </c>
      <c r="I435" s="57">
        <f>'Portfolio 4 - Benchmark'!C433</f>
        <v>4.1188274478163311E-3</v>
      </c>
      <c r="J435" s="66">
        <f t="shared" si="27"/>
        <v>114.40406911652741</v>
      </c>
    </row>
    <row r="436" spans="2:10" ht="15" customHeight="1" x14ac:dyDescent="0.35">
      <c r="B436" s="56">
        <f>'Daily Returns'!B434</f>
        <v>45090</v>
      </c>
      <c r="C436" s="57">
        <f>'Portfolio 1 - Equal Weight'!F434</f>
        <v>-4.7746351815283208E-4</v>
      </c>
      <c r="D436" s="66">
        <f t="shared" si="24"/>
        <v>136.9223820344798</v>
      </c>
      <c r="E436" s="57">
        <f>'Portfolio 2 - Criteria Based'!F434</f>
        <v>-2.0915646447570964E-3</v>
      </c>
      <c r="F436" s="66">
        <f t="shared" si="25"/>
        <v>149.37586316464106</v>
      </c>
      <c r="G436" s="57">
        <f>'Markowitz Optimisation'!F458</f>
        <v>-6.5401992993563331E-3</v>
      </c>
      <c r="H436" s="66">
        <f t="shared" si="26"/>
        <v>213.4990806623633</v>
      </c>
      <c r="I436" s="57">
        <f>'Portfolio 4 - Benchmark'!C434</f>
        <v>5.362797472501013E-3</v>
      </c>
      <c r="J436" s="66">
        <f t="shared" si="27"/>
        <v>115.01759496922935</v>
      </c>
    </row>
    <row r="437" spans="2:10" ht="15" customHeight="1" x14ac:dyDescent="0.35">
      <c r="B437" s="56">
        <f>'Daily Returns'!B435</f>
        <v>45091</v>
      </c>
      <c r="C437" s="57">
        <f>'Portfolio 1 - Equal Weight'!F435</f>
        <v>1.2728271436621024E-3</v>
      </c>
      <c r="D437" s="66">
        <f t="shared" si="24"/>
        <v>137.09666055890816</v>
      </c>
      <c r="E437" s="57">
        <f>'Portfolio 2 - Criteria Based'!F435</f>
        <v>3.5210158869816255E-4</v>
      </c>
      <c r="F437" s="66">
        <f t="shared" si="25"/>
        <v>149.42845864337451</v>
      </c>
      <c r="G437" s="57">
        <f>'Markowitz Optimisation'!F459</f>
        <v>-1.0138406137778758E-3</v>
      </c>
      <c r="H437" s="66">
        <f t="shared" si="26"/>
        <v>213.28262662338355</v>
      </c>
      <c r="I437" s="57">
        <f>'Portfolio 4 - Benchmark'!C435</f>
        <v>9.8117971081017608E-3</v>
      </c>
      <c r="J437" s="66">
        <f t="shared" si="27"/>
        <v>116.14612427492925</v>
      </c>
    </row>
    <row r="438" spans="2:10" ht="15" customHeight="1" x14ac:dyDescent="0.35">
      <c r="B438" s="56">
        <f>'Daily Returns'!B436</f>
        <v>45092</v>
      </c>
      <c r="C438" s="57">
        <f>'Portfolio 1 - Equal Weight'!F436</f>
        <v>-2.728105588805119E-3</v>
      </c>
      <c r="D438" s="66">
        <f t="shared" si="24"/>
        <v>136.72264639303089</v>
      </c>
      <c r="E438" s="57">
        <f>'Portfolio 2 - Criteria Based'!F436</f>
        <v>-2.0159841933571282E-3</v>
      </c>
      <c r="F438" s="66">
        <f t="shared" si="25"/>
        <v>149.12721323271174</v>
      </c>
      <c r="G438" s="57">
        <f>'Markowitz Optimisation'!F460</f>
        <v>2.0015135673639231E-3</v>
      </c>
      <c r="H438" s="66">
        <f t="shared" si="26"/>
        <v>213.70951469425327</v>
      </c>
      <c r="I438" s="57">
        <f>'Portfolio 4 - Benchmark'!C436</f>
        <v>-2.1308028865274498E-4</v>
      </c>
      <c r="J438" s="66">
        <f t="shared" si="27"/>
        <v>116.12137582524285</v>
      </c>
    </row>
    <row r="439" spans="2:10" ht="15" customHeight="1" x14ac:dyDescent="0.35">
      <c r="B439" s="56">
        <f>'Daily Returns'!B437</f>
        <v>45093</v>
      </c>
      <c r="C439" s="57">
        <f>'Portfolio 1 - Equal Weight'!F437</f>
        <v>2.7616120145151028E-3</v>
      </c>
      <c r="D439" s="66">
        <f t="shared" si="24"/>
        <v>137.10022129596618</v>
      </c>
      <c r="E439" s="57">
        <f>'Portfolio 2 - Criteria Based'!F437</f>
        <v>4.2423936070620444E-3</v>
      </c>
      <c r="F439" s="66">
        <f t="shared" si="25"/>
        <v>149.75986956876918</v>
      </c>
      <c r="G439" s="57">
        <f>'Markowitz Optimisation'!F461</f>
        <v>2.0887550198542934E-3</v>
      </c>
      <c r="H439" s="66">
        <f t="shared" si="26"/>
        <v>214.15590151586153</v>
      </c>
      <c r="I439" s="57">
        <f>'Portfolio 4 - Benchmark'!C437</f>
        <v>4.0514180978228342E-3</v>
      </c>
      <c r="J439" s="66">
        <f t="shared" si="27"/>
        <v>116.59183206880533</v>
      </c>
    </row>
    <row r="440" spans="2:10" ht="15" customHeight="1" x14ac:dyDescent="0.35">
      <c r="B440" s="56">
        <f>'Daily Returns'!B438</f>
        <v>45096</v>
      </c>
      <c r="C440" s="57">
        <f>'Portfolio 1 - Equal Weight'!F438</f>
        <v>-4.6621033134379699E-3</v>
      </c>
      <c r="D440" s="66">
        <f t="shared" si="24"/>
        <v>136.46104589998919</v>
      </c>
      <c r="E440" s="57">
        <f>'Portfolio 2 - Criteria Based'!F438</f>
        <v>-4.3888271735441509E-3</v>
      </c>
      <c r="F440" s="66">
        <f t="shared" si="25"/>
        <v>149.10259938369933</v>
      </c>
      <c r="G440" s="57">
        <f>'Markowitz Optimisation'!F462</f>
        <v>-5.9371531793957879E-3</v>
      </c>
      <c r="H440" s="66">
        <f t="shared" si="26"/>
        <v>212.88442512429026</v>
      </c>
      <c r="I440" s="57">
        <f>'Portfolio 4 - Benchmark'!C438</f>
        <v>-7.8457454873318566E-3</v>
      </c>
      <c r="J440" s="66">
        <f t="shared" si="27"/>
        <v>115.67708222849174</v>
      </c>
    </row>
    <row r="441" spans="2:10" ht="15" customHeight="1" x14ac:dyDescent="0.35">
      <c r="B441" s="56">
        <f>'Daily Returns'!B439</f>
        <v>45097</v>
      </c>
      <c r="C441" s="57">
        <f>'Portfolio 1 - Equal Weight'!F439</f>
        <v>5.4489826342147604E-3</v>
      </c>
      <c r="D441" s="66">
        <f t="shared" si="24"/>
        <v>137.20461976934502</v>
      </c>
      <c r="E441" s="57">
        <f>'Portfolio 2 - Criteria Based'!F439</f>
        <v>4.0260197983667725E-3</v>
      </c>
      <c r="F441" s="66">
        <f t="shared" si="25"/>
        <v>149.70288940080604</v>
      </c>
      <c r="G441" s="57">
        <f>'Markowitz Optimisation'!F463</f>
        <v>-6.842305065061843E-5</v>
      </c>
      <c r="H441" s="66">
        <f t="shared" si="26"/>
        <v>212.86985892248725</v>
      </c>
      <c r="I441" s="57">
        <f>'Portfolio 4 - Benchmark'!C439</f>
        <v>4.8860797665766231E-3</v>
      </c>
      <c r="J441" s="66">
        <f t="shared" si="27"/>
        <v>116.242289679425</v>
      </c>
    </row>
    <row r="442" spans="2:10" ht="15" customHeight="1" x14ac:dyDescent="0.35">
      <c r="B442" s="56">
        <f>'Daily Returns'!B440</f>
        <v>45098</v>
      </c>
      <c r="C442" s="57">
        <f>'Portfolio 1 - Equal Weight'!F440</f>
        <v>1.0809147037680733E-2</v>
      </c>
      <c r="D442" s="66">
        <f t="shared" si="24"/>
        <v>138.68768467868094</v>
      </c>
      <c r="E442" s="57">
        <f>'Portfolio 2 - Criteria Based'!F440</f>
        <v>8.0296716459656511E-3</v>
      </c>
      <c r="F442" s="66">
        <f t="shared" si="25"/>
        <v>150.90495444714682</v>
      </c>
      <c r="G442" s="57">
        <f>'Markowitz Optimisation'!F464</f>
        <v>3.5471872371105233E-3</v>
      </c>
      <c r="H442" s="66">
        <f t="shared" si="26"/>
        <v>213.62494816922259</v>
      </c>
      <c r="I442" s="57">
        <f>'Portfolio 4 - Benchmark'!C440</f>
        <v>8.37219676385903E-3</v>
      </c>
      <c r="J442" s="66">
        <f t="shared" si="27"/>
        <v>117.21549300090264</v>
      </c>
    </row>
    <row r="443" spans="2:10" ht="15" customHeight="1" x14ac:dyDescent="0.35">
      <c r="B443" s="56">
        <f>'Daily Returns'!B441</f>
        <v>45099</v>
      </c>
      <c r="C443" s="57">
        <f>'Portfolio 1 - Equal Weight'!F441</f>
        <v>-9.7671854892663161E-3</v>
      </c>
      <c r="D443" s="66">
        <f t="shared" si="24"/>
        <v>137.33309633734737</v>
      </c>
      <c r="E443" s="57">
        <f>'Portfolio 2 - Criteria Based'!F441</f>
        <v>-1.062131021421007E-2</v>
      </c>
      <c r="F443" s="66">
        <f t="shared" si="25"/>
        <v>149.30214611310242</v>
      </c>
      <c r="G443" s="57">
        <f>'Markowitz Optimisation'!F465</f>
        <v>-1.4375165806191604E-2</v>
      </c>
      <c r="H443" s="66">
        <f t="shared" si="26"/>
        <v>210.55405411895094</v>
      </c>
      <c r="I443" s="57">
        <f>'Portfolio 4 - Benchmark'!C441</f>
        <v>-1.0357745385665584E-2</v>
      </c>
      <c r="J443" s="66">
        <f t="shared" si="27"/>
        <v>116.00140476914403</v>
      </c>
    </row>
    <row r="444" spans="2:10" ht="15" customHeight="1" x14ac:dyDescent="0.35">
      <c r="B444" s="56">
        <f>'Daily Returns'!B442</f>
        <v>45100</v>
      </c>
      <c r="C444" s="57">
        <f>'Portfolio 1 - Equal Weight'!F442</f>
        <v>-2.1370312848114571E-2</v>
      </c>
      <c r="D444" s="66">
        <f t="shared" si="24"/>
        <v>134.39824510421801</v>
      </c>
      <c r="E444" s="57">
        <f>'Portfolio 2 - Criteria Based'!F442</f>
        <v>-2.0955999229714837E-2</v>
      </c>
      <c r="F444" s="66">
        <f t="shared" si="25"/>
        <v>146.17337045416147</v>
      </c>
      <c r="G444" s="57">
        <f>'Markowitz Optimisation'!F466</f>
        <v>-2.2348329691980966E-2</v>
      </c>
      <c r="H444" s="66">
        <f t="shared" si="26"/>
        <v>205.84852269951742</v>
      </c>
      <c r="I444" s="57">
        <f>'Portfolio 4 - Benchmark'!C442</f>
        <v>-1.1203719130848278E-2</v>
      </c>
      <c r="J444" s="66">
        <f t="shared" si="27"/>
        <v>114.7017576113267</v>
      </c>
    </row>
    <row r="445" spans="2:10" ht="15" customHeight="1" x14ac:dyDescent="0.35">
      <c r="B445" s="56">
        <f>'Daily Returns'!B443</f>
        <v>45103</v>
      </c>
      <c r="C445" s="57">
        <f>'Portfolio 1 - Equal Weight'!F443</f>
        <v>7.4624947404473771E-3</v>
      </c>
      <c r="D445" s="66">
        <f t="shared" si="24"/>
        <v>135.40119130143358</v>
      </c>
      <c r="E445" s="57">
        <f>'Portfolio 2 - Criteria Based'!F443</f>
        <v>5.7665886095199107E-3</v>
      </c>
      <c r="F445" s="66">
        <f t="shared" si="25"/>
        <v>147.01629214723758</v>
      </c>
      <c r="G445" s="57">
        <f>'Markowitz Optimisation'!F467</f>
        <v>7.5764528419133394E-3</v>
      </c>
      <c r="H445" s="66">
        <f t="shared" si="26"/>
        <v>207.40812432432784</v>
      </c>
      <c r="I445" s="57">
        <f>'Portfolio 4 - Benchmark'!C443</f>
        <v>-4.3378732708098111E-3</v>
      </c>
      <c r="J445" s="66">
        <f t="shared" si="27"/>
        <v>114.20419592286962</v>
      </c>
    </row>
    <row r="446" spans="2:10" ht="15" customHeight="1" x14ac:dyDescent="0.35">
      <c r="B446" s="56">
        <f>'Daily Returns'!B444</f>
        <v>45104</v>
      </c>
      <c r="C446" s="57">
        <f>'Portfolio 1 - Equal Weight'!F444</f>
        <v>1.3865855300077886E-3</v>
      </c>
      <c r="D446" s="66">
        <f t="shared" si="24"/>
        <v>135.58893663403796</v>
      </c>
      <c r="E446" s="57">
        <f>'Portfolio 2 - Criteria Based'!F444</f>
        <v>1.8427952699444725E-3</v>
      </c>
      <c r="F446" s="66">
        <f t="shared" si="25"/>
        <v>147.28721307501129</v>
      </c>
      <c r="G446" s="57">
        <f>'Markowitz Optimisation'!F468</f>
        <v>5.7667200814448746E-3</v>
      </c>
      <c r="H446" s="66">
        <f t="shared" si="26"/>
        <v>208.60418891992376</v>
      </c>
      <c r="I446" s="57">
        <f>'Portfolio 4 - Benchmark'!C444</f>
        <v>2.4023131551409449E-3</v>
      </c>
      <c r="J446" s="66">
        <f t="shared" si="27"/>
        <v>114.47855016510742</v>
      </c>
    </row>
    <row r="447" spans="2:10" ht="15" customHeight="1" x14ac:dyDescent="0.35">
      <c r="B447" s="56">
        <f>'Daily Returns'!B445</f>
        <v>45105</v>
      </c>
      <c r="C447" s="57">
        <f>'Portfolio 1 - Equal Weight'!F445</f>
        <v>4.3042820170605218E-3</v>
      </c>
      <c r="D447" s="66">
        <f t="shared" si="24"/>
        <v>136.17254965570422</v>
      </c>
      <c r="E447" s="57">
        <f>'Portfolio 2 - Criteria Based'!F445</f>
        <v>2.2994459390682856E-3</v>
      </c>
      <c r="F447" s="66">
        <f t="shared" si="25"/>
        <v>147.62589205899334</v>
      </c>
      <c r="G447" s="57">
        <f>'Markowitz Optimisation'!F469</f>
        <v>3.2422316238388659E-3</v>
      </c>
      <c r="H447" s="66">
        <f t="shared" si="26"/>
        <v>209.28053201810522</v>
      </c>
      <c r="I447" s="57">
        <f>'Portfolio 4 - Benchmark'!C445</f>
        <v>1.1101571555929057E-2</v>
      </c>
      <c r="J447" s="66">
        <f t="shared" si="27"/>
        <v>115.74944198138438</v>
      </c>
    </row>
    <row r="448" spans="2:10" ht="15" customHeight="1" x14ac:dyDescent="0.35">
      <c r="B448" s="56">
        <f>'Daily Returns'!B446</f>
        <v>45107</v>
      </c>
      <c r="C448" s="57">
        <f>'Portfolio 1 - Equal Weight'!F446</f>
        <v>-3.5748996418767409E-3</v>
      </c>
      <c r="D448" s="66">
        <f t="shared" si="24"/>
        <v>135.6857464567066</v>
      </c>
      <c r="E448" s="57">
        <f>'Portfolio 2 - Criteria Based'!F446</f>
        <v>-2.4635637845681789E-3</v>
      </c>
      <c r="F448" s="66">
        <f t="shared" si="25"/>
        <v>147.26220625765225</v>
      </c>
      <c r="G448" s="57">
        <f>'Markowitz Optimisation'!F470</f>
        <v>-4.0599107554471171E-3</v>
      </c>
      <c r="H448" s="66">
        <f t="shared" si="26"/>
        <v>208.43087173525922</v>
      </c>
      <c r="I448" s="57">
        <f>'Portfolio 4 - Benchmark'!C446</f>
        <v>5.7851020894379435E-3</v>
      </c>
      <c r="J448" s="66">
        <f t="shared" si="27"/>
        <v>116.41906432004217</v>
      </c>
    </row>
    <row r="449" spans="2:10" ht="15" customHeight="1" x14ac:dyDescent="0.35">
      <c r="B449" s="56">
        <f>'Daily Returns'!B447</f>
        <v>45110</v>
      </c>
      <c r="C449" s="57">
        <f>'Portfolio 1 - Equal Weight'!F447</f>
        <v>3.364598353106929E-3</v>
      </c>
      <c r="D449" s="66">
        <f t="shared" si="24"/>
        <v>136.14227449577493</v>
      </c>
      <c r="E449" s="57">
        <f>'Portfolio 2 - Criteria Based'!F447</f>
        <v>-2.8532923361857475E-4</v>
      </c>
      <c r="F449" s="66">
        <f t="shared" si="25"/>
        <v>147.22018804519979</v>
      </c>
      <c r="G449" s="57">
        <f>'Markowitz Optimisation'!F471</f>
        <v>-5.3956552427652099E-3</v>
      </c>
      <c r="H449" s="66">
        <f t="shared" si="26"/>
        <v>207.30625060942674</v>
      </c>
      <c r="I449" s="57">
        <f>'Portfolio 4 - Benchmark'!C447</f>
        <v>1.3135464539509645E-2</v>
      </c>
      <c r="J449" s="66">
        <f t="shared" si="27"/>
        <v>117.94828281114097</v>
      </c>
    </row>
    <row r="450" spans="2:10" ht="15" customHeight="1" x14ac:dyDescent="0.35">
      <c r="B450" s="56">
        <f>'Daily Returns'!B448</f>
        <v>45111</v>
      </c>
      <c r="C450" s="57">
        <f>'Portfolio 1 - Equal Weight'!F448</f>
        <v>2.5816252963315476E-4</v>
      </c>
      <c r="D450" s="66">
        <f t="shared" si="24"/>
        <v>136.17742132974877</v>
      </c>
      <c r="E450" s="57">
        <f>'Portfolio 2 - Criteria Based'!F448</f>
        <v>-1.6651102899348648E-3</v>
      </c>
      <c r="F450" s="66">
        <f t="shared" si="25"/>
        <v>146.97505019519957</v>
      </c>
      <c r="G450" s="57">
        <f>'Markowitz Optimisation'!F472</f>
        <v>-2.408663465529687E-3</v>
      </c>
      <c r="H450" s="66">
        <f t="shared" si="26"/>
        <v>206.80691961740786</v>
      </c>
      <c r="I450" s="57">
        <f>'Portfolio 4 - Benchmark'!C448</f>
        <v>-3.2253036461518114E-3</v>
      </c>
      <c r="J450" s="66">
        <f t="shared" si="27"/>
        <v>117.56786378453285</v>
      </c>
    </row>
    <row r="451" spans="2:10" ht="15" customHeight="1" x14ac:dyDescent="0.35">
      <c r="B451" s="56">
        <f>'Daily Returns'!B449</f>
        <v>45112</v>
      </c>
      <c r="C451" s="57">
        <f>'Portfolio 1 - Equal Weight'!F449</f>
        <v>6.7197378038425411E-3</v>
      </c>
      <c r="D451" s="66">
        <f t="shared" si="24"/>
        <v>137.09249789588807</v>
      </c>
      <c r="E451" s="57">
        <f>'Portfolio 2 - Criteria Based'!F449</f>
        <v>6.7385443042489307E-3</v>
      </c>
      <c r="F451" s="66">
        <f t="shared" si="25"/>
        <v>147.96544808255913</v>
      </c>
      <c r="G451" s="57">
        <f>'Markowitz Optimisation'!F473</f>
        <v>2.99282351589802E-3</v>
      </c>
      <c r="H451" s="66">
        <f t="shared" si="26"/>
        <v>207.42585622968926</v>
      </c>
      <c r="I451" s="57">
        <f>'Portfolio 4 - Benchmark'!C449</f>
        <v>3.7930730306894311E-3</v>
      </c>
      <c r="J451" s="66">
        <f t="shared" si="27"/>
        <v>118.01380727792973</v>
      </c>
    </row>
    <row r="452" spans="2:10" ht="15" customHeight="1" x14ac:dyDescent="0.35">
      <c r="B452" s="56">
        <f>'Daily Returns'!B450</f>
        <v>45113</v>
      </c>
      <c r="C452" s="57">
        <f>'Portfolio 1 - Equal Weight'!F450</f>
        <v>2.5542699118960691E-2</v>
      </c>
      <c r="D452" s="66">
        <f t="shared" si="24"/>
        <v>140.5942103211095</v>
      </c>
      <c r="E452" s="57">
        <f>'Portfolio 2 - Criteria Based'!F450</f>
        <v>2.6518443508755797E-2</v>
      </c>
      <c r="F452" s="66">
        <f t="shared" si="25"/>
        <v>151.8892614587842</v>
      </c>
      <c r="G452" s="57">
        <f>'Markowitz Optimisation'!F474</f>
        <v>2.1455013067057965E-2</v>
      </c>
      <c r="H452" s="66">
        <f t="shared" si="26"/>
        <v>211.87618068554292</v>
      </c>
      <c r="I452" s="57">
        <f>'Portfolio 4 - Benchmark'!C450</f>
        <v>2.1587949574192855E-2</v>
      </c>
      <c r="J452" s="66">
        <f t="shared" si="27"/>
        <v>120.56148339850419</v>
      </c>
    </row>
    <row r="453" spans="2:10" ht="15" customHeight="1" x14ac:dyDescent="0.35">
      <c r="B453" s="56">
        <f>'Daily Returns'!B451</f>
        <v>45114</v>
      </c>
      <c r="C453" s="57">
        <f>'Portfolio 1 - Equal Weight'!F451</f>
        <v>-1.4002792632688034E-2</v>
      </c>
      <c r="D453" s="66">
        <f t="shared" si="24"/>
        <v>138.62549874862648</v>
      </c>
      <c r="E453" s="57">
        <f>'Portfolio 2 - Criteria Based'!F451</f>
        <v>-1.4105233188791502E-2</v>
      </c>
      <c r="F453" s="66">
        <f t="shared" si="25"/>
        <v>149.74682800703474</v>
      </c>
      <c r="G453" s="57">
        <f>'Markowitz Optimisation'!F475</f>
        <v>-1.6238817475438438E-2</v>
      </c>
      <c r="H453" s="66">
        <f t="shared" si="26"/>
        <v>208.43556205999738</v>
      </c>
      <c r="I453" s="57">
        <f>'Portfolio 4 - Benchmark'!C451</f>
        <v>-9.5346086548517839E-3</v>
      </c>
      <c r="J453" s="66">
        <f t="shared" si="27"/>
        <v>119.41197683545104</v>
      </c>
    </row>
    <row r="454" spans="2:10" ht="15" customHeight="1" x14ac:dyDescent="0.35">
      <c r="B454" s="56">
        <f>'Daily Returns'!B452</f>
        <v>45117</v>
      </c>
      <c r="C454" s="57">
        <f>'Portfolio 1 - Equal Weight'!F452</f>
        <v>-8.1765733081620388E-3</v>
      </c>
      <c r="D454" s="66">
        <f t="shared" si="24"/>
        <v>137.49201719572781</v>
      </c>
      <c r="E454" s="57">
        <f>'Portfolio 2 - Criteria Based'!F452</f>
        <v>-9.0409360024796478E-3</v>
      </c>
      <c r="F454" s="66">
        <f t="shared" si="25"/>
        <v>148.39297651844879</v>
      </c>
      <c r="G454" s="57">
        <f>'Markowitz Optimisation'!F476</f>
        <v>-1.0196064274387143E-2</v>
      </c>
      <c r="H454" s="66">
        <f t="shared" si="26"/>
        <v>206.31033967216564</v>
      </c>
      <c r="I454" s="57">
        <f>'Portfolio 4 - Benchmark'!C452</f>
        <v>6.5333933379125853E-3</v>
      </c>
      <c r="J454" s="66">
        <f t="shared" si="27"/>
        <v>120.19214224937475</v>
      </c>
    </row>
    <row r="455" spans="2:10" ht="15" customHeight="1" x14ac:dyDescent="0.35">
      <c r="B455" s="56">
        <f>'Daily Returns'!B453</f>
        <v>45118</v>
      </c>
      <c r="C455" s="57">
        <f>'Portfolio 1 - Equal Weight'!F453</f>
        <v>7.9561544184763907E-3</v>
      </c>
      <c r="D455" s="66">
        <f t="shared" si="24"/>
        <v>138.58592491584483</v>
      </c>
      <c r="E455" s="57">
        <f>'Portfolio 2 - Criteria Based'!F453</f>
        <v>7.5103111716403013E-3</v>
      </c>
      <c r="F455" s="66">
        <f t="shared" si="25"/>
        <v>149.50745394778826</v>
      </c>
      <c r="G455" s="57">
        <f>'Markowitz Optimisation'!F477</f>
        <v>9.6097403685084688E-3</v>
      </c>
      <c r="H455" s="66">
        <f t="shared" si="26"/>
        <v>208.29292847175395</v>
      </c>
      <c r="I455" s="57">
        <f>'Portfolio 4 - Benchmark'!C453</f>
        <v>8.7559664116030334E-3</v>
      </c>
      <c r="J455" s="66">
        <f t="shared" si="27"/>
        <v>121.2445406098489</v>
      </c>
    </row>
    <row r="456" spans="2:10" ht="15" customHeight="1" x14ac:dyDescent="0.35">
      <c r="B456" s="56">
        <f>'Daily Returns'!B454</f>
        <v>45119</v>
      </c>
      <c r="C456" s="57">
        <f>'Portfolio 1 - Equal Weight'!F454</f>
        <v>-1.9878966983709057E-3</v>
      </c>
      <c r="D456" s="66">
        <f t="shared" si="24"/>
        <v>138.31043041326396</v>
      </c>
      <c r="E456" s="57">
        <f>'Portfolio 2 - Criteria Based'!F454</f>
        <v>-2.9927177321922701E-3</v>
      </c>
      <c r="F456" s="66">
        <f t="shared" si="25"/>
        <v>149.06002033926382</v>
      </c>
      <c r="G456" s="57">
        <f>'Markowitz Optimisation'!F478</f>
        <v>-6.4761771091765823E-3</v>
      </c>
      <c r="H456" s="66">
        <f t="shared" si="26"/>
        <v>206.94398657638183</v>
      </c>
      <c r="I456" s="57">
        <f>'Portfolio 4 - Benchmark'!C454</f>
        <v>-7.5816043063514638E-4</v>
      </c>
      <c r="J456" s="66">
        <f t="shared" si="27"/>
        <v>121.15261779672798</v>
      </c>
    </row>
    <row r="457" spans="2:10" ht="15" customHeight="1" x14ac:dyDescent="0.35">
      <c r="B457" s="56">
        <f>'Daily Returns'!B455</f>
        <v>45120</v>
      </c>
      <c r="C457" s="57">
        <f>'Portfolio 1 - Equal Weight'!F455</f>
        <v>-1.8818894242706174E-2</v>
      </c>
      <c r="D457" s="66">
        <f t="shared" ref="D457:D520" si="28">D456*(1+C457)</f>
        <v>135.70758105065357</v>
      </c>
      <c r="E457" s="57">
        <f>'Portfolio 2 - Criteria Based'!F455</f>
        <v>-1.7868012410085614E-2</v>
      </c>
      <c r="F457" s="66">
        <f t="shared" ref="F457:F520" si="29">F456*(1+E457)</f>
        <v>146.39661404599423</v>
      </c>
      <c r="G457" s="57">
        <f>'Markowitz Optimisation'!F479</f>
        <v>-2.0032790723568838E-2</v>
      </c>
      <c r="H457" s="66">
        <f t="shared" ref="H457:H520" si="30">H456*(1+G457)</f>
        <v>202.79832100179613</v>
      </c>
      <c r="I457" s="57">
        <f>'Portfolio 4 - Benchmark'!C455</f>
        <v>-1.4250612338598478E-2</v>
      </c>
      <c r="J457" s="66">
        <f t="shared" ref="J457:J520" si="31">J456*(1+I457)</f>
        <v>119.42611880670043</v>
      </c>
    </row>
    <row r="458" spans="2:10" ht="15" customHeight="1" x14ac:dyDescent="0.35">
      <c r="B458" s="56">
        <f>'Daily Returns'!B456</f>
        <v>45121</v>
      </c>
      <c r="C458" s="57">
        <f>'Portfolio 1 - Equal Weight'!F456</f>
        <v>3.6070882186141628E-3</v>
      </c>
      <c r="D458" s="66">
        <f t="shared" si="28"/>
        <v>136.197090267438</v>
      </c>
      <c r="E458" s="57">
        <f>'Portfolio 2 - Criteria Based'!F456</f>
        <v>3.1709963815729353E-3</v>
      </c>
      <c r="F458" s="66">
        <f t="shared" si="29"/>
        <v>146.86083717940861</v>
      </c>
      <c r="G458" s="57">
        <f>'Markowitz Optimisation'!F480</f>
        <v>4.6237211562005741E-3</v>
      </c>
      <c r="H458" s="66">
        <f t="shared" si="30"/>
        <v>203.73600388905407</v>
      </c>
      <c r="I458" s="57">
        <f>'Portfolio 4 - Benchmark'!C456</f>
        <v>-7.4996842238328476E-5</v>
      </c>
      <c r="J458" s="66">
        <f t="shared" si="31"/>
        <v>119.41716222490915</v>
      </c>
    </row>
    <row r="459" spans="2:10" ht="15" customHeight="1" x14ac:dyDescent="0.35">
      <c r="B459" s="56">
        <f>'Daily Returns'!B457</f>
        <v>45124</v>
      </c>
      <c r="C459" s="57">
        <f>'Portfolio 1 - Equal Weight'!F457</f>
        <v>3.4941990344210644E-3</v>
      </c>
      <c r="D459" s="66">
        <f t="shared" si="28"/>
        <v>136.67299000874144</v>
      </c>
      <c r="E459" s="57">
        <f>'Portfolio 2 - Criteria Based'!F457</f>
        <v>4.7548504059612019E-3</v>
      </c>
      <c r="F459" s="66">
        <f t="shared" si="29"/>
        <v>147.55913849069091</v>
      </c>
      <c r="G459" s="57">
        <f>'Markowitz Optimisation'!F481</f>
        <v>5.5227021587518103E-3</v>
      </c>
      <c r="H459" s="66">
        <f t="shared" si="30"/>
        <v>204.86117715754762</v>
      </c>
      <c r="I459" s="57">
        <f>'Portfolio 4 - Benchmark'!C457</f>
        <v>7.4568242376393812E-3</v>
      </c>
      <c r="J459" s="66">
        <f t="shared" si="31"/>
        <v>120.30763501457797</v>
      </c>
    </row>
    <row r="460" spans="2:10" ht="15" customHeight="1" x14ac:dyDescent="0.35">
      <c r="B460" s="56">
        <f>'Daily Returns'!B458</f>
        <v>45125</v>
      </c>
      <c r="C460" s="57">
        <f>'Portfolio 1 - Equal Weight'!F458</f>
        <v>4.0457550860419924E-4</v>
      </c>
      <c r="D460" s="66">
        <f t="shared" si="28"/>
        <v>136.72828455318668</v>
      </c>
      <c r="E460" s="57">
        <f>'Portfolio 2 - Criteria Based'!F458</f>
        <v>9.4122658030109687E-4</v>
      </c>
      <c r="F460" s="66">
        <f t="shared" si="29"/>
        <v>147.69802507400468</v>
      </c>
      <c r="G460" s="57">
        <f>'Markowitz Optimisation'!F482</f>
        <v>3.2111694423456339E-3</v>
      </c>
      <c r="H460" s="66">
        <f t="shared" si="30"/>
        <v>205.51902110955888</v>
      </c>
      <c r="I460" s="57">
        <f>'Portfolio 4 - Benchmark'!C458</f>
        <v>3.5793490952689133E-3</v>
      </c>
      <c r="J460" s="66">
        <f t="shared" si="31"/>
        <v>120.73825803912133</v>
      </c>
    </row>
    <row r="461" spans="2:10" ht="15" customHeight="1" x14ac:dyDescent="0.35">
      <c r="B461" s="56">
        <f>'Daily Returns'!B459</f>
        <v>45126</v>
      </c>
      <c r="C461" s="57">
        <f>'Portfolio 1 - Equal Weight'!F459</f>
        <v>8.2638610153092599E-3</v>
      </c>
      <c r="D461" s="66">
        <f t="shared" si="28"/>
        <v>137.85818809359586</v>
      </c>
      <c r="E461" s="57">
        <f>'Portfolio 2 - Criteria Based'!F459</f>
        <v>7.6076835523503578E-3</v>
      </c>
      <c r="F461" s="66">
        <f t="shared" si="29"/>
        <v>148.82166491007482</v>
      </c>
      <c r="G461" s="57">
        <f>'Markowitz Optimisation'!F483</f>
        <v>1.0967180701062517E-2</v>
      </c>
      <c r="H461" s="66">
        <f t="shared" si="30"/>
        <v>207.77298535157288</v>
      </c>
      <c r="I461" s="57">
        <f>'Portfolio 4 - Benchmark'!C459</f>
        <v>8.1190032308127158E-3</v>
      </c>
      <c r="J461" s="66">
        <f t="shared" si="31"/>
        <v>121.71853234622365</v>
      </c>
    </row>
    <row r="462" spans="2:10" ht="15" customHeight="1" x14ac:dyDescent="0.35">
      <c r="B462" s="56">
        <f>'Daily Returns'!B460</f>
        <v>45127</v>
      </c>
      <c r="C462" s="57">
        <f>'Portfolio 1 - Equal Weight'!F460</f>
        <v>1.3986967770403978E-3</v>
      </c>
      <c r="D462" s="66">
        <f t="shared" si="28"/>
        <v>138.05100989697098</v>
      </c>
      <c r="E462" s="57">
        <f>'Portfolio 2 - Criteria Based'!F460</f>
        <v>5.3389811798084958E-5</v>
      </c>
      <c r="F462" s="66">
        <f t="shared" si="29"/>
        <v>148.82961047075582</v>
      </c>
      <c r="G462" s="57">
        <f>'Markowitz Optimisation'!F484</f>
        <v>2.0400958462155191E-4</v>
      </c>
      <c r="H462" s="66">
        <f t="shared" si="30"/>
        <v>207.81537303201006</v>
      </c>
      <c r="I462" s="57">
        <f>'Portfolio 4 - Benchmark'!C460</f>
        <v>7.0602268722381734E-3</v>
      </c>
      <c r="J462" s="66">
        <f t="shared" si="31"/>
        <v>122.57789279914385</v>
      </c>
    </row>
    <row r="463" spans="2:10" ht="15" customHeight="1" x14ac:dyDescent="0.35">
      <c r="B463" s="56">
        <f>'Daily Returns'!B461</f>
        <v>45128</v>
      </c>
      <c r="C463" s="57">
        <f>'Portfolio 1 - Equal Weight'!F461</f>
        <v>-5.1215127735782847E-3</v>
      </c>
      <c r="D463" s="66">
        <f t="shared" si="28"/>
        <v>137.34397988637826</v>
      </c>
      <c r="E463" s="57">
        <f>'Portfolio 2 - Criteria Based'!F461</f>
        <v>-4.2159042693493028E-3</v>
      </c>
      <c r="F463" s="66">
        <f t="shared" si="29"/>
        <v>148.20215908056659</v>
      </c>
      <c r="G463" s="57">
        <f>'Markowitz Optimisation'!F485</f>
        <v>-4.9077199258419418E-3</v>
      </c>
      <c r="H463" s="66">
        <f t="shared" si="30"/>
        <v>206.79547338488459</v>
      </c>
      <c r="I463" s="57">
        <f>'Portfolio 4 - Benchmark'!C461</f>
        <v>-6.1492904664847137E-3</v>
      </c>
      <c r="J463" s="66">
        <f t="shared" si="31"/>
        <v>121.8241257315523</v>
      </c>
    </row>
    <row r="464" spans="2:10" ht="15" customHeight="1" x14ac:dyDescent="0.35">
      <c r="B464" s="56">
        <f>'Daily Returns'!B462</f>
        <v>45131</v>
      </c>
      <c r="C464" s="57">
        <f>'Portfolio 1 - Equal Weight'!F462</f>
        <v>3.1754690400085054E-3</v>
      </c>
      <c r="D464" s="66">
        <f t="shared" si="28"/>
        <v>137.78011144233901</v>
      </c>
      <c r="E464" s="57">
        <f>'Portfolio 2 - Criteria Based'!F462</f>
        <v>1.7165141319349419E-3</v>
      </c>
      <c r="F464" s="66">
        <f t="shared" si="29"/>
        <v>148.45655018101164</v>
      </c>
      <c r="G464" s="57">
        <f>'Markowitz Optimisation'!F486</f>
        <v>2.2217242165604957E-3</v>
      </c>
      <c r="H464" s="66">
        <f t="shared" si="30"/>
        <v>207.25491589597888</v>
      </c>
      <c r="I464" s="57">
        <f>'Portfolio 4 - Benchmark'!C462</f>
        <v>-3.6063784917442776E-3</v>
      </c>
      <c r="J464" s="66">
        <f t="shared" si="31"/>
        <v>121.38478182473848</v>
      </c>
    </row>
    <row r="465" spans="2:10" ht="15" customHeight="1" x14ac:dyDescent="0.35">
      <c r="B465" s="56">
        <f>'Daily Returns'!B463</f>
        <v>45132</v>
      </c>
      <c r="C465" s="57">
        <f>'Portfolio 1 - Equal Weight'!F463</f>
        <v>3.6504912183185051E-2</v>
      </c>
      <c r="D465" s="66">
        <f t="shared" si="28"/>
        <v>142.80976231113104</v>
      </c>
      <c r="E465" s="57">
        <f>'Portfolio 2 - Criteria Based'!F463</f>
        <v>3.5807232336037116E-2</v>
      </c>
      <c r="F465" s="66">
        <f t="shared" si="29"/>
        <v>153.77236836514967</v>
      </c>
      <c r="G465" s="57">
        <f>'Markowitz Optimisation'!F487</f>
        <v>4.4509407004416301E-2</v>
      </c>
      <c r="H465" s="66">
        <f t="shared" si="30"/>
        <v>216.47970930125908</v>
      </c>
      <c r="I465" s="57">
        <f>'Portfolio 4 - Benchmark'!C463</f>
        <v>1.2770923382226629E-2</v>
      </c>
      <c r="J465" s="66">
        <f t="shared" si="31"/>
        <v>122.93497757319051</v>
      </c>
    </row>
    <row r="466" spans="2:10" ht="15" customHeight="1" x14ac:dyDescent="0.35">
      <c r="B466" s="56">
        <f>'Daily Returns'!B464</f>
        <v>45133</v>
      </c>
      <c r="C466" s="57">
        <f>'Portfolio 1 - Equal Weight'!F464</f>
        <v>6.4761107471486903E-3</v>
      </c>
      <c r="D466" s="66">
        <f t="shared" si="28"/>
        <v>143.7346141476319</v>
      </c>
      <c r="E466" s="57">
        <f>'Portfolio 2 - Criteria Based'!F464</f>
        <v>7.7916013562008028E-3</v>
      </c>
      <c r="F466" s="66">
        <f t="shared" si="29"/>
        <v>154.97050135904976</v>
      </c>
      <c r="G466" s="57">
        <f>'Markowitz Optimisation'!F488</f>
        <v>-9.2391784000344073E-4</v>
      </c>
      <c r="H466" s="66">
        <f t="shared" si="30"/>
        <v>216.27969983583688</v>
      </c>
      <c r="I466" s="57">
        <f>'Portfolio 4 - Benchmark'!C464</f>
        <v>8.244260173512874E-3</v>
      </c>
      <c r="J466" s="66">
        <f t="shared" si="31"/>
        <v>123.94848551272887</v>
      </c>
    </row>
    <row r="467" spans="2:10" ht="15" customHeight="1" x14ac:dyDescent="0.35">
      <c r="B467" s="56">
        <f>'Daily Returns'!B465</f>
        <v>45134</v>
      </c>
      <c r="C467" s="57">
        <f>'Portfolio 1 - Equal Weight'!F465</f>
        <v>-6.6832736853311373E-3</v>
      </c>
      <c r="D467" s="66">
        <f t="shared" si="28"/>
        <v>142.7739963832278</v>
      </c>
      <c r="E467" s="57">
        <f>'Portfolio 2 - Criteria Based'!F465</f>
        <v>-6.2894659788140673E-3</v>
      </c>
      <c r="F467" s="66">
        <f t="shared" si="29"/>
        <v>153.99581966303225</v>
      </c>
      <c r="G467" s="57">
        <f>'Markowitz Optimisation'!F489</f>
        <v>-5.2482665771473105E-3</v>
      </c>
      <c r="H467" s="66">
        <f t="shared" si="30"/>
        <v>215.14460631587301</v>
      </c>
      <c r="I467" s="57">
        <f>'Portfolio 4 - Benchmark'!C465</f>
        <v>-7.4561445210363786E-3</v>
      </c>
      <c r="J467" s="66">
        <f t="shared" si="31"/>
        <v>123.02430769158238</v>
      </c>
    </row>
    <row r="468" spans="2:10" ht="15" customHeight="1" x14ac:dyDescent="0.35">
      <c r="B468" s="56">
        <f>'Daily Returns'!B466</f>
        <v>45135</v>
      </c>
      <c r="C468" s="57">
        <f>'Portfolio 1 - Equal Weight'!F466</f>
        <v>2.2348581901297918E-2</v>
      </c>
      <c r="D468" s="66">
        <f t="shared" si="28"/>
        <v>145.96479273477397</v>
      </c>
      <c r="E468" s="57">
        <f>'Portfolio 2 - Criteria Based'!F466</f>
        <v>2.5295962727459216E-2</v>
      </c>
      <c r="F468" s="66">
        <f t="shared" si="29"/>
        <v>157.89129217741282</v>
      </c>
      <c r="G468" s="57">
        <f>'Markowitz Optimisation'!F490</f>
        <v>3.2925831076588419E-2</v>
      </c>
      <c r="H468" s="66">
        <f t="shared" si="30"/>
        <v>222.22842128046858</v>
      </c>
      <c r="I468" s="57">
        <f>'Portfolio 4 - Benchmark'!C466</f>
        <v>1.2874697770301591E-2</v>
      </c>
      <c r="J468" s="66">
        <f t="shared" si="31"/>
        <v>124.60820847151209</v>
      </c>
    </row>
    <row r="469" spans="2:10" ht="15" customHeight="1" x14ac:dyDescent="0.35">
      <c r="B469" s="56">
        <f>'Daily Returns'!B467</f>
        <v>45138</v>
      </c>
      <c r="C469" s="57">
        <f>'Portfolio 1 - Equal Weight'!F467</f>
        <v>2.0289788058539697E-2</v>
      </c>
      <c r="D469" s="66">
        <f t="shared" si="28"/>
        <v>148.92638744337123</v>
      </c>
      <c r="E469" s="57">
        <f>'Portfolio 2 - Criteria Based'!F467</f>
        <v>2.4040104622813061E-2</v>
      </c>
      <c r="F469" s="66">
        <f t="shared" si="29"/>
        <v>161.68701536038898</v>
      </c>
      <c r="G469" s="57">
        <f>'Markowitz Optimisation'!F491</f>
        <v>3.8530492048239509E-2</v>
      </c>
      <c r="H469" s="66">
        <f t="shared" si="30"/>
        <v>230.79099169950848</v>
      </c>
      <c r="I469" s="57">
        <f>'Portfolio 4 - Benchmark'!C467</f>
        <v>1.5886917079334317E-2</v>
      </c>
      <c r="J469" s="66">
        <f t="shared" si="31"/>
        <v>126.5878487469034</v>
      </c>
    </row>
    <row r="470" spans="2:10" ht="15" customHeight="1" x14ac:dyDescent="0.35">
      <c r="B470" s="56">
        <f>'Daily Returns'!B468</f>
        <v>45139</v>
      </c>
      <c r="C470" s="57">
        <f>'Portfolio 1 - Equal Weight'!F468</f>
        <v>5.9040746275821308E-4</v>
      </c>
      <c r="D470" s="66">
        <f t="shared" si="28"/>
        <v>149.01431469391943</v>
      </c>
      <c r="E470" s="57">
        <f>'Portfolio 2 - Criteria Based'!F468</f>
        <v>-7.5815529415370459E-4</v>
      </c>
      <c r="F470" s="66">
        <f t="shared" si="29"/>
        <v>161.56443149369758</v>
      </c>
      <c r="G470" s="57">
        <f>'Markowitz Optimisation'!F492</f>
        <v>1.3714785020729984E-3</v>
      </c>
      <c r="H470" s="66">
        <f t="shared" si="30"/>
        <v>231.1075165830965</v>
      </c>
      <c r="I470" s="57">
        <f>'Portfolio 4 - Benchmark'!C468</f>
        <v>-2.6141697683554899E-3</v>
      </c>
      <c r="J470" s="66">
        <f t="shared" si="31"/>
        <v>126.25692661966809</v>
      </c>
    </row>
    <row r="471" spans="2:10" ht="15" customHeight="1" x14ac:dyDescent="0.35">
      <c r="B471" s="56">
        <f>'Daily Returns'!B469</f>
        <v>45140</v>
      </c>
      <c r="C471" s="57">
        <f>'Portfolio 1 - Equal Weight'!F469</f>
        <v>-2.417976298750402E-2</v>
      </c>
      <c r="D471" s="66">
        <f t="shared" si="28"/>
        <v>145.41118388287512</v>
      </c>
      <c r="E471" s="57">
        <f>'Portfolio 2 - Criteria Based'!F469</f>
        <v>-2.3425880886076413E-2</v>
      </c>
      <c r="F471" s="66">
        <f t="shared" si="29"/>
        <v>157.77964236609958</v>
      </c>
      <c r="G471" s="57">
        <f>'Markowitz Optimisation'!F493</f>
        <v>-2.4761336703983505E-2</v>
      </c>
      <c r="H471" s="66">
        <f t="shared" si="30"/>
        <v>225.38498555016099</v>
      </c>
      <c r="I471" s="57">
        <f>'Portfolio 4 - Benchmark'!C469</f>
        <v>-1.6095760628298539E-2</v>
      </c>
      <c r="J471" s="66">
        <f t="shared" si="31"/>
        <v>124.22472535113326</v>
      </c>
    </row>
    <row r="472" spans="2:10" ht="15" customHeight="1" x14ac:dyDescent="0.35">
      <c r="B472" s="56">
        <f>'Daily Returns'!B470</f>
        <v>45141</v>
      </c>
      <c r="C472" s="57">
        <f>'Portfolio 1 - Equal Weight'!F470</f>
        <v>4.5682897235203804E-3</v>
      </c>
      <c r="D472" s="66">
        <f t="shared" si="28"/>
        <v>146.07546429989219</v>
      </c>
      <c r="E472" s="57">
        <f>'Portfolio 2 - Criteria Based'!F470</f>
        <v>6.724482059985863E-3</v>
      </c>
      <c r="F472" s="66">
        <f t="shared" si="29"/>
        <v>158.84062874062141</v>
      </c>
      <c r="G472" s="57">
        <f>'Markowitz Optimisation'!F494</f>
        <v>1.3265680117327009E-2</v>
      </c>
      <c r="H472" s="66">
        <f t="shared" si="30"/>
        <v>228.37487067171779</v>
      </c>
      <c r="I472" s="57">
        <f>'Portfolio 4 - Benchmark'!C470</f>
        <v>-4.952120019656725E-3</v>
      </c>
      <c r="J472" s="66">
        <f t="shared" si="31"/>
        <v>123.60954960178556</v>
      </c>
    </row>
    <row r="473" spans="2:10" ht="15" customHeight="1" x14ac:dyDescent="0.35">
      <c r="B473" s="56">
        <f>'Daily Returns'!B471</f>
        <v>45142</v>
      </c>
      <c r="C473" s="57">
        <f>'Portfolio 1 - Equal Weight'!F471</f>
        <v>-2.5631215247948717E-4</v>
      </c>
      <c r="D473" s="66">
        <f t="shared" si="28"/>
        <v>146.03802338321304</v>
      </c>
      <c r="E473" s="57">
        <f>'Portfolio 2 - Criteria Based'!F471</f>
        <v>-3.3015937579755216E-4</v>
      </c>
      <c r="F473" s="66">
        <f t="shared" si="29"/>
        <v>158.78818601778514</v>
      </c>
      <c r="G473" s="57">
        <f>'Markowitz Optimisation'!F495</f>
        <v>9.808585430833008E-4</v>
      </c>
      <c r="H473" s="66">
        <f t="shared" si="30"/>
        <v>228.59887411464169</v>
      </c>
      <c r="I473" s="57">
        <f>'Portfolio 4 - Benchmark'!C471</f>
        <v>1.1517112636980631E-3</v>
      </c>
      <c r="J473" s="66">
        <f t="shared" si="31"/>
        <v>123.75191211236258</v>
      </c>
    </row>
    <row r="474" spans="2:10" ht="15" customHeight="1" x14ac:dyDescent="0.35">
      <c r="B474" s="56">
        <f>'Daily Returns'!B472</f>
        <v>45145</v>
      </c>
      <c r="C474" s="57">
        <f>'Portfolio 1 - Equal Weight'!F472</f>
        <v>-4.8296462367363084E-3</v>
      </c>
      <c r="D474" s="66">
        <f t="shared" si="28"/>
        <v>145.33271139315991</v>
      </c>
      <c r="E474" s="57">
        <f>'Portfolio 2 - Criteria Based'!F472</f>
        <v>-6.2468191003573542E-3</v>
      </c>
      <c r="F474" s="66">
        <f t="shared" si="29"/>
        <v>157.79626494445813</v>
      </c>
      <c r="G474" s="57">
        <f>'Markowitz Optimisation'!F496</f>
        <v>-7.8623729784861839E-3</v>
      </c>
      <c r="H474" s="66">
        <f t="shared" si="30"/>
        <v>226.80154450389037</v>
      </c>
      <c r="I474" s="57">
        <f>'Portfolio 4 - Benchmark'!C472</f>
        <v>5.4281475160977699E-4</v>
      </c>
      <c r="J474" s="66">
        <f t="shared" si="31"/>
        <v>123.81908647579708</v>
      </c>
    </row>
    <row r="475" spans="2:10" ht="15" customHeight="1" x14ac:dyDescent="0.35">
      <c r="B475" s="56">
        <f>'Daily Returns'!B473</f>
        <v>45146</v>
      </c>
      <c r="C475" s="57">
        <f>'Portfolio 1 - Equal Weight'!F473</f>
        <v>1.5566404781766742E-3</v>
      </c>
      <c r="D475" s="66">
        <f t="shared" si="28"/>
        <v>145.55894217451765</v>
      </c>
      <c r="E475" s="57">
        <f>'Portfolio 2 - Criteria Based'!F473</f>
        <v>2.5567674158097453E-3</v>
      </c>
      <c r="F475" s="66">
        <f t="shared" si="29"/>
        <v>158.19971329300461</v>
      </c>
      <c r="G475" s="57">
        <f>'Markowitz Optimisation'!F497</f>
        <v>7.1775280184896637E-3</v>
      </c>
      <c r="H475" s="66">
        <f t="shared" si="30"/>
        <v>228.42941894420375</v>
      </c>
      <c r="I475" s="57">
        <f>'Portfolio 4 - Benchmark'!C473</f>
        <v>-3.489261905940233E-3</v>
      </c>
      <c r="J475" s="66">
        <f t="shared" si="31"/>
        <v>123.38704925412875</v>
      </c>
    </row>
    <row r="476" spans="2:10" ht="15" customHeight="1" x14ac:dyDescent="0.35">
      <c r="B476" s="56">
        <f>'Daily Returns'!B474</f>
        <v>45147</v>
      </c>
      <c r="C476" s="57">
        <f>'Portfolio 1 - Equal Weight'!F474</f>
        <v>4.5576058130488255E-3</v>
      </c>
      <c r="D476" s="66">
        <f t="shared" si="28"/>
        <v>146.22234245551346</v>
      </c>
      <c r="E476" s="57">
        <f>'Portfolio 2 - Criteria Based'!F474</f>
        <v>1.0694147012356111E-3</v>
      </c>
      <c r="F476" s="66">
        <f t="shared" si="29"/>
        <v>158.36889439213141</v>
      </c>
      <c r="G476" s="57">
        <f>'Markowitz Optimisation'!F498</f>
        <v>-2.0712969246255383E-3</v>
      </c>
      <c r="H476" s="66">
        <f t="shared" si="30"/>
        <v>227.95627379125062</v>
      </c>
      <c r="I476" s="57">
        <f>'Portfolio 4 - Benchmark'!C474</f>
        <v>5.8644528198084078E-3</v>
      </c>
      <c r="J476" s="66">
        <f t="shared" si="31"/>
        <v>124.11064678305497</v>
      </c>
    </row>
    <row r="477" spans="2:10" ht="15" customHeight="1" x14ac:dyDescent="0.35">
      <c r="B477" s="56">
        <f>'Daily Returns'!B475</f>
        <v>45148</v>
      </c>
      <c r="C477" s="57">
        <f>'Portfolio 1 - Equal Weight'!F475</f>
        <v>1.3030742680503792E-2</v>
      </c>
      <c r="D477" s="66">
        <f t="shared" si="28"/>
        <v>148.12772817419176</v>
      </c>
      <c r="E477" s="57">
        <f>'Portfolio 2 - Criteria Based'!F475</f>
        <v>1.0692952249346636E-2</v>
      </c>
      <c r="F477" s="66">
        <f t="shared" si="29"/>
        <v>160.06232541764828</v>
      </c>
      <c r="G477" s="57">
        <f>'Markowitz Optimisation'!F499</f>
        <v>8.4233541943797442E-3</v>
      </c>
      <c r="H477" s="66">
        <f t="shared" si="30"/>
        <v>229.87643022622532</v>
      </c>
      <c r="I477" s="57">
        <f>'Portfolio 4 - Benchmark'!C475</f>
        <v>3.4487801079832181E-3</v>
      </c>
      <c r="J477" s="66">
        <f t="shared" si="31"/>
        <v>124.53867711286931</v>
      </c>
    </row>
    <row r="478" spans="2:10" ht="15" customHeight="1" x14ac:dyDescent="0.35">
      <c r="B478" s="56">
        <f>'Daily Returns'!B476</f>
        <v>45149</v>
      </c>
      <c r="C478" s="57">
        <f>'Portfolio 1 - Equal Weight'!F476</f>
        <v>2.5044989832789469E-3</v>
      </c>
      <c r="D478" s="66">
        <f t="shared" si="28"/>
        <v>148.49871391879944</v>
      </c>
      <c r="E478" s="57">
        <f>'Portfolio 2 - Criteria Based'!F476</f>
        <v>8.2155080302495458E-4</v>
      </c>
      <c r="F478" s="66">
        <f t="shared" si="29"/>
        <v>160.19382474962919</v>
      </c>
      <c r="G478" s="57">
        <f>'Markowitz Optimisation'!F500</f>
        <v>2.3822827699859477E-3</v>
      </c>
      <c r="H478" s="66">
        <f t="shared" si="30"/>
        <v>230.42406088517913</v>
      </c>
      <c r="I478" s="57">
        <f>'Portfolio 4 - Benchmark'!C476</f>
        <v>-1.9380028350861611E-3</v>
      </c>
      <c r="J478" s="66">
        <f t="shared" si="31"/>
        <v>124.29732080354668</v>
      </c>
    </row>
    <row r="479" spans="2:10" ht="15" customHeight="1" x14ac:dyDescent="0.35">
      <c r="B479" s="56">
        <f>'Daily Returns'!B477</f>
        <v>45152</v>
      </c>
      <c r="C479" s="57">
        <f>'Portfolio 1 - Equal Weight'!F477</f>
        <v>-5.228333996529934E-3</v>
      </c>
      <c r="D479" s="66">
        <f t="shared" si="28"/>
        <v>147.72231304437682</v>
      </c>
      <c r="E479" s="57">
        <f>'Portfolio 2 - Criteria Based'!F477</f>
        <v>-4.8314761161660441E-3</v>
      </c>
      <c r="F479" s="66">
        <f t="shared" si="29"/>
        <v>159.41985211139405</v>
      </c>
      <c r="G479" s="57">
        <f>'Markowitz Optimisation'!F501</f>
        <v>-1.4013038795882124E-3</v>
      </c>
      <c r="H479" s="66">
        <f t="shared" si="30"/>
        <v>230.10116675471025</v>
      </c>
      <c r="I479" s="57">
        <f>'Portfolio 4 - Benchmark'!C477</f>
        <v>2.9771216732554784E-4</v>
      </c>
      <c r="J479" s="66">
        <f t="shared" si="31"/>
        <v>124.33432562831587</v>
      </c>
    </row>
    <row r="480" spans="2:10" ht="15" customHeight="1" x14ac:dyDescent="0.35">
      <c r="B480" s="56">
        <f>'Daily Returns'!B478</f>
        <v>45154</v>
      </c>
      <c r="C480" s="57">
        <f>'Portfolio 1 - Equal Weight'!F478</f>
        <v>6.9448862779488713E-3</v>
      </c>
      <c r="D480" s="66">
        <f t="shared" si="28"/>
        <v>148.74822770918558</v>
      </c>
      <c r="E480" s="57">
        <f>'Portfolio 2 - Criteria Based'!F478</f>
        <v>2.7852101089268985E-3</v>
      </c>
      <c r="F480" s="66">
        <f t="shared" si="29"/>
        <v>159.86386989505834</v>
      </c>
      <c r="G480" s="57">
        <f>'Markowitz Optimisation'!F502</f>
        <v>-5.1759872746973065E-3</v>
      </c>
      <c r="H480" s="66">
        <f t="shared" si="30"/>
        <v>228.91016604369489</v>
      </c>
      <c r="I480" s="57">
        <f>'Portfolio 4 - Benchmark'!C478</f>
        <v>6.2993827628565757E-3</v>
      </c>
      <c r="J480" s="66">
        <f t="shared" si="31"/>
        <v>125.11755513601028</v>
      </c>
    </row>
    <row r="481" spans="2:10" ht="15" customHeight="1" x14ac:dyDescent="0.35">
      <c r="B481" s="56">
        <f>'Daily Returns'!B479</f>
        <v>45155</v>
      </c>
      <c r="C481" s="57">
        <f>'Portfolio 1 - Equal Weight'!F479</f>
        <v>-8.0977028794058659E-3</v>
      </c>
      <c r="D481" s="66">
        <f t="shared" si="28"/>
        <v>147.54370875735839</v>
      </c>
      <c r="E481" s="57">
        <f>'Portfolio 2 - Criteria Based'!F479</f>
        <v>-5.5449434996661939E-3</v>
      </c>
      <c r="F481" s="66">
        <f t="shared" si="29"/>
        <v>158.97743376885225</v>
      </c>
      <c r="G481" s="57">
        <f>'Markowitz Optimisation'!F503</f>
        <v>3.6963235322208026E-3</v>
      </c>
      <c r="H481" s="66">
        <f t="shared" si="30"/>
        <v>229.75629207720675</v>
      </c>
      <c r="I481" s="57">
        <f>'Portfolio 4 - Benchmark'!C479</f>
        <v>-1.035349967504029E-2</v>
      </c>
      <c r="J481" s="66">
        <f t="shared" si="31"/>
        <v>123.82215056956777</v>
      </c>
    </row>
    <row r="482" spans="2:10" ht="15" customHeight="1" x14ac:dyDescent="0.35">
      <c r="B482" s="56">
        <f>'Daily Returns'!B480</f>
        <v>45156</v>
      </c>
      <c r="C482" s="57">
        <f>'Portfolio 1 - Equal Weight'!F480</f>
        <v>1.9481416785294178E-2</v>
      </c>
      <c r="D482" s="66">
        <f t="shared" si="28"/>
        <v>150.41806924170854</v>
      </c>
      <c r="E482" s="57">
        <f>'Portfolio 2 - Criteria Based'!F480</f>
        <v>1.7729222555571422E-2</v>
      </c>
      <c r="F482" s="66">
        <f t="shared" si="29"/>
        <v>161.79598007345385</v>
      </c>
      <c r="G482" s="57">
        <f>'Markowitz Optimisation'!F504</f>
        <v>2.2380707034591309E-2</v>
      </c>
      <c r="H482" s="66">
        <f t="shared" si="30"/>
        <v>234.89840033954073</v>
      </c>
      <c r="I482" s="57">
        <f>'Portfolio 4 - Benchmark'!C480</f>
        <v>1.3419906003551141E-3</v>
      </c>
      <c r="J482" s="66">
        <f t="shared" si="31"/>
        <v>123.98831873174788</v>
      </c>
    </row>
    <row r="483" spans="2:10" ht="15" customHeight="1" x14ac:dyDescent="0.35">
      <c r="B483" s="56">
        <f>'Daily Returns'!B481</f>
        <v>45159</v>
      </c>
      <c r="C483" s="57">
        <f>'Portfolio 1 - Equal Weight'!F481</f>
        <v>2.508045402606782E-2</v>
      </c>
      <c r="D483" s="66">
        <f t="shared" si="28"/>
        <v>154.19062271201508</v>
      </c>
      <c r="E483" s="57">
        <f>'Portfolio 2 - Criteria Based'!F481</f>
        <v>2.6574261928418913E-2</v>
      </c>
      <c r="F483" s="66">
        <f t="shared" si="29"/>
        <v>166.09558882689103</v>
      </c>
      <c r="G483" s="57">
        <f>'Markowitz Optimisation'!F505</f>
        <v>3.4160352940158796E-2</v>
      </c>
      <c r="H483" s="66">
        <f t="shared" si="30"/>
        <v>242.92261260021817</v>
      </c>
      <c r="I483" s="57">
        <f>'Portfolio 4 - Benchmark'!C481</f>
        <v>6.0888442791857678E-3</v>
      </c>
      <c r="J483" s="66">
        <f t="shared" si="31"/>
        <v>124.74326429694355</v>
      </c>
    </row>
    <row r="484" spans="2:10" ht="15" customHeight="1" x14ac:dyDescent="0.35">
      <c r="B484" s="56">
        <f>'Daily Returns'!B482</f>
        <v>45160</v>
      </c>
      <c r="C484" s="57">
        <f>'Portfolio 1 - Equal Weight'!F482</f>
        <v>1.9018433093703348E-2</v>
      </c>
      <c r="D484" s="66">
        <f t="shared" si="28"/>
        <v>157.12308675373998</v>
      </c>
      <c r="E484" s="57">
        <f>'Portfolio 2 - Criteria Based'!F482</f>
        <v>2.2702226702365637E-2</v>
      </c>
      <c r="F484" s="66">
        <f t="shared" si="29"/>
        <v>169.86632853870199</v>
      </c>
      <c r="G484" s="57">
        <f>'Markowitz Optimisation'!F506</f>
        <v>3.5700370815050023E-2</v>
      </c>
      <c r="H484" s="66">
        <f t="shared" si="30"/>
        <v>251.59503994940673</v>
      </c>
      <c r="I484" s="57">
        <f>'Portfolio 4 - Benchmark'!C482</f>
        <v>2.2579249386391886E-3</v>
      </c>
      <c r="J484" s="66">
        <f t="shared" si="31"/>
        <v>125.02492522432688</v>
      </c>
    </row>
    <row r="485" spans="2:10" ht="15" customHeight="1" x14ac:dyDescent="0.35">
      <c r="B485" s="56">
        <f>'Daily Returns'!B483</f>
        <v>45161</v>
      </c>
      <c r="C485" s="57">
        <f>'Portfolio 1 - Equal Weight'!F483</f>
        <v>-9.963813754947105E-3</v>
      </c>
      <c r="D485" s="66">
        <f t="shared" si="28"/>
        <v>155.55754158072332</v>
      </c>
      <c r="E485" s="57">
        <f>'Portfolio 2 - Criteria Based'!F483</f>
        <v>-9.0603997855940796E-3</v>
      </c>
      <c r="F485" s="66">
        <f t="shared" si="29"/>
        <v>168.32727169203028</v>
      </c>
      <c r="G485" s="57">
        <f>'Markowitz Optimisation'!F507</f>
        <v>-2.4245380914704951E-2</v>
      </c>
      <c r="H485" s="66">
        <f t="shared" si="30"/>
        <v>245.49502236958295</v>
      </c>
      <c r="I485" s="57">
        <f>'Portfolio 4 - Benchmark'!C483</f>
        <v>-5.7272991203561885E-3</v>
      </c>
      <c r="J485" s="66">
        <f t="shared" si="31"/>
        <v>124.308870080067</v>
      </c>
    </row>
    <row r="486" spans="2:10" ht="15" customHeight="1" x14ac:dyDescent="0.35">
      <c r="B486" s="56">
        <f>'Daily Returns'!B484</f>
        <v>45162</v>
      </c>
      <c r="C486" s="57">
        <f>'Portfolio 1 - Equal Weight'!F484</f>
        <v>2.5267215247882786E-4</v>
      </c>
      <c r="D486" s="66">
        <f t="shared" si="28"/>
        <v>155.59684663958885</v>
      </c>
      <c r="E486" s="57">
        <f>'Portfolio 2 - Criteria Based'!F484</f>
        <v>1.2805358193271059E-3</v>
      </c>
      <c r="F486" s="66">
        <f t="shared" si="29"/>
        <v>168.54282079280154</v>
      </c>
      <c r="G486" s="57">
        <f>'Markowitz Optimisation'!F508</f>
        <v>5.2032602231794735E-3</v>
      </c>
      <c r="H486" s="66">
        <f t="shared" si="30"/>
        <v>246.77239685446716</v>
      </c>
      <c r="I486" s="57">
        <f>'Portfolio 4 - Benchmark'!C484</f>
        <v>-7.5426049100879577E-3</v>
      </c>
      <c r="J486" s="66">
        <f t="shared" si="31"/>
        <v>123.37125738623359</v>
      </c>
    </row>
    <row r="487" spans="2:10" ht="15" customHeight="1" x14ac:dyDescent="0.35">
      <c r="B487" s="56">
        <f>'Daily Returns'!B485</f>
        <v>45163</v>
      </c>
      <c r="C487" s="57">
        <f>'Portfolio 1 - Equal Weight'!F485</f>
        <v>-1.125862786065367E-2</v>
      </c>
      <c r="D487" s="66">
        <f t="shared" si="28"/>
        <v>153.84503964698251</v>
      </c>
      <c r="E487" s="57">
        <f>'Portfolio 2 - Criteria Based'!F485</f>
        <v>-1.0726050270145494E-2</v>
      </c>
      <c r="F487" s="66">
        <f t="shared" si="29"/>
        <v>166.73502202430583</v>
      </c>
      <c r="G487" s="57">
        <f>'Markowitz Optimisation'!F509</f>
        <v>-1.0322046048790353E-2</v>
      </c>
      <c r="H487" s="66">
        <f t="shared" si="30"/>
        <v>244.22520081056498</v>
      </c>
      <c r="I487" s="57">
        <f>'Portfolio 4 - Benchmark'!C485</f>
        <v>-7.2483980543572857E-3</v>
      </c>
      <c r="J487" s="66">
        <f t="shared" si="31"/>
        <v>122.47701340423161</v>
      </c>
    </row>
    <row r="488" spans="2:10" ht="15" customHeight="1" x14ac:dyDescent="0.35">
      <c r="B488" s="56">
        <f>'Daily Returns'!B486</f>
        <v>45166</v>
      </c>
      <c r="C488" s="57">
        <f>'Portfolio 1 - Equal Weight'!F486</f>
        <v>2.8095675848703095E-3</v>
      </c>
      <c r="D488" s="66">
        <f t="shared" si="28"/>
        <v>154.27727768346776</v>
      </c>
      <c r="E488" s="57">
        <f>'Portfolio 2 - Criteria Based'!F486</f>
        <v>3.0612519966365251E-3</v>
      </c>
      <c r="F488" s="66">
        <f t="shared" si="29"/>
        <v>167.24543994338697</v>
      </c>
      <c r="G488" s="57">
        <f>'Markowitz Optimisation'!F510</f>
        <v>2.2079559787719989E-3</v>
      </c>
      <c r="H488" s="66">
        <f t="shared" si="30"/>
        <v>244.76443930286146</v>
      </c>
      <c r="I488" s="57">
        <f>'Portfolio 4 - Benchmark'!C486</f>
        <v>1.3163161622071762E-3</v>
      </c>
      <c r="J488" s="66">
        <f t="shared" si="31"/>
        <v>122.63823187647446</v>
      </c>
    </row>
    <row r="489" spans="2:10" ht="15" customHeight="1" x14ac:dyDescent="0.35">
      <c r="B489" s="56">
        <f>'Daily Returns'!B487</f>
        <v>45167</v>
      </c>
      <c r="C489" s="57">
        <f>'Portfolio 1 - Equal Weight'!F487</f>
        <v>1.2505503715762912E-2</v>
      </c>
      <c r="D489" s="66">
        <f t="shared" si="28"/>
        <v>156.20659275279615</v>
      </c>
      <c r="E489" s="57">
        <f>'Portfolio 2 - Criteria Based'!F487</f>
        <v>1.2079516127269771E-2</v>
      </c>
      <c r="F489" s="66">
        <f t="shared" si="29"/>
        <v>169.26568393239543</v>
      </c>
      <c r="G489" s="57">
        <f>'Markowitz Optimisation'!F511</f>
        <v>1.7359669560199742E-2</v>
      </c>
      <c r="H489" s="66">
        <f t="shared" si="30"/>
        <v>249.01346908924668</v>
      </c>
      <c r="I489" s="57">
        <f>'Portfolio 4 - Benchmark'!C487</f>
        <v>1.5701996479062785E-3</v>
      </c>
      <c r="J489" s="66">
        <f t="shared" si="31"/>
        <v>122.83079838498675</v>
      </c>
    </row>
    <row r="490" spans="2:10" ht="15" customHeight="1" x14ac:dyDescent="0.35">
      <c r="B490" s="56">
        <f>'Daily Returns'!B488</f>
        <v>45168</v>
      </c>
      <c r="C490" s="57">
        <f>'Portfolio 1 - Equal Weight'!F488</f>
        <v>-7.637975163587829E-3</v>
      </c>
      <c r="D490" s="66">
        <f t="shared" si="28"/>
        <v>155.01349067696162</v>
      </c>
      <c r="E490" s="57">
        <f>'Portfolio 2 - Criteria Based'!F488</f>
        <v>-6.7721563357490454E-3</v>
      </c>
      <c r="F490" s="66">
        <f t="shared" si="29"/>
        <v>168.11939025852777</v>
      </c>
      <c r="G490" s="57">
        <f>'Markowitz Optimisation'!F512</f>
        <v>-9.0038545104234608E-3</v>
      </c>
      <c r="H490" s="66">
        <f t="shared" si="30"/>
        <v>246.77138804243125</v>
      </c>
      <c r="I490" s="57">
        <f>'Portfolio 4 - Benchmark'!C488</f>
        <v>-3.7456848827459588E-3</v>
      </c>
      <c r="J490" s="66">
        <f t="shared" si="31"/>
        <v>122.37071292034049</v>
      </c>
    </row>
    <row r="491" spans="2:10" ht="15" customHeight="1" x14ac:dyDescent="0.35">
      <c r="B491" s="56">
        <f>'Daily Returns'!B489</f>
        <v>45169</v>
      </c>
      <c r="C491" s="57">
        <f>'Portfolio 1 - Equal Weight'!F489</f>
        <v>-1.6686195617986552E-2</v>
      </c>
      <c r="D491" s="66">
        <f t="shared" si="28"/>
        <v>152.4269052480989</v>
      </c>
      <c r="E491" s="57">
        <f>'Portfolio 2 - Criteria Based'!F489</f>
        <v>-1.5257413432964797E-2</v>
      </c>
      <c r="F491" s="66">
        <f t="shared" si="29"/>
        <v>165.55432321525547</v>
      </c>
      <c r="G491" s="57">
        <f>'Markowitz Optimisation'!F513</f>
        <v>-1.2178971213428591E-2</v>
      </c>
      <c r="H491" s="66">
        <f t="shared" si="30"/>
        <v>243.76596641116467</v>
      </c>
      <c r="I491" s="57">
        <f>'Portfolio 4 - Benchmark'!C489</f>
        <v>-9.0950940038252437E-3</v>
      </c>
      <c r="J491" s="66">
        <f t="shared" si="31"/>
        <v>121.25773978301488</v>
      </c>
    </row>
    <row r="492" spans="2:10" ht="15" customHeight="1" x14ac:dyDescent="0.35">
      <c r="B492" s="56">
        <f>'Daily Returns'!B490</f>
        <v>45170</v>
      </c>
      <c r="C492" s="57">
        <f>'Portfolio 1 - Equal Weight'!F490</f>
        <v>2.4823255662590363E-2</v>
      </c>
      <c r="D492" s="66">
        <f t="shared" si="28"/>
        <v>156.21063728692991</v>
      </c>
      <c r="E492" s="57">
        <f>'Portfolio 2 - Criteria Based'!F490</f>
        <v>2.6177995573781629E-2</v>
      </c>
      <c r="F492" s="66">
        <f t="shared" si="29"/>
        <v>169.88820355560483</v>
      </c>
      <c r="G492" s="57">
        <f>'Markowitz Optimisation'!F514</f>
        <v>2.7216879219794928E-2</v>
      </c>
      <c r="H492" s="66">
        <f t="shared" si="30"/>
        <v>250.4005152768739</v>
      </c>
      <c r="I492" s="57">
        <f>'Portfolio 4 - Benchmark'!C490</f>
        <v>2.371228805405301E-2</v>
      </c>
      <c r="J492" s="66">
        <f t="shared" si="31"/>
        <v>124.13303823753314</v>
      </c>
    </row>
    <row r="493" spans="2:10" ht="15" customHeight="1" x14ac:dyDescent="0.35">
      <c r="B493" s="56">
        <f>'Daily Returns'!B491</f>
        <v>45173</v>
      </c>
      <c r="C493" s="57">
        <f>'Portfolio 1 - Equal Weight'!F491</f>
        <v>2.4852964987157569E-2</v>
      </c>
      <c r="D493" s="66">
        <f t="shared" si="28"/>
        <v>160.09293478604354</v>
      </c>
      <c r="E493" s="57">
        <f>'Portfolio 2 - Criteria Based'!F491</f>
        <v>2.8070831791768513E-2</v>
      </c>
      <c r="F493" s="66">
        <f t="shared" si="29"/>
        <v>174.65710674101996</v>
      </c>
      <c r="G493" s="57">
        <f>'Markowitz Optimisation'!F515</f>
        <v>3.1107169058145978E-2</v>
      </c>
      <c r="H493" s="66">
        <f t="shared" si="30"/>
        <v>258.18976643783844</v>
      </c>
      <c r="I493" s="57">
        <f>'Portfolio 4 - Benchmark'!C491</f>
        <v>1.1398288832600967E-2</v>
      </c>
      <c r="J493" s="66">
        <f t="shared" si="31"/>
        <v>125.54794246103285</v>
      </c>
    </row>
    <row r="494" spans="2:10" ht="15" customHeight="1" x14ac:dyDescent="0.35">
      <c r="B494" s="56">
        <f>'Daily Returns'!B492</f>
        <v>45174</v>
      </c>
      <c r="C494" s="57">
        <f>'Portfolio 1 - Equal Weight'!F492</f>
        <v>2.9386172386317816E-3</v>
      </c>
      <c r="D494" s="66">
        <f t="shared" si="28"/>
        <v>160.56338664398899</v>
      </c>
      <c r="E494" s="57">
        <f>'Portfolio 2 - Criteria Based'!F492</f>
        <v>2.9119642577039265E-4</v>
      </c>
      <c r="F494" s="66">
        <f t="shared" si="29"/>
        <v>174.70796626623834</v>
      </c>
      <c r="G494" s="57">
        <f>'Markowitz Optimisation'!F516</f>
        <v>1.5947066381470859E-3</v>
      </c>
      <c r="H494" s="66">
        <f t="shared" si="30"/>
        <v>258.6015033722785</v>
      </c>
      <c r="I494" s="57">
        <f>'Portfolio 4 - Benchmark'!C492</f>
        <v>4.128329275092435E-3</v>
      </c>
      <c r="J494" s="66">
        <f t="shared" si="31"/>
        <v>126.06624570732235</v>
      </c>
    </row>
    <row r="495" spans="2:10" ht="15" customHeight="1" x14ac:dyDescent="0.35">
      <c r="B495" s="56">
        <f>'Daily Returns'!B493</f>
        <v>45175</v>
      </c>
      <c r="C495" s="57">
        <f>'Portfolio 1 - Equal Weight'!F493</f>
        <v>1.5025584374030674E-2</v>
      </c>
      <c r="D495" s="66">
        <f t="shared" si="28"/>
        <v>162.97594535738833</v>
      </c>
      <c r="E495" s="57">
        <f>'Portfolio 2 - Criteria Based'!F493</f>
        <v>1.2957973178412002E-2</v>
      </c>
      <c r="F495" s="66">
        <f t="shared" si="29"/>
        <v>176.97182740717116</v>
      </c>
      <c r="G495" s="57">
        <f>'Markowitz Optimisation'!F517</f>
        <v>4.1633415389115015E-3</v>
      </c>
      <c r="H495" s="66">
        <f t="shared" si="30"/>
        <v>259.67814975329327</v>
      </c>
      <c r="I495" s="57">
        <f>'Portfolio 4 - Benchmark'!C493</f>
        <v>2.8755188273568155E-3</v>
      </c>
      <c r="J495" s="66">
        <f t="shared" si="31"/>
        <v>126.42875157034794</v>
      </c>
    </row>
    <row r="496" spans="2:10" ht="15" customHeight="1" x14ac:dyDescent="0.35">
      <c r="B496" s="56">
        <f>'Daily Returns'!B494</f>
        <v>45176</v>
      </c>
      <c r="C496" s="57">
        <f>'Portfolio 1 - Equal Weight'!F494</f>
        <v>8.0830877970806802E-3</v>
      </c>
      <c r="D496" s="66">
        <f t="shared" si="28"/>
        <v>164.29329423252435</v>
      </c>
      <c r="E496" s="57">
        <f>'Portfolio 2 - Criteria Based'!F494</f>
        <v>1.0967370918742555E-2</v>
      </c>
      <c r="F496" s="66">
        <f t="shared" si="29"/>
        <v>178.91274308051331</v>
      </c>
      <c r="G496" s="57">
        <f>'Markowitz Optimisation'!F518</f>
        <v>2.1184426855926485E-2</v>
      </c>
      <c r="H496" s="66">
        <f t="shared" si="30"/>
        <v>265.17928252282422</v>
      </c>
      <c r="I496" s="57">
        <f>'Portfolio 4 - Benchmark'!C494</f>
        <v>9.0585721796128116E-3</v>
      </c>
      <c r="J496" s="66">
        <f t="shared" si="31"/>
        <v>127.57401554202627</v>
      </c>
    </row>
    <row r="497" spans="2:10" ht="15" customHeight="1" x14ac:dyDescent="0.35">
      <c r="B497" s="56">
        <f>'Daily Returns'!B495</f>
        <v>45177</v>
      </c>
      <c r="C497" s="57">
        <f>'Portfolio 1 - Equal Weight'!F495</f>
        <v>1.1195956701100254E-2</v>
      </c>
      <c r="D497" s="66">
        <f t="shared" si="28"/>
        <v>166.13271484103279</v>
      </c>
      <c r="E497" s="57">
        <f>'Portfolio 2 - Criteria Based'!F495</f>
        <v>1.2272148199481487E-2</v>
      </c>
      <c r="F497" s="66">
        <f t="shared" si="29"/>
        <v>181.1083867783731</v>
      </c>
      <c r="G497" s="57">
        <f>'Markowitz Optimisation'!F519</f>
        <v>1.615312613479861E-2</v>
      </c>
      <c r="H497" s="66">
        <f t="shared" si="30"/>
        <v>269.46275692175084</v>
      </c>
      <c r="I497" s="57">
        <f>'Portfolio 4 - Benchmark'!C495</f>
        <v>1.3864023929482716E-2</v>
      </c>
      <c r="J497" s="66">
        <f t="shared" si="31"/>
        <v>129.34270474628113</v>
      </c>
    </row>
    <row r="498" spans="2:10" ht="15" customHeight="1" x14ac:dyDescent="0.35">
      <c r="B498" s="56">
        <f>'Daily Returns'!B496</f>
        <v>45180</v>
      </c>
      <c r="C498" s="57">
        <f>'Portfolio 1 - Equal Weight'!F496</f>
        <v>2.9661269687658393E-2</v>
      </c>
      <c r="D498" s="66">
        <f t="shared" si="28"/>
        <v>171.06042209987552</v>
      </c>
      <c r="E498" s="57">
        <f>'Portfolio 2 - Criteria Based'!F496</f>
        <v>2.6438987535240484E-2</v>
      </c>
      <c r="F498" s="66">
        <f t="shared" si="29"/>
        <v>185.89670915893402</v>
      </c>
      <c r="G498" s="57">
        <f>'Markowitz Optimisation'!F520</f>
        <v>3.8197061790026778E-2</v>
      </c>
      <c r="H498" s="66">
        <f t="shared" si="30"/>
        <v>279.75544249800191</v>
      </c>
      <c r="I498" s="57">
        <f>'Portfolio 4 - Benchmark'!C496</f>
        <v>1.0151960507397639E-2</v>
      </c>
      <c r="J498" s="66">
        <f t="shared" si="31"/>
        <v>130.65578677678536</v>
      </c>
    </row>
    <row r="499" spans="2:10" ht="15" customHeight="1" x14ac:dyDescent="0.35">
      <c r="B499" s="56">
        <f>'Daily Returns'!B497</f>
        <v>45181</v>
      </c>
      <c r="C499" s="57">
        <f>'Portfolio 1 - Equal Weight'!F497</f>
        <v>-3.8262169478351565E-2</v>
      </c>
      <c r="D499" s="66">
        <f t="shared" si="28"/>
        <v>164.51527923845174</v>
      </c>
      <c r="E499" s="57">
        <f>'Portfolio 2 - Criteria Based'!F497</f>
        <v>-3.523195994588784E-2</v>
      </c>
      <c r="F499" s="66">
        <f t="shared" si="29"/>
        <v>179.3472037477741</v>
      </c>
      <c r="G499" s="57">
        <f>'Markowitz Optimisation'!F521</f>
        <v>-3.1929285247468131E-2</v>
      </c>
      <c r="H499" s="66">
        <f t="shared" si="30"/>
        <v>270.8230511749515</v>
      </c>
      <c r="I499" s="57">
        <f>'Portfolio 4 - Benchmark'!C497</f>
        <v>-2.4948947562110746E-2</v>
      </c>
      <c r="J499" s="66">
        <f t="shared" si="31"/>
        <v>127.39606240380502</v>
      </c>
    </row>
    <row r="500" spans="2:10" ht="15" customHeight="1" x14ac:dyDescent="0.35">
      <c r="B500" s="56">
        <f>'Daily Returns'!B498</f>
        <v>45182</v>
      </c>
      <c r="C500" s="57">
        <f>'Portfolio 1 - Equal Weight'!F498</f>
        <v>2.5382744397668519E-3</v>
      </c>
      <c r="D500" s="66">
        <f t="shared" si="28"/>
        <v>164.9328641666938</v>
      </c>
      <c r="E500" s="57">
        <f>'Portfolio 2 - Criteria Based'!F498</f>
        <v>3.0461132413630672E-3</v>
      </c>
      <c r="F500" s="66">
        <f t="shared" si="29"/>
        <v>179.89351563991164</v>
      </c>
      <c r="G500" s="57">
        <f>'Markowitz Optimisation'!F522</f>
        <v>-1.6493911058917518E-3</v>
      </c>
      <c r="H500" s="66">
        <f t="shared" si="30"/>
        <v>270.37635804307308</v>
      </c>
      <c r="I500" s="57">
        <f>'Portfolio 4 - Benchmark'!C498</f>
        <v>9.2599102315995552E-3</v>
      </c>
      <c r="J500" s="66">
        <f t="shared" si="31"/>
        <v>128.5757385055235</v>
      </c>
    </row>
    <row r="501" spans="2:10" ht="15" customHeight="1" x14ac:dyDescent="0.35">
      <c r="B501" s="56">
        <f>'Daily Returns'!B499</f>
        <v>45183</v>
      </c>
      <c r="C501" s="57">
        <f>'Portfolio 1 - Equal Weight'!F499</f>
        <v>1.4606414170967209E-2</v>
      </c>
      <c r="D501" s="66">
        <f t="shared" si="28"/>
        <v>167.34194189111642</v>
      </c>
      <c r="E501" s="57">
        <f>'Portfolio 2 - Criteria Based'!F499</f>
        <v>1.2030224789188861E-2</v>
      </c>
      <c r="F501" s="66">
        <f t="shared" si="29"/>
        <v>182.05767507117724</v>
      </c>
      <c r="G501" s="57">
        <f>'Markowitz Optimisation'!F523</f>
        <v>1.1689835350487574E-2</v>
      </c>
      <c r="H501" s="66">
        <f t="shared" si="30"/>
        <v>273.53701315126108</v>
      </c>
      <c r="I501" s="57">
        <f>'Portfolio 4 - Benchmark'!C499</f>
        <v>5.3234880578985067E-3</v>
      </c>
      <c r="J501" s="66">
        <f t="shared" si="31"/>
        <v>129.26020991399315</v>
      </c>
    </row>
    <row r="502" spans="2:10" ht="15" customHeight="1" x14ac:dyDescent="0.35">
      <c r="B502" s="56">
        <f>'Daily Returns'!B500</f>
        <v>45184</v>
      </c>
      <c r="C502" s="57">
        <f>'Portfolio 1 - Equal Weight'!F500</f>
        <v>-3.0049127197817275E-3</v>
      </c>
      <c r="D502" s="66">
        <f t="shared" si="28"/>
        <v>166.83909396137483</v>
      </c>
      <c r="E502" s="57">
        <f>'Portfolio 2 - Criteria Based'!F500</f>
        <v>-1.8953398526972236E-3</v>
      </c>
      <c r="F502" s="66">
        <f t="shared" si="29"/>
        <v>181.71261390412545</v>
      </c>
      <c r="G502" s="57">
        <f>'Markowitz Optimisation'!F524</f>
        <v>-2.9900744624070295E-3</v>
      </c>
      <c r="H502" s="66">
        <f t="shared" si="30"/>
        <v>272.71911711371439</v>
      </c>
      <c r="I502" s="57">
        <f>'Portfolio 4 - Benchmark'!C500</f>
        <v>-3.0050454859584796E-3</v>
      </c>
      <c r="J502" s="66">
        <f t="shared" si="31"/>
        <v>128.87177710367706</v>
      </c>
    </row>
    <row r="503" spans="2:10" ht="15" customHeight="1" x14ac:dyDescent="0.35">
      <c r="B503" s="56">
        <f>'Daily Returns'!B501</f>
        <v>45187</v>
      </c>
      <c r="C503" s="57">
        <f>'Portfolio 1 - Equal Weight'!F501</f>
        <v>3.6766312210421929E-3</v>
      </c>
      <c r="D503" s="66">
        <f t="shared" si="28"/>
        <v>167.45249978312359</v>
      </c>
      <c r="E503" s="57">
        <f>'Portfolio 2 - Criteria Based'!F501</f>
        <v>4.0998631460123728E-3</v>
      </c>
      <c r="F503" s="66">
        <f t="shared" si="29"/>
        <v>182.45761075303653</v>
      </c>
      <c r="G503" s="57">
        <f>'Markowitz Optimisation'!F525</f>
        <v>2.8513556888893829E-3</v>
      </c>
      <c r="H503" s="66">
        <f t="shared" si="30"/>
        <v>273.49673631976549</v>
      </c>
      <c r="I503" s="57">
        <f>'Portfolio 4 - Benchmark'!C501</f>
        <v>7.2444550929744445E-3</v>
      </c>
      <c r="J503" s="66">
        <f t="shared" si="31"/>
        <v>129.80538290565647</v>
      </c>
    </row>
    <row r="504" spans="2:10" ht="15" customHeight="1" x14ac:dyDescent="0.35">
      <c r="B504" s="56">
        <f>'Daily Returns'!B502</f>
        <v>45189</v>
      </c>
      <c r="C504" s="57">
        <f>'Portfolio 1 - Equal Weight'!F502</f>
        <v>4.8861342298271437E-3</v>
      </c>
      <c r="D504" s="66">
        <f t="shared" si="28"/>
        <v>168.27069517418403</v>
      </c>
      <c r="E504" s="57">
        <f>'Portfolio 2 - Criteria Based'!F502</f>
        <v>2.2777693606799479E-3</v>
      </c>
      <c r="F504" s="66">
        <f t="shared" si="29"/>
        <v>182.87320710843267</v>
      </c>
      <c r="G504" s="57">
        <f>'Markowitz Optimisation'!F526</f>
        <v>-8.5779637339563404E-4</v>
      </c>
      <c r="H504" s="66">
        <f t="shared" si="30"/>
        <v>273.26213181121483</v>
      </c>
      <c r="I504" s="57">
        <f>'Portfolio 4 - Benchmark'!C502</f>
        <v>-3.4826882431127082E-3</v>
      </c>
      <c r="J504" s="66">
        <f t="shared" si="31"/>
        <v>129.3533112247182</v>
      </c>
    </row>
    <row r="505" spans="2:10" ht="15" customHeight="1" x14ac:dyDescent="0.35">
      <c r="B505" s="56">
        <f>'Daily Returns'!B503</f>
        <v>45190</v>
      </c>
      <c r="C505" s="57">
        <f>'Portfolio 1 - Equal Weight'!F503</f>
        <v>-9.7420844015161951E-3</v>
      </c>
      <c r="D505" s="66">
        <f t="shared" si="28"/>
        <v>166.63138785949531</v>
      </c>
      <c r="E505" s="57">
        <f>'Portfolio 2 - Criteria Based'!F503</f>
        <v>-6.0574339805986753E-3</v>
      </c>
      <c r="F505" s="66">
        <f t="shared" si="29"/>
        <v>181.765464729553</v>
      </c>
      <c r="G505" s="57">
        <f>'Markowitz Optimisation'!F527</f>
        <v>2.4679691957930428E-3</v>
      </c>
      <c r="H505" s="66">
        <f t="shared" si="30"/>
        <v>273.93653433490164</v>
      </c>
      <c r="I505" s="57">
        <f>'Portfolio 4 - Benchmark'!C503</f>
        <v>-7.7878157308776119E-3</v>
      </c>
      <c r="J505" s="66">
        <f t="shared" si="31"/>
        <v>128.34593147272122</v>
      </c>
    </row>
    <row r="506" spans="2:10" ht="15" customHeight="1" x14ac:dyDescent="0.35">
      <c r="B506" s="56">
        <f>'Daily Returns'!B504</f>
        <v>45191</v>
      </c>
      <c r="C506" s="57">
        <f>'Portfolio 1 - Equal Weight'!F504</f>
        <v>3.7474894119874157E-3</v>
      </c>
      <c r="D506" s="66">
        <f t="shared" si="28"/>
        <v>167.25583722120351</v>
      </c>
      <c r="E506" s="57">
        <f>'Portfolio 2 - Criteria Based'!F504</f>
        <v>6.2415686530037872E-4</v>
      </c>
      <c r="F506" s="66">
        <f t="shared" si="29"/>
        <v>181.8789148922385</v>
      </c>
      <c r="G506" s="57">
        <f>'Markowitz Optimisation'!F528</f>
        <v>-3.2015662242110025E-3</v>
      </c>
      <c r="H506" s="66">
        <f t="shared" si="30"/>
        <v>273.05950837899763</v>
      </c>
      <c r="I506" s="57">
        <f>'Portfolio 4 - Benchmark'!C504</f>
        <v>-4.5617153812814726E-3</v>
      </c>
      <c r="J506" s="66">
        <f t="shared" si="31"/>
        <v>127.76045386299721</v>
      </c>
    </row>
    <row r="507" spans="2:10" ht="15" customHeight="1" x14ac:dyDescent="0.35">
      <c r="B507" s="56">
        <f>'Daily Returns'!B505</f>
        <v>45194</v>
      </c>
      <c r="C507" s="57">
        <f>'Portfolio 1 - Equal Weight'!F505</f>
        <v>-3.6888025801401492E-4</v>
      </c>
      <c r="D507" s="66">
        <f t="shared" si="28"/>
        <v>167.194139844815</v>
      </c>
      <c r="E507" s="57">
        <f>'Portfolio 2 - Criteria Based'!F505</f>
        <v>1.6817171801095077E-4</v>
      </c>
      <c r="F507" s="66">
        <f t="shared" si="29"/>
        <v>181.90950178182587</v>
      </c>
      <c r="G507" s="57">
        <f>'Markowitz Optimisation'!F529</f>
        <v>6.7743288550947385E-4</v>
      </c>
      <c r="H507" s="66">
        <f t="shared" si="30"/>
        <v>273.24448786967463</v>
      </c>
      <c r="I507" s="57">
        <f>'Portfolio 4 - Benchmark'!C505</f>
        <v>1.1438101422744928E-4</v>
      </c>
      <c r="J507" s="66">
        <f t="shared" si="31"/>
        <v>127.77506723328821</v>
      </c>
    </row>
    <row r="508" spans="2:10" ht="15" customHeight="1" x14ac:dyDescent="0.35">
      <c r="B508" s="56">
        <f>'Daily Returns'!B506</f>
        <v>45195</v>
      </c>
      <c r="C508" s="57">
        <f>'Portfolio 1 - Equal Weight'!F506</f>
        <v>2.6689074010543433E-3</v>
      </c>
      <c r="D508" s="66">
        <f t="shared" si="28"/>
        <v>167.64036552205974</v>
      </c>
      <c r="E508" s="57">
        <f>'Portfolio 2 - Criteria Based'!F506</f>
        <v>1.08640192109766E-3</v>
      </c>
      <c r="F508" s="66">
        <f t="shared" si="29"/>
        <v>182.10712861402757</v>
      </c>
      <c r="G508" s="57">
        <f>'Markowitz Optimisation'!F530</f>
        <v>-4.0941682401691376E-3</v>
      </c>
      <c r="H508" s="66">
        <f t="shared" si="30"/>
        <v>272.12577896563732</v>
      </c>
      <c r="I508" s="57">
        <f>'Portfolio 4 - Benchmark'!C506</f>
        <v>1.0662042758851076E-3</v>
      </c>
      <c r="J508" s="66">
        <f t="shared" si="31"/>
        <v>127.91130155632385</v>
      </c>
    </row>
    <row r="509" spans="2:10" ht="15" customHeight="1" x14ac:dyDescent="0.35">
      <c r="B509" s="56">
        <f>'Daily Returns'!B507</f>
        <v>45196</v>
      </c>
      <c r="C509" s="57">
        <f>'Portfolio 1 - Equal Weight'!F507</f>
        <v>-6.3352942610510636E-4</v>
      </c>
      <c r="D509" s="66">
        <f t="shared" si="28"/>
        <v>167.5341604174985</v>
      </c>
      <c r="E509" s="57">
        <f>'Portfolio 2 - Criteria Based'!F507</f>
        <v>1.8878261670961021E-4</v>
      </c>
      <c r="F509" s="66">
        <f t="shared" si="29"/>
        <v>182.14150727428878</v>
      </c>
      <c r="G509" s="57">
        <f>'Markowitz Optimisation'!F531</f>
        <v>1.1554736725676541E-3</v>
      </c>
      <c r="H509" s="66">
        <f t="shared" si="30"/>
        <v>272.44021313885906</v>
      </c>
      <c r="I509" s="57">
        <f>'Portfolio 4 - Benchmark'!C507</f>
        <v>3.576640721740576E-3</v>
      </c>
      <c r="J509" s="66">
        <f t="shared" si="31"/>
        <v>128.36879432624104</v>
      </c>
    </row>
    <row r="510" spans="2:10" ht="15" customHeight="1" x14ac:dyDescent="0.35">
      <c r="B510" s="56">
        <f>'Daily Returns'!B508</f>
        <v>45197</v>
      </c>
      <c r="C510" s="57">
        <f>'Portfolio 1 - Equal Weight'!F508</f>
        <v>-3.6977812914300921E-3</v>
      </c>
      <c r="D510" s="66">
        <f t="shared" si="28"/>
        <v>166.91465573343123</v>
      </c>
      <c r="E510" s="57">
        <f>'Portfolio 2 - Criteria Based'!F508</f>
        <v>-2.2662325393028415E-3</v>
      </c>
      <c r="F510" s="66">
        <f t="shared" si="29"/>
        <v>181.72873226374614</v>
      </c>
      <c r="G510" s="57">
        <f>'Markowitz Optimisation'!F532</f>
        <v>-1.466760252269468E-3</v>
      </c>
      <c r="H510" s="66">
        <f t="shared" si="30"/>
        <v>272.04060866310715</v>
      </c>
      <c r="I510" s="57">
        <f>'Portfolio 4 - Benchmark'!C508</f>
        <v>-6.1950428640413779E-3</v>
      </c>
      <c r="J510" s="66">
        <f t="shared" si="31"/>
        <v>127.57354414298467</v>
      </c>
    </row>
    <row r="511" spans="2:10" ht="15" customHeight="1" x14ac:dyDescent="0.35">
      <c r="B511" s="56">
        <f>'Daily Returns'!B509</f>
        <v>45198</v>
      </c>
      <c r="C511" s="57">
        <f>'Portfolio 1 - Equal Weight'!F509</f>
        <v>7.5435552465564666E-3</v>
      </c>
      <c r="D511" s="66">
        <f t="shared" si="28"/>
        <v>168.17378566041631</v>
      </c>
      <c r="E511" s="57">
        <f>'Portfolio 2 - Criteria Based'!F509</f>
        <v>6.6659157360705193E-3</v>
      </c>
      <c r="F511" s="66">
        <f t="shared" si="29"/>
        <v>182.94012067983917</v>
      </c>
      <c r="G511" s="57">
        <f>'Markowitz Optimisation'!F533</f>
        <v>1.2447543646990055E-2</v>
      </c>
      <c r="H511" s="66">
        <f t="shared" si="30"/>
        <v>275.4268460131949</v>
      </c>
      <c r="I511" s="57">
        <f>'Portfolio 4 - Benchmark'!C509</f>
        <v>9.570350389372928E-3</v>
      </c>
      <c r="J511" s="66">
        <f t="shared" si="31"/>
        <v>128.79446766084718</v>
      </c>
    </row>
    <row r="512" spans="2:10" ht="15" customHeight="1" x14ac:dyDescent="0.35">
      <c r="B512" s="56">
        <f>'Daily Returns'!B510</f>
        <v>45202</v>
      </c>
      <c r="C512" s="57">
        <f>'Portfolio 1 - Equal Weight'!F510</f>
        <v>-1.4444732288568804E-3</v>
      </c>
      <c r="D512" s="66">
        <f t="shared" si="28"/>
        <v>167.93086312923433</v>
      </c>
      <c r="E512" s="57">
        <f>'Portfolio 2 - Criteria Based'!F510</f>
        <v>-2.4538072141259476E-3</v>
      </c>
      <c r="F512" s="66">
        <f t="shared" si="29"/>
        <v>182.49122089196192</v>
      </c>
      <c r="G512" s="57">
        <f>'Markowitz Optimisation'!F534</f>
        <v>-1.220989472257978E-2</v>
      </c>
      <c r="H512" s="66">
        <f t="shared" si="30"/>
        <v>272.0639132196016</v>
      </c>
      <c r="I512" s="57">
        <f>'Portfolio 4 - Benchmark'!C510</f>
        <v>-1.2762725667279762E-2</v>
      </c>
      <c r="J512" s="66">
        <f t="shared" si="31"/>
        <v>127.15069920262845</v>
      </c>
    </row>
    <row r="513" spans="2:10" ht="15" customHeight="1" x14ac:dyDescent="0.35">
      <c r="B513" s="56">
        <f>'Daily Returns'!B511</f>
        <v>45203</v>
      </c>
      <c r="C513" s="57">
        <f>'Portfolio 1 - Equal Weight'!F511</f>
        <v>-1.4293828483873672E-2</v>
      </c>
      <c r="D513" s="66">
        <f t="shared" si="28"/>
        <v>165.53048817451619</v>
      </c>
      <c r="E513" s="57">
        <f>'Portfolio 2 - Criteria Based'!F511</f>
        <v>-1.2380562109523286E-2</v>
      </c>
      <c r="F513" s="66">
        <f t="shared" si="29"/>
        <v>180.23187699726626</v>
      </c>
      <c r="G513" s="57">
        <f>'Markowitz Optimisation'!F535</f>
        <v>-3.2881452075400061E-3</v>
      </c>
      <c r="H513" s="66">
        <f t="shared" si="30"/>
        <v>271.16932756720399</v>
      </c>
      <c r="I513" s="57">
        <f>'Portfolio 4 - Benchmark'!C511</f>
        <v>-8.6975703526297465E-3</v>
      </c>
      <c r="J513" s="66">
        <f t="shared" si="31"/>
        <v>126.04479705092753</v>
      </c>
    </row>
    <row r="514" spans="2:10" ht="15" customHeight="1" x14ac:dyDescent="0.35">
      <c r="B514" s="56">
        <f>'Daily Returns'!B512</f>
        <v>45204</v>
      </c>
      <c r="C514" s="57">
        <f>'Portfolio 1 - Equal Weight'!F512</f>
        <v>-5.8094278808140561E-3</v>
      </c>
      <c r="D514" s="66">
        <f t="shared" si="28"/>
        <v>164.56885074139041</v>
      </c>
      <c r="E514" s="57">
        <f>'Portfolio 2 - Criteria Based'!F512</f>
        <v>-5.8273549000572491E-3</v>
      </c>
      <c r="F514" s="66">
        <f t="shared" si="29"/>
        <v>179.18160188569971</v>
      </c>
      <c r="G514" s="57">
        <f>'Markowitz Optimisation'!F536</f>
        <v>-9.5725800376331317E-3</v>
      </c>
      <c r="H514" s="66">
        <f t="shared" si="30"/>
        <v>268.57353747531579</v>
      </c>
      <c r="I514" s="57">
        <f>'Portfolio 4 - Benchmark'!C512</f>
        <v>-1.8774461496459116E-3</v>
      </c>
      <c r="J514" s="66">
        <f t="shared" si="31"/>
        <v>125.80815473202136</v>
      </c>
    </row>
    <row r="515" spans="2:10" ht="15" customHeight="1" x14ac:dyDescent="0.35">
      <c r="B515" s="56">
        <f>'Daily Returns'!B513</f>
        <v>45205</v>
      </c>
      <c r="C515" s="57">
        <f>'Portfolio 1 - Equal Weight'!F513</f>
        <v>1.3873614442369119E-3</v>
      </c>
      <c r="D515" s="66">
        <f t="shared" si="28"/>
        <v>164.79716721983141</v>
      </c>
      <c r="E515" s="57">
        <f>'Portfolio 2 - Criteria Based'!F513</f>
        <v>3.506194986670182E-4</v>
      </c>
      <c r="F515" s="66">
        <f t="shared" si="29"/>
        <v>179.24442644912324</v>
      </c>
      <c r="G515" s="57">
        <f>'Markowitz Optimisation'!F537</f>
        <v>7.8188930107884027E-5</v>
      </c>
      <c r="H515" s="66">
        <f t="shared" si="30"/>
        <v>268.59453695286624</v>
      </c>
      <c r="I515" s="57">
        <f>'Portfolio 4 - Benchmark'!C513</f>
        <v>1.6261838074809187E-3</v>
      </c>
      <c r="J515" s="66">
        <f t="shared" si="31"/>
        <v>126.01274191609564</v>
      </c>
    </row>
    <row r="516" spans="2:10" ht="15" customHeight="1" x14ac:dyDescent="0.35">
      <c r="B516" s="56">
        <f>'Daily Returns'!B514</f>
        <v>45208</v>
      </c>
      <c r="C516" s="57">
        <f>'Portfolio 1 - Equal Weight'!F514</f>
        <v>-2.2718870634864462E-2</v>
      </c>
      <c r="D516" s="66">
        <f t="shared" si="28"/>
        <v>161.05316169677192</v>
      </c>
      <c r="E516" s="57">
        <f>'Portfolio 2 - Criteria Based'!F514</f>
        <v>-2.3441916951599626E-2</v>
      </c>
      <c r="F516" s="66">
        <f t="shared" si="29"/>
        <v>175.0425934902658</v>
      </c>
      <c r="G516" s="57">
        <f>'Markowitz Optimisation'!F538</f>
        <v>-2.827018274719981E-2</v>
      </c>
      <c r="H516" s="66">
        <f t="shared" si="30"/>
        <v>261.00132030830918</v>
      </c>
      <c r="I516" s="57">
        <f>'Portfolio 4 - Benchmark'!C514</f>
        <v>-9.6776667358730029E-3</v>
      </c>
      <c r="J516" s="66">
        <f t="shared" si="31"/>
        <v>124.79323259535809</v>
      </c>
    </row>
    <row r="517" spans="2:10" ht="15" customHeight="1" x14ac:dyDescent="0.35">
      <c r="B517" s="56">
        <f>'Daily Returns'!B515</f>
        <v>45209</v>
      </c>
      <c r="C517" s="57">
        <f>'Portfolio 1 - Equal Weight'!F515</f>
        <v>8.3515805765319584E-3</v>
      </c>
      <c r="D517" s="66">
        <f t="shared" si="28"/>
        <v>162.39821015378774</v>
      </c>
      <c r="E517" s="57">
        <f>'Portfolio 2 - Criteria Based'!F515</f>
        <v>9.8655469621638271E-3</v>
      </c>
      <c r="F517" s="66">
        <f t="shared" si="29"/>
        <v>176.76948441672297</v>
      </c>
      <c r="G517" s="57">
        <f>'Markowitz Optimisation'!F539</f>
        <v>1.1700758548558792E-2</v>
      </c>
      <c r="H517" s="66">
        <f t="shared" si="30"/>
        <v>264.05523373809177</v>
      </c>
      <c r="I517" s="57">
        <f>'Portfolio 4 - Benchmark'!C515</f>
        <v>1.0537170961302023E-2</v>
      </c>
      <c r="J517" s="66">
        <f t="shared" si="31"/>
        <v>126.10820022202891</v>
      </c>
    </row>
    <row r="518" spans="2:10" ht="15" customHeight="1" x14ac:dyDescent="0.35">
      <c r="B518" s="56">
        <f>'Daily Returns'!B516</f>
        <v>45210</v>
      </c>
      <c r="C518" s="57">
        <f>'Portfolio 1 - Equal Weight'!F516</f>
        <v>6.8643855327383489E-3</v>
      </c>
      <c r="D518" s="66">
        <f t="shared" si="28"/>
        <v>163.51297407811001</v>
      </c>
      <c r="E518" s="57">
        <f>'Portfolio 2 - Criteria Based'!F516</f>
        <v>8.4446221016590255E-3</v>
      </c>
      <c r="F518" s="66">
        <f t="shared" si="29"/>
        <v>178.26223591172729</v>
      </c>
      <c r="G518" s="57">
        <f>'Markowitz Optimisation'!F540</f>
        <v>8.4251088913868018E-3</v>
      </c>
      <c r="H518" s="66">
        <f t="shared" si="30"/>
        <v>266.27992783567578</v>
      </c>
      <c r="I518" s="57">
        <f>'Portfolio 4 - Benchmark'!C516</f>
        <v>9.3675589397388404E-3</v>
      </c>
      <c r="J518" s="66">
        <f t="shared" si="31"/>
        <v>127.28952622039316</v>
      </c>
    </row>
    <row r="519" spans="2:10" ht="15" customHeight="1" x14ac:dyDescent="0.35">
      <c r="B519" s="56">
        <f>'Daily Returns'!B517</f>
        <v>45211</v>
      </c>
      <c r="C519" s="57">
        <f>'Portfolio 1 - Equal Weight'!F517</f>
        <v>-2.0984195129728038E-3</v>
      </c>
      <c r="D519" s="66">
        <f t="shared" si="28"/>
        <v>163.16985526268027</v>
      </c>
      <c r="E519" s="57">
        <f>'Portfolio 2 - Criteria Based'!F517</f>
        <v>-1.5811342140965377E-3</v>
      </c>
      <c r="F519" s="66">
        <f t="shared" si="29"/>
        <v>177.98037939144589</v>
      </c>
      <c r="G519" s="57">
        <f>'Markowitz Optimisation'!F541</f>
        <v>4.4651648236966818E-4</v>
      </c>
      <c r="H519" s="66">
        <f t="shared" si="30"/>
        <v>266.39882621237865</v>
      </c>
      <c r="I519" s="57">
        <f>'Portfolio 4 - Benchmark'!C517</f>
        <v>6.4271826682713584E-3</v>
      </c>
      <c r="J519" s="66">
        <f t="shared" si="31"/>
        <v>128.10763925716935</v>
      </c>
    </row>
    <row r="520" spans="2:10" ht="15" customHeight="1" x14ac:dyDescent="0.35">
      <c r="B520" s="56">
        <f>'Daily Returns'!B518</f>
        <v>45212</v>
      </c>
      <c r="C520" s="57">
        <f>'Portfolio 1 - Equal Weight'!F518</f>
        <v>-4.7497078920282539E-3</v>
      </c>
      <c r="D520" s="66">
        <f t="shared" si="28"/>
        <v>162.39484611339802</v>
      </c>
      <c r="E520" s="57">
        <f>'Portfolio 2 - Criteria Based'!F518</f>
        <v>-5.5751492003280022E-3</v>
      </c>
      <c r="F520" s="66">
        <f t="shared" si="29"/>
        <v>176.98811222160759</v>
      </c>
      <c r="G520" s="57">
        <f>'Markowitz Optimisation'!F542</f>
        <v>-7.4334973067532416E-3</v>
      </c>
      <c r="H520" s="66">
        <f t="shared" si="30"/>
        <v>264.41855125520669</v>
      </c>
      <c r="I520" s="57">
        <f>'Portfolio 4 - Benchmark'!C518</f>
        <v>9.3096678877180317E-4</v>
      </c>
      <c r="J520" s="66">
        <f t="shared" si="31"/>
        <v>128.22690321470574</v>
      </c>
    </row>
    <row r="521" spans="2:10" ht="15" customHeight="1" x14ac:dyDescent="0.35">
      <c r="B521" s="56">
        <f>'Daily Returns'!B519</f>
        <v>45215</v>
      </c>
      <c r="C521" s="57">
        <f>'Portfolio 1 - Equal Weight'!F519</f>
        <v>-1.0525135086536521E-3</v>
      </c>
      <c r="D521" s="66">
        <f t="shared" ref="D521:D584" si="32">D520*(1+C521)</f>
        <v>162.22392334412794</v>
      </c>
      <c r="E521" s="57">
        <f>'Portfolio 2 - Criteria Based'!F519</f>
        <v>-2.5462053678859554E-3</v>
      </c>
      <c r="F521" s="66">
        <f t="shared" ref="F521:F584" si="33">F520*(1+E521)</f>
        <v>176.53746414021694</v>
      </c>
      <c r="G521" s="57">
        <f>'Markowitz Optimisation'!F543</f>
        <v>-1.1156386487340733E-2</v>
      </c>
      <c r="H521" s="66">
        <f t="shared" ref="H521:H584" si="34">H520*(1+G521)</f>
        <v>261.46859570298091</v>
      </c>
      <c r="I521" s="57">
        <f>'Portfolio 4 - Benchmark'!C519</f>
        <v>2.0844553671048871E-3</v>
      </c>
      <c r="J521" s="66">
        <f t="shared" ref="J521:J584" si="35">J520*(1+I521)</f>
        <v>128.49418647131887</v>
      </c>
    </row>
    <row r="522" spans="2:10" ht="15" customHeight="1" x14ac:dyDescent="0.35">
      <c r="B522" s="56">
        <f>'Daily Returns'!B520</f>
        <v>45216</v>
      </c>
      <c r="C522" s="57">
        <f>'Portfolio 1 - Equal Weight'!F520</f>
        <v>1.3289683991044221E-2</v>
      </c>
      <c r="D522" s="66">
        <f t="shared" si="32"/>
        <v>164.37982802115877</v>
      </c>
      <c r="E522" s="57">
        <f>'Portfolio 2 - Criteria Based'!F520</f>
        <v>1.4134397344408991E-2</v>
      </c>
      <c r="F522" s="66">
        <f t="shared" si="33"/>
        <v>179.03271480454913</v>
      </c>
      <c r="G522" s="57">
        <f>'Markowitz Optimisation'!F544</f>
        <v>1.3809432920337691E-2</v>
      </c>
      <c r="H522" s="66">
        <f t="shared" si="34"/>
        <v>265.07932873611611</v>
      </c>
      <c r="I522" s="57">
        <f>'Portfolio 4 - Benchmark'!C520</f>
        <v>9.2523126195747096E-3</v>
      </c>
      <c r="J522" s="66">
        <f t="shared" si="35"/>
        <v>129.68305485434945</v>
      </c>
    </row>
    <row r="523" spans="2:10" ht="15" customHeight="1" x14ac:dyDescent="0.35">
      <c r="B523" s="56">
        <f>'Daily Returns'!B521</f>
        <v>45217</v>
      </c>
      <c r="C523" s="57">
        <f>'Portfolio 1 - Equal Weight'!F521</f>
        <v>-1.2969529784192801E-2</v>
      </c>
      <c r="D523" s="66">
        <f t="shared" si="32"/>
        <v>162.24789894571788</v>
      </c>
      <c r="E523" s="57">
        <f>'Portfolio 2 - Criteria Based'!F521</f>
        <v>-1.1920844725458809E-2</v>
      </c>
      <c r="F523" s="66">
        <f t="shared" si="33"/>
        <v>176.89849361058674</v>
      </c>
      <c r="G523" s="57">
        <f>'Markowitz Optimisation'!F545</f>
        <v>-9.0069434619692249E-3</v>
      </c>
      <c r="H523" s="66">
        <f t="shared" si="34"/>
        <v>262.6917742092532</v>
      </c>
      <c r="I523" s="57">
        <f>'Portfolio 4 - Benchmark'!C521</f>
        <v>-9.5909706382165671E-3</v>
      </c>
      <c r="J523" s="66">
        <f t="shared" si="35"/>
        <v>128.43926848296715</v>
      </c>
    </row>
    <row r="524" spans="2:10" ht="15" customHeight="1" x14ac:dyDescent="0.35">
      <c r="B524" s="56">
        <f>'Daily Returns'!B522</f>
        <v>45218</v>
      </c>
      <c r="C524" s="57">
        <f>'Portfolio 1 - Equal Weight'!F522</f>
        <v>6.8987568242094826E-4</v>
      </c>
      <c r="D524" s="66">
        <f t="shared" si="32"/>
        <v>162.35982982572443</v>
      </c>
      <c r="E524" s="57">
        <f>'Portfolio 2 - Criteria Based'!F522</f>
        <v>1.3268669729218823E-3</v>
      </c>
      <c r="F524" s="66">
        <f t="shared" si="33"/>
        <v>177.13321437931825</v>
      </c>
      <c r="G524" s="57">
        <f>'Markowitz Optimisation'!F546</f>
        <v>8.2012337928044597E-3</v>
      </c>
      <c r="H524" s="66">
        <f t="shared" si="34"/>
        <v>264.84617086498986</v>
      </c>
      <c r="I524" s="57">
        <f>'Portfolio 4 - Benchmark'!C522</f>
        <v>-5.7750748722767975E-3</v>
      </c>
      <c r="J524" s="66">
        <f t="shared" si="35"/>
        <v>127.69752209093755</v>
      </c>
    </row>
    <row r="525" spans="2:10" ht="15" customHeight="1" x14ac:dyDescent="0.35">
      <c r="B525" s="56">
        <f>'Daily Returns'!B523</f>
        <v>45219</v>
      </c>
      <c r="C525" s="57">
        <f>'Portfolio 1 - Equal Weight'!F523</f>
        <v>-9.7052131494828938E-3</v>
      </c>
      <c r="D525" s="66">
        <f t="shared" si="32"/>
        <v>160.78409307035201</v>
      </c>
      <c r="E525" s="57">
        <f>'Portfolio 2 - Criteria Based'!F523</f>
        <v>-8.5108951541618127E-3</v>
      </c>
      <c r="F525" s="66">
        <f t="shared" si="33"/>
        <v>175.62565216341619</v>
      </c>
      <c r="G525" s="57">
        <f>'Markowitz Optimisation'!F547</f>
        <v>-6.5779360407313952E-3</v>
      </c>
      <c r="H525" s="66">
        <f t="shared" si="34"/>
        <v>263.10402969240732</v>
      </c>
      <c r="I525" s="57">
        <f>'Portfolio 4 - Benchmark'!C523</f>
        <v>-4.9226532491910557E-3</v>
      </c>
      <c r="J525" s="66">
        <f t="shared" si="35"/>
        <v>127.06891146890295</v>
      </c>
    </row>
    <row r="526" spans="2:10" ht="15" customHeight="1" x14ac:dyDescent="0.35">
      <c r="B526" s="56">
        <f>'Daily Returns'!B524</f>
        <v>45222</v>
      </c>
      <c r="C526" s="57">
        <f>'Portfolio 1 - Equal Weight'!F524</f>
        <v>-3.2463490618069211E-2</v>
      </c>
      <c r="D526" s="66">
        <f t="shared" si="32"/>
        <v>155.56448017342788</v>
      </c>
      <c r="E526" s="57">
        <f>'Portfolio 2 - Criteria Based'!F524</f>
        <v>-3.3109546987118099E-2</v>
      </c>
      <c r="F526" s="66">
        <f t="shared" si="33"/>
        <v>169.81076638096832</v>
      </c>
      <c r="G526" s="57">
        <f>'Markowitz Optimisation'!F548</f>
        <v>-3.5284585328608224E-2</v>
      </c>
      <c r="H526" s="66">
        <f t="shared" si="34"/>
        <v>253.8205131064249</v>
      </c>
      <c r="I526" s="57">
        <f>'Portfolio 4 - Benchmark'!C524</f>
        <v>-1.8773394866391846E-2</v>
      </c>
      <c r="J526" s="66">
        <f t="shared" si="35"/>
        <v>124.68339661865465</v>
      </c>
    </row>
    <row r="527" spans="2:10" ht="15" customHeight="1" x14ac:dyDescent="0.35">
      <c r="B527" s="56">
        <f>'Daily Returns'!B525</f>
        <v>45224</v>
      </c>
      <c r="C527" s="57">
        <f>'Portfolio 1 - Equal Weight'!F525</f>
        <v>-1.2329235860295752E-2</v>
      </c>
      <c r="D527" s="66">
        <f t="shared" si="32"/>
        <v>153.64648900588537</v>
      </c>
      <c r="E527" s="57">
        <f>'Portfolio 2 - Criteria Based'!F525</f>
        <v>-1.1557953426266329E-2</v>
      </c>
      <c r="F527" s="66">
        <f t="shared" si="33"/>
        <v>167.8481014518585</v>
      </c>
      <c r="G527" s="57">
        <f>'Markowitz Optimisation'!F549</f>
        <v>-1.3427773001767658E-2</v>
      </c>
      <c r="H527" s="66">
        <f t="shared" si="34"/>
        <v>250.41226887323964</v>
      </c>
      <c r="I527" s="57">
        <f>'Portfolio 4 - Benchmark'!C525</f>
        <v>-4.5804008748698832E-3</v>
      </c>
      <c r="J527" s="66">
        <f t="shared" si="35"/>
        <v>124.11229667970082</v>
      </c>
    </row>
    <row r="528" spans="2:10" ht="15" customHeight="1" x14ac:dyDescent="0.35">
      <c r="B528" s="56">
        <f>'Daily Returns'!B526</f>
        <v>45225</v>
      </c>
      <c r="C528" s="57">
        <f>'Portfolio 1 - Equal Weight'!F526</f>
        <v>9.2537358655368929E-3</v>
      </c>
      <c r="D528" s="66">
        <f t="shared" si="32"/>
        <v>155.06829303181294</v>
      </c>
      <c r="E528" s="57">
        <f>'Portfolio 2 - Criteria Based'!F526</f>
        <v>8.7490190032847217E-3</v>
      </c>
      <c r="F528" s="66">
        <f t="shared" si="33"/>
        <v>169.31660768112604</v>
      </c>
      <c r="G528" s="57">
        <f>'Markowitz Optimisation'!F550</f>
        <v>1.9697506141589397E-2</v>
      </c>
      <c r="H528" s="66">
        <f t="shared" si="34"/>
        <v>255.3447660772996</v>
      </c>
      <c r="I528" s="57">
        <f>'Portfolio 4 - Benchmark'!C526</f>
        <v>-1.0767799153009072E-2</v>
      </c>
      <c r="J528" s="66">
        <f t="shared" si="35"/>
        <v>122.77588039663513</v>
      </c>
    </row>
    <row r="529" spans="2:10" ht="15" customHeight="1" x14ac:dyDescent="0.35">
      <c r="B529" s="56">
        <f>'Daily Returns'!B527</f>
        <v>45226</v>
      </c>
      <c r="C529" s="57">
        <f>'Portfolio 1 - Equal Weight'!F527</f>
        <v>2.2812194205572831E-2</v>
      </c>
      <c r="D529" s="66">
        <f t="shared" si="32"/>
        <v>158.60574104758132</v>
      </c>
      <c r="E529" s="57">
        <f>'Portfolio 2 - Criteria Based'!F527</f>
        <v>2.439755040708785E-2</v>
      </c>
      <c r="F529" s="66">
        <f t="shared" si="33"/>
        <v>173.44751815178344</v>
      </c>
      <c r="G529" s="57">
        <f>'Markowitz Optimisation'!F551</f>
        <v>3.8436493986585919E-2</v>
      </c>
      <c r="H529" s="66">
        <f t="shared" si="34"/>
        <v>265.15932364313591</v>
      </c>
      <c r="I529" s="57">
        <f>'Portfolio 4 - Benchmark'!C527</f>
        <v>1.8339412555193002E-2</v>
      </c>
      <c r="J529" s="66">
        <f t="shared" si="35"/>
        <v>125.02751791905605</v>
      </c>
    </row>
    <row r="530" spans="2:10" ht="15" customHeight="1" x14ac:dyDescent="0.35">
      <c r="B530" s="56">
        <f>'Daily Returns'!B528</f>
        <v>45229</v>
      </c>
      <c r="C530" s="57">
        <f>'Portfolio 1 - Equal Weight'!F528</f>
        <v>6.3210055487916252E-3</v>
      </c>
      <c r="D530" s="66">
        <f t="shared" si="32"/>
        <v>159.60828881681329</v>
      </c>
      <c r="E530" s="57">
        <f>'Portfolio 2 - Criteria Based'!F528</f>
        <v>5.7336651230169193E-3</v>
      </c>
      <c r="F530" s="66">
        <f t="shared" si="33"/>
        <v>174.44200813728415</v>
      </c>
      <c r="G530" s="57">
        <f>'Markowitz Optimisation'!F552</f>
        <v>3.4579981489530507E-3</v>
      </c>
      <c r="H530" s="66">
        <f t="shared" si="34"/>
        <v>266.07624409347153</v>
      </c>
      <c r="I530" s="57">
        <f>'Portfolio 4 - Benchmark'!C528</f>
        <v>1.1999178061015803E-2</v>
      </c>
      <c r="J530" s="66">
        <f t="shared" si="35"/>
        <v>126.52774536909365</v>
      </c>
    </row>
    <row r="531" spans="2:10" ht="15" customHeight="1" x14ac:dyDescent="0.35">
      <c r="B531" s="56">
        <f>'Daily Returns'!B529</f>
        <v>45230</v>
      </c>
      <c r="C531" s="57">
        <f>'Portfolio 1 - Equal Weight'!F529</f>
        <v>2.4988467927068437E-4</v>
      </c>
      <c r="D531" s="66">
        <f t="shared" si="32"/>
        <v>159.64817248287321</v>
      </c>
      <c r="E531" s="57">
        <f>'Portfolio 2 - Criteria Based'!F529</f>
        <v>2.2505560525865904E-3</v>
      </c>
      <c r="F531" s="66">
        <f t="shared" si="33"/>
        <v>174.83459965452286</v>
      </c>
      <c r="G531" s="57">
        <f>'Markowitz Optimisation'!F553</f>
        <v>6.2532523254409285E-3</v>
      </c>
      <c r="H531" s="66">
        <f t="shared" si="34"/>
        <v>267.74008598559357</v>
      </c>
      <c r="I531" s="57">
        <f>'Portfolio 4 - Benchmark'!C529</f>
        <v>-2.0807797055986121E-3</v>
      </c>
      <c r="J531" s="66">
        <f t="shared" si="35"/>
        <v>126.26446900433449</v>
      </c>
    </row>
    <row r="532" spans="2:10" ht="15" customHeight="1" x14ac:dyDescent="0.35">
      <c r="B532" s="56">
        <f>'Daily Returns'!B530</f>
        <v>45231</v>
      </c>
      <c r="C532" s="57">
        <f>'Portfolio 1 - Equal Weight'!F530</f>
        <v>-1.3967785863656802E-2</v>
      </c>
      <c r="D532" s="66">
        <f t="shared" si="32"/>
        <v>157.4182409961083</v>
      </c>
      <c r="E532" s="57">
        <f>'Portfolio 2 - Criteria Based'!F530</f>
        <v>-1.1647406073429293E-2</v>
      </c>
      <c r="F532" s="66">
        <f t="shared" si="33"/>
        <v>172.79823007666118</v>
      </c>
      <c r="G532" s="57">
        <f>'Markowitz Optimisation'!F554</f>
        <v>-4.9516037171191555E-3</v>
      </c>
      <c r="H532" s="66">
        <f t="shared" si="34"/>
        <v>266.4143431806055</v>
      </c>
      <c r="I532" s="57">
        <f>'Portfolio 4 - Benchmark'!C530</f>
        <v>-3.9518313387504334E-3</v>
      </c>
      <c r="J532" s="66">
        <f t="shared" si="35"/>
        <v>125.76549311875247</v>
      </c>
    </row>
    <row r="533" spans="2:10" ht="15" customHeight="1" x14ac:dyDescent="0.35">
      <c r="B533" s="56">
        <f>'Daily Returns'!B531</f>
        <v>45232</v>
      </c>
      <c r="C533" s="57">
        <f>'Portfolio 1 - Equal Weight'!F531</f>
        <v>2.044805280399702E-2</v>
      </c>
      <c r="D533" s="66">
        <f t="shared" si="32"/>
        <v>160.63713750030905</v>
      </c>
      <c r="E533" s="57">
        <f>'Portfolio 2 - Criteria Based'!F531</f>
        <v>1.9720715786878631E-2</v>
      </c>
      <c r="F533" s="66">
        <f t="shared" si="33"/>
        <v>176.20593486047869</v>
      </c>
      <c r="G533" s="57">
        <f>'Markowitz Optimisation'!F555</f>
        <v>1.655182133456291E-2</v>
      </c>
      <c r="H533" s="66">
        <f t="shared" si="34"/>
        <v>270.82398578989586</v>
      </c>
      <c r="I533" s="57">
        <f>'Portfolio 4 - Benchmark'!C531</f>
        <v>1.0555039131608046E-2</v>
      </c>
      <c r="J533" s="66">
        <f t="shared" si="35"/>
        <v>127.09295282002689</v>
      </c>
    </row>
    <row r="534" spans="2:10" ht="15" customHeight="1" x14ac:dyDescent="0.35">
      <c r="B534" s="56">
        <f>'Daily Returns'!B532</f>
        <v>45233</v>
      </c>
      <c r="C534" s="57">
        <f>'Portfolio 1 - Equal Weight'!F532</f>
        <v>8.4896087683780982E-3</v>
      </c>
      <c r="D534" s="66">
        <f t="shared" si="32"/>
        <v>162.00088395135884</v>
      </c>
      <c r="E534" s="57">
        <f>'Portfolio 2 - Criteria Based'!F532</f>
        <v>1.0146494962611843E-2</v>
      </c>
      <c r="F534" s="66">
        <f t="shared" si="33"/>
        <v>177.99380749092285</v>
      </c>
      <c r="G534" s="57">
        <f>'Markowitz Optimisation'!F556</f>
        <v>1.6282886035358705E-2</v>
      </c>
      <c r="H534" s="66">
        <f t="shared" si="34"/>
        <v>275.23378188615436</v>
      </c>
      <c r="I534" s="57">
        <f>'Portfolio 4 - Benchmark'!C532</f>
        <v>4.6363609388444527E-3</v>
      </c>
      <c r="J534" s="66">
        <f t="shared" si="35"/>
        <v>127.68220162208407</v>
      </c>
    </row>
    <row r="535" spans="2:10" ht="15" customHeight="1" x14ac:dyDescent="0.35">
      <c r="B535" s="56">
        <f>'Daily Returns'!B533</f>
        <v>45236</v>
      </c>
      <c r="C535" s="57">
        <f>'Portfolio 1 - Equal Weight'!F533</f>
        <v>9.6038184083937599E-3</v>
      </c>
      <c r="D535" s="66">
        <f t="shared" si="32"/>
        <v>163.55671102282696</v>
      </c>
      <c r="E535" s="57">
        <f>'Portfolio 2 - Criteria Based'!F533</f>
        <v>1.1173395521383309E-2</v>
      </c>
      <c r="F535" s="66">
        <f t="shared" si="33"/>
        <v>179.98260270237589</v>
      </c>
      <c r="G535" s="57">
        <f>'Markowitz Optimisation'!F557</f>
        <v>1.4207085987903654E-2</v>
      </c>
      <c r="H535" s="66">
        <f t="shared" si="34"/>
        <v>279.14405189218684</v>
      </c>
      <c r="I535" s="57">
        <f>'Portfolio 4 - Benchmark'!C533</f>
        <v>1.3405548294678438E-2</v>
      </c>
      <c r="J535" s="66">
        <f t="shared" si="35"/>
        <v>129.39385154229979</v>
      </c>
    </row>
    <row r="536" spans="2:10" ht="15" customHeight="1" x14ac:dyDescent="0.35">
      <c r="B536" s="56">
        <f>'Daily Returns'!B534</f>
        <v>45237</v>
      </c>
      <c r="C536" s="57">
        <f>'Portfolio 1 - Equal Weight'!F534</f>
        <v>-1.1064789014780701E-3</v>
      </c>
      <c r="D536" s="66">
        <f t="shared" si="32"/>
        <v>163.37573897288505</v>
      </c>
      <c r="E536" s="57">
        <f>'Portfolio 2 - Criteria Based'!F534</f>
        <v>-1.6625906429377042E-3</v>
      </c>
      <c r="F536" s="66">
        <f t="shared" si="33"/>
        <v>179.68336531123134</v>
      </c>
      <c r="G536" s="57">
        <f>'Markowitz Optimisation'!F558</f>
        <v>-5.9282806222598272E-3</v>
      </c>
      <c r="H536" s="66">
        <f t="shared" si="34"/>
        <v>277.48920761853532</v>
      </c>
      <c r="I536" s="57">
        <f>'Portfolio 4 - Benchmark'!C534</f>
        <v>2.1658427113653289E-3</v>
      </c>
      <c r="J536" s="66">
        <f t="shared" si="35"/>
        <v>129.67409827255815</v>
      </c>
    </row>
    <row r="537" spans="2:10" ht="15" customHeight="1" x14ac:dyDescent="0.35">
      <c r="B537" s="56">
        <f>'Daily Returns'!B535</f>
        <v>45238</v>
      </c>
      <c r="C537" s="57">
        <f>'Portfolio 1 - Equal Weight'!F535</f>
        <v>9.6250087825547233E-3</v>
      </c>
      <c r="D537" s="66">
        <f t="shared" si="32"/>
        <v>164.94823189535543</v>
      </c>
      <c r="E537" s="57">
        <f>'Portfolio 2 - Criteria Based'!F535</f>
        <v>1.0793396228506164E-2</v>
      </c>
      <c r="F537" s="66">
        <f t="shared" si="33"/>
        <v>181.62275906870687</v>
      </c>
      <c r="G537" s="57">
        <f>'Markowitz Optimisation'!F559</f>
        <v>8.6811560506100255E-3</v>
      </c>
      <c r="H537" s="66">
        <f t="shared" si="34"/>
        <v>279.89813473223194</v>
      </c>
      <c r="I537" s="57">
        <f>'Portfolio 4 - Benchmark'!C535</f>
        <v>4.1623725159816161E-3</v>
      </c>
      <c r="J537" s="66">
        <f t="shared" si="35"/>
        <v>130.21385017524256</v>
      </c>
    </row>
    <row r="538" spans="2:10" ht="15" customHeight="1" x14ac:dyDescent="0.35">
      <c r="B538" s="56">
        <f>'Daily Returns'!B536</f>
        <v>45239</v>
      </c>
      <c r="C538" s="57">
        <f>'Portfolio 1 - Equal Weight'!F536</f>
        <v>-1.1367281866607628E-3</v>
      </c>
      <c r="D538" s="66">
        <f t="shared" si="32"/>
        <v>164.76073059082012</v>
      </c>
      <c r="E538" s="57">
        <f>'Portfolio 2 - Criteria Based'!F536</f>
        <v>6.8628125673029713E-4</v>
      </c>
      <c r="F538" s="66">
        <f t="shared" si="33"/>
        <v>181.74740336405137</v>
      </c>
      <c r="G538" s="57">
        <f>'Markowitz Optimisation'!F560</f>
        <v>1.1614478568731532E-2</v>
      </c>
      <c r="H538" s="66">
        <f t="shared" si="34"/>
        <v>283.14900561950736</v>
      </c>
      <c r="I538" s="57">
        <f>'Portfolio 4 - Benchmark'!C536</f>
        <v>-2.9341650119375506E-3</v>
      </c>
      <c r="J538" s="66">
        <f t="shared" si="35"/>
        <v>129.83178125198867</v>
      </c>
    </row>
    <row r="539" spans="2:10" ht="15" customHeight="1" x14ac:dyDescent="0.35">
      <c r="B539" s="56">
        <f>'Daily Returns'!B537</f>
        <v>45240</v>
      </c>
      <c r="C539" s="57">
        <f>'Portfolio 1 - Equal Weight'!F537</f>
        <v>7.1185313810361427E-3</v>
      </c>
      <c r="D539" s="66">
        <f t="shared" si="32"/>
        <v>165.93358502189332</v>
      </c>
      <c r="E539" s="57">
        <f>'Portfolio 2 - Criteria Based'!F537</f>
        <v>7.5936990972776224E-3</v>
      </c>
      <c r="F539" s="66">
        <f t="shared" si="33"/>
        <v>183.12753845690952</v>
      </c>
      <c r="G539" s="57">
        <f>'Markowitz Optimisation'!F561</f>
        <v>8.0263032555111177E-3</v>
      </c>
      <c r="H539" s="66">
        <f t="shared" si="34"/>
        <v>285.42164540510595</v>
      </c>
      <c r="I539" s="57">
        <f>'Portfolio 4 - Benchmark'!C537</f>
        <v>7.1237174040912343E-3</v>
      </c>
      <c r="J539" s="66">
        <f t="shared" si="35"/>
        <v>130.75666617169762</v>
      </c>
    </row>
    <row r="540" spans="2:10" ht="15" customHeight="1" x14ac:dyDescent="0.35">
      <c r="B540" s="56">
        <f>'Daily Returns'!B538</f>
        <v>45243</v>
      </c>
      <c r="C540" s="57">
        <f>'Portfolio 1 - Equal Weight'!F538</f>
        <v>1.2100877646317398E-2</v>
      </c>
      <c r="D540" s="66">
        <f t="shared" si="32"/>
        <v>167.94152703165807</v>
      </c>
      <c r="E540" s="57">
        <f>'Portfolio 2 - Criteria Based'!F538</f>
        <v>1.2112514561703425E-2</v>
      </c>
      <c r="F540" s="66">
        <f t="shared" si="33"/>
        <v>185.34567343311772</v>
      </c>
      <c r="G540" s="57">
        <f>'Markowitz Optimisation'!F562</f>
        <v>4.4808630794377713E-3</v>
      </c>
      <c r="H540" s="66">
        <f t="shared" si="34"/>
        <v>286.70058071807404</v>
      </c>
      <c r="I540" s="57">
        <f>'Portfolio 4 - Benchmark'!C538</f>
        <v>7.9043189847862738E-3</v>
      </c>
      <c r="J540" s="66">
        <f t="shared" si="35"/>
        <v>131.79020857050594</v>
      </c>
    </row>
    <row r="541" spans="2:10" ht="15" customHeight="1" x14ac:dyDescent="0.35">
      <c r="B541" s="56">
        <f>'Daily Returns'!B539</f>
        <v>45245</v>
      </c>
      <c r="C541" s="57">
        <f>'Portfolio 1 - Equal Weight'!F539</f>
        <v>4.0776104586165767E-3</v>
      </c>
      <c r="D541" s="66">
        <f t="shared" si="32"/>
        <v>168.6263271587184</v>
      </c>
      <c r="E541" s="57">
        <f>'Portfolio 2 - Criteria Based'!F539</f>
        <v>3.6391495980937763E-3</v>
      </c>
      <c r="F541" s="66">
        <f t="shared" si="33"/>
        <v>186.02017406610028</v>
      </c>
      <c r="G541" s="57">
        <f>'Markowitz Optimisation'!F563</f>
        <v>5.6256526766791486E-4</v>
      </c>
      <c r="H541" s="66">
        <f t="shared" si="34"/>
        <v>286.86186850700625</v>
      </c>
      <c r="I541" s="57">
        <f>'Portfolio 4 - Benchmark'!C539</f>
        <v>3.8988097899470553E-3</v>
      </c>
      <c r="J541" s="66">
        <f t="shared" si="35"/>
        <v>132.3040335258998</v>
      </c>
    </row>
    <row r="542" spans="2:10" ht="15" customHeight="1" x14ac:dyDescent="0.35">
      <c r="B542" s="56">
        <f>'Daily Returns'!B540</f>
        <v>45246</v>
      </c>
      <c r="C542" s="57">
        <f>'Portfolio 1 - Equal Weight'!F540</f>
        <v>6.4124078518765556E-3</v>
      </c>
      <c r="D542" s="66">
        <f t="shared" si="32"/>
        <v>169.70762794302408</v>
      </c>
      <c r="E542" s="57">
        <f>'Portfolio 2 - Criteria Based'!F540</f>
        <v>7.8519210254076686E-3</v>
      </c>
      <c r="F542" s="66">
        <f t="shared" si="33"/>
        <v>187.4807897819999</v>
      </c>
      <c r="G542" s="57">
        <f>'Markowitz Optimisation'!F564</f>
        <v>4.4405122409132561E-3</v>
      </c>
      <c r="H542" s="66">
        <f t="shared" si="34"/>
        <v>288.13568214556284</v>
      </c>
      <c r="I542" s="57">
        <f>'Portfolio 4 - Benchmark'!C540</f>
        <v>1.0199082527947212E-2</v>
      </c>
      <c r="J542" s="66">
        <f t="shared" si="35"/>
        <v>133.65341328261076</v>
      </c>
    </row>
    <row r="543" spans="2:10" ht="15" customHeight="1" x14ac:dyDescent="0.35">
      <c r="B543" s="56">
        <f>'Daily Returns'!B541</f>
        <v>45247</v>
      </c>
      <c r="C543" s="57">
        <f>'Portfolio 1 - Equal Weight'!F541</f>
        <v>3.3216172697799642E-3</v>
      </c>
      <c r="D543" s="66">
        <f t="shared" si="32"/>
        <v>170.27133173081302</v>
      </c>
      <c r="E543" s="57">
        <f>'Portfolio 2 - Criteria Based'!F541</f>
        <v>3.4100842167491176E-3</v>
      </c>
      <c r="F543" s="66">
        <f t="shared" si="33"/>
        <v>188.12011506417915</v>
      </c>
      <c r="G543" s="57">
        <f>'Markowitz Optimisation'!F565</f>
        <v>1.7696778385487195E-3</v>
      </c>
      <c r="H543" s="66">
        <f t="shared" si="34"/>
        <v>288.64558947675096</v>
      </c>
      <c r="I543" s="57">
        <f>'Portfolio 4 - Benchmark'!C541</f>
        <v>3.3612556211974898E-3</v>
      </c>
      <c r="J543" s="66">
        <f t="shared" si="35"/>
        <v>134.10265656929917</v>
      </c>
    </row>
    <row r="544" spans="2:10" ht="15" customHeight="1" x14ac:dyDescent="0.35">
      <c r="B544" s="56">
        <f>'Daily Returns'!B542</f>
        <v>45250</v>
      </c>
      <c r="C544" s="57">
        <f>'Portfolio 1 - Equal Weight'!F542</f>
        <v>-3.2676170803059737E-3</v>
      </c>
      <c r="D544" s="66">
        <f t="shared" si="32"/>
        <v>169.71495021896297</v>
      </c>
      <c r="E544" s="57">
        <f>'Portfolio 2 - Criteria Based'!F542</f>
        <v>-2.781980302568255E-3</v>
      </c>
      <c r="F544" s="66">
        <f t="shared" si="33"/>
        <v>187.59676860955372</v>
      </c>
      <c r="G544" s="57">
        <f>'Markowitz Optimisation'!F566</f>
        <v>7.3665276737457119E-4</v>
      </c>
      <c r="H544" s="66">
        <f t="shared" si="34"/>
        <v>288.85822104902951</v>
      </c>
      <c r="I544" s="57">
        <f>'Portfolio 4 - Benchmark'!C542</f>
        <v>-4.7508067407672216E-3</v>
      </c>
      <c r="J544" s="66">
        <f t="shared" si="35"/>
        <v>133.46556076451495</v>
      </c>
    </row>
    <row r="545" spans="2:10" ht="15" customHeight="1" x14ac:dyDescent="0.35">
      <c r="B545" s="56">
        <f>'Daily Returns'!B543</f>
        <v>45251</v>
      </c>
      <c r="C545" s="57">
        <f>'Portfolio 1 - Equal Weight'!F543</f>
        <v>5.2657838683829675E-3</v>
      </c>
      <c r="D545" s="66">
        <f t="shared" si="32"/>
        <v>170.60863246604939</v>
      </c>
      <c r="E545" s="57">
        <f>'Portfolio 2 - Criteria Based'!F543</f>
        <v>5.0233989489938836E-3</v>
      </c>
      <c r="F545" s="66">
        <f t="shared" si="33"/>
        <v>188.53914201982158</v>
      </c>
      <c r="G545" s="57">
        <f>'Markowitz Optimisation'!F567</f>
        <v>4.1814408602017968E-3</v>
      </c>
      <c r="H545" s="66">
        <f t="shared" si="34"/>
        <v>290.06606461732918</v>
      </c>
      <c r="I545" s="57">
        <f>'Portfolio 4 - Benchmark'!C543</f>
        <v>-8.9889148490163162E-4</v>
      </c>
      <c r="J545" s="66">
        <f t="shared" si="35"/>
        <v>133.3455897084161</v>
      </c>
    </row>
    <row r="546" spans="2:10" ht="15" customHeight="1" x14ac:dyDescent="0.35">
      <c r="B546" s="56">
        <f>'Daily Returns'!B544</f>
        <v>45252</v>
      </c>
      <c r="C546" s="57">
        <f>'Portfolio 1 - Equal Weight'!F544</f>
        <v>1.4659021320492021E-3</v>
      </c>
      <c r="D546" s="66">
        <f t="shared" si="32"/>
        <v>170.85872802412734</v>
      </c>
      <c r="E546" s="57">
        <f>'Portfolio 2 - Criteria Based'!F544</f>
        <v>-1.4814167851448607E-3</v>
      </c>
      <c r="F546" s="66">
        <f t="shared" si="33"/>
        <v>188.25983697017659</v>
      </c>
      <c r="G546" s="57">
        <f>'Markowitz Optimisation'!F568</f>
        <v>-4.2896368321709037E-3</v>
      </c>
      <c r="H546" s="66">
        <f t="shared" si="34"/>
        <v>288.8217865427838</v>
      </c>
      <c r="I546" s="57">
        <f>'Portfolio 4 - Benchmark'!C544</f>
        <v>2.4410334002658018E-3</v>
      </c>
      <c r="J546" s="66">
        <f t="shared" si="35"/>
        <v>133.67109074667249</v>
      </c>
    </row>
    <row r="547" spans="2:10" ht="15" customHeight="1" x14ac:dyDescent="0.35">
      <c r="B547" s="56">
        <f>'Daily Returns'!B545</f>
        <v>45253</v>
      </c>
      <c r="C547" s="57">
        <f>'Portfolio 1 - Equal Weight'!F545</f>
        <v>-3.2251231072899732E-3</v>
      </c>
      <c r="D547" s="66">
        <f t="shared" si="32"/>
        <v>170.30768759229457</v>
      </c>
      <c r="E547" s="57">
        <f>'Portfolio 2 - Criteria Based'!F545</f>
        <v>-4.2909396798927009E-3</v>
      </c>
      <c r="F547" s="66">
        <f t="shared" si="33"/>
        <v>187.45202536559114</v>
      </c>
      <c r="G547" s="57">
        <f>'Markowitz Optimisation'!F569</f>
        <v>-6.7441863322050101E-3</v>
      </c>
      <c r="H547" s="66">
        <f t="shared" si="34"/>
        <v>286.87391859753893</v>
      </c>
      <c r="I547" s="57">
        <f>'Portfolio 4 - Benchmark'!C545</f>
        <v>5.2334141503196374E-3</v>
      </c>
      <c r="J547" s="66">
        <f t="shared" si="35"/>
        <v>134.37064692447478</v>
      </c>
    </row>
    <row r="548" spans="2:10" ht="15" customHeight="1" x14ac:dyDescent="0.35">
      <c r="B548" s="56">
        <f>'Daily Returns'!B546</f>
        <v>45254</v>
      </c>
      <c r="C548" s="57">
        <f>'Portfolio 1 - Equal Weight'!F546</f>
        <v>8.5187163784171353E-3</v>
      </c>
      <c r="D548" s="66">
        <f t="shared" si="32"/>
        <v>171.75849047995737</v>
      </c>
      <c r="E548" s="57">
        <f>'Portfolio 2 - Criteria Based'!F546</f>
        <v>1.0411628524937594E-2</v>
      </c>
      <c r="F548" s="66">
        <f t="shared" si="33"/>
        <v>189.40370621994487</v>
      </c>
      <c r="G548" s="57">
        <f>'Markowitz Optimisation'!F570</f>
        <v>2.0334551426946929E-2</v>
      </c>
      <c r="H548" s="66">
        <f t="shared" si="34"/>
        <v>292.70737104831034</v>
      </c>
      <c r="I548" s="57">
        <f>'Portfolio 4 - Benchmark'!C546</f>
        <v>3.1643959845146785E-3</v>
      </c>
      <c r="J548" s="66">
        <f t="shared" si="35"/>
        <v>134.79584886003923</v>
      </c>
    </row>
    <row r="549" spans="2:10" ht="15" customHeight="1" x14ac:dyDescent="0.35">
      <c r="B549" s="56">
        <f>'Daily Returns'!B547</f>
        <v>45258</v>
      </c>
      <c r="C549" s="57">
        <f>'Portfolio 1 - Equal Weight'!F547</f>
        <v>4.7335414274443259E-2</v>
      </c>
      <c r="D549" s="66">
        <f t="shared" si="32"/>
        <v>179.88874978197919</v>
      </c>
      <c r="E549" s="57">
        <f>'Portfolio 2 - Criteria Based'!F547</f>
        <v>4.7340533360370217E-2</v>
      </c>
      <c r="F549" s="66">
        <f t="shared" si="33"/>
        <v>198.37017869282792</v>
      </c>
      <c r="G549" s="57">
        <f>'Markowitz Optimisation'!F571</f>
        <v>5.2547210396235319E-2</v>
      </c>
      <c r="H549" s="66">
        <f t="shared" si="34"/>
        <v>308.0883268593148</v>
      </c>
      <c r="I549" s="57">
        <f>'Portfolio 4 - Benchmark'!C547</f>
        <v>-1.2624650942389959E-3</v>
      </c>
      <c r="J549" s="66">
        <f t="shared" si="35"/>
        <v>134.62567380600512</v>
      </c>
    </row>
    <row r="550" spans="2:10" ht="15" customHeight="1" x14ac:dyDescent="0.35">
      <c r="B550" s="56">
        <f>'Daily Returns'!B548</f>
        <v>45259</v>
      </c>
      <c r="C550" s="57">
        <f>'Portfolio 1 - Equal Weight'!F548</f>
        <v>1.5964722083302987E-2</v>
      </c>
      <c r="D550" s="66">
        <f t="shared" si="32"/>
        <v>182.76062367816132</v>
      </c>
      <c r="E550" s="57">
        <f>'Portfolio 2 - Criteria Based'!F548</f>
        <v>1.82392057992126E-2</v>
      </c>
      <c r="F550" s="66">
        <f t="shared" si="33"/>
        <v>201.98829320643301</v>
      </c>
      <c r="G550" s="57">
        <f>'Markowitz Optimisation'!F572</f>
        <v>9.2565663649030079E-3</v>
      </c>
      <c r="H550" s="66">
        <f t="shared" si="34"/>
        <v>310.94016690313993</v>
      </c>
      <c r="I550" s="57">
        <f>'Portfolio 4 - Benchmark'!C548</f>
        <v>2.4307786580294977E-2</v>
      </c>
      <c r="J550" s="66">
        <f t="shared" si="35"/>
        <v>137.89812595310991</v>
      </c>
    </row>
    <row r="551" spans="2:10" ht="15" customHeight="1" x14ac:dyDescent="0.35">
      <c r="B551" s="56">
        <f>'Daily Returns'!B549</f>
        <v>45260</v>
      </c>
      <c r="C551" s="57">
        <f>'Portfolio 1 - Equal Weight'!F549</f>
        <v>-5.6452741640873431E-3</v>
      </c>
      <c r="D551" s="66">
        <f t="shared" si="32"/>
        <v>181.7288898510985</v>
      </c>
      <c r="E551" s="57">
        <f>'Portfolio 2 - Criteria Based'!F549</f>
        <v>-4.0384089302072006E-3</v>
      </c>
      <c r="F551" s="66">
        <f t="shared" si="33"/>
        <v>201.17258187935084</v>
      </c>
      <c r="G551" s="57">
        <f>'Markowitz Optimisation'!F573</f>
        <v>2.3712671114047455E-3</v>
      </c>
      <c r="H551" s="66">
        <f t="shared" si="34"/>
        <v>311.67748909453201</v>
      </c>
      <c r="I551" s="57">
        <f>'Portfolio 4 - Benchmark'!C549</f>
        <v>2.0134721455442595E-3</v>
      </c>
      <c r="J551" s="66">
        <f t="shared" si="35"/>
        <v>138.17577998863925</v>
      </c>
    </row>
    <row r="552" spans="2:10" ht="15" customHeight="1" x14ac:dyDescent="0.35">
      <c r="B552" s="56">
        <f>'Daily Returns'!B550</f>
        <v>45261</v>
      </c>
      <c r="C552" s="57">
        <f>'Portfolio 1 - Equal Weight'!F550</f>
        <v>1.6184267969671585E-2</v>
      </c>
      <c r="D552" s="66">
        <f t="shared" si="32"/>
        <v>184.6700389022796</v>
      </c>
      <c r="E552" s="57">
        <f>'Portfolio 2 - Criteria Based'!F550</f>
        <v>1.5523512475104369E-2</v>
      </c>
      <c r="F552" s="66">
        <f t="shared" si="33"/>
        <v>204.29548696380388</v>
      </c>
      <c r="G552" s="57">
        <f>'Markowitz Optimisation'!F574</f>
        <v>1.7963042115127028E-2</v>
      </c>
      <c r="H552" s="66">
        <f t="shared" si="34"/>
        <v>317.27616495747418</v>
      </c>
      <c r="I552" s="57">
        <f>'Portfolio 4 - Benchmark'!C550</f>
        <v>-5.7826442206809769E-4</v>
      </c>
      <c r="J552" s="66">
        <f t="shared" si="35"/>
        <v>138.0958778510803</v>
      </c>
    </row>
    <row r="553" spans="2:10" ht="15" customHeight="1" x14ac:dyDescent="0.35">
      <c r="B553" s="56">
        <f>'Daily Returns'!B551</f>
        <v>45264</v>
      </c>
      <c r="C553" s="57">
        <f>'Portfolio 1 - Equal Weight'!F551</f>
        <v>3.7950669558048544E-2</v>
      </c>
      <c r="D553" s="66">
        <f t="shared" si="32"/>
        <v>191.67839052593197</v>
      </c>
      <c r="E553" s="57">
        <f>'Portfolio 2 - Criteria Based'!F551</f>
        <v>3.8404211244619652E-2</v>
      </c>
      <c r="F553" s="66">
        <f t="shared" si="33"/>
        <v>212.14129400148425</v>
      </c>
      <c r="G553" s="57">
        <f>'Markowitz Optimisation'!F575</f>
        <v>3.1884217086649937E-2</v>
      </c>
      <c r="H553" s="66">
        <f t="shared" si="34"/>
        <v>327.39226707739806</v>
      </c>
      <c r="I553" s="57">
        <f>'Portfolio 4 - Benchmark'!C551</f>
        <v>9.0408228053346917E-3</v>
      </c>
      <c r="J553" s="66">
        <f t="shared" si="35"/>
        <v>139.34437821287906</v>
      </c>
    </row>
    <row r="554" spans="2:10" ht="15" customHeight="1" x14ac:dyDescent="0.35">
      <c r="B554" s="56">
        <f>'Daily Returns'!B552</f>
        <v>45265</v>
      </c>
      <c r="C554" s="57">
        <f>'Portfolio 1 - Equal Weight'!F552</f>
        <v>7.2007382678357851E-2</v>
      </c>
      <c r="D554" s="66">
        <f t="shared" si="32"/>
        <v>205.48064974370448</v>
      </c>
      <c r="E554" s="57">
        <f>'Portfolio 2 - Criteria Based'!F552</f>
        <v>7.1422978278965737E-2</v>
      </c>
      <c r="F554" s="66">
        <f t="shared" si="33"/>
        <v>227.29305703502393</v>
      </c>
      <c r="G554" s="57">
        <f>'Markowitz Optimisation'!F576</f>
        <v>7.6820148733188404E-2</v>
      </c>
      <c r="H554" s="66">
        <f t="shared" si="34"/>
        <v>352.54258972837948</v>
      </c>
      <c r="I554" s="57">
        <f>'Portfolio 4 - Benchmark'!C552</f>
        <v>2.6074307123707063E-2</v>
      </c>
      <c r="J554" s="66">
        <f t="shared" si="35"/>
        <v>142.97768632636368</v>
      </c>
    </row>
    <row r="555" spans="2:10" ht="15" customHeight="1" x14ac:dyDescent="0.35">
      <c r="B555" s="56">
        <f>'Daily Returns'!B553</f>
        <v>45266</v>
      </c>
      <c r="C555" s="57">
        <f>'Portfolio 1 - Equal Weight'!F553</f>
        <v>3.8286611200373508E-2</v>
      </c>
      <c r="D555" s="66">
        <f t="shared" si="32"/>
        <v>213.34780748964181</v>
      </c>
      <c r="E555" s="57">
        <f>'Portfolio 2 - Criteria Based'!F553</f>
        <v>3.1174828940213277E-2</v>
      </c>
      <c r="F555" s="66">
        <f t="shared" si="33"/>
        <v>234.37887920738893</v>
      </c>
      <c r="G555" s="57">
        <f>'Markowitz Optimisation'!F577</f>
        <v>1.2424497758476656E-2</v>
      </c>
      <c r="H555" s="66">
        <f t="shared" si="34"/>
        <v>356.92275434422731</v>
      </c>
      <c r="I555" s="57">
        <f>'Portfolio 4 - Benchmark'!C553</f>
        <v>3.2356868498705893E-2</v>
      </c>
      <c r="J555" s="66">
        <f t="shared" si="35"/>
        <v>147.60399652107506</v>
      </c>
    </row>
    <row r="556" spans="2:10" ht="15" customHeight="1" x14ac:dyDescent="0.35">
      <c r="B556" s="56">
        <f>'Daily Returns'!B554</f>
        <v>45267</v>
      </c>
      <c r="C556" s="57">
        <f>'Portfolio 1 - Equal Weight'!F554</f>
        <v>4.1655975018554808E-2</v>
      </c>
      <c r="D556" s="66">
        <f t="shared" si="32"/>
        <v>222.23501842869376</v>
      </c>
      <c r="E556" s="57">
        <f>'Portfolio 2 - Criteria Based'!F554</f>
        <v>4.0148079661515443E-2</v>
      </c>
      <c r="F556" s="66">
        <f t="shared" si="33"/>
        <v>243.7887411207839</v>
      </c>
      <c r="G556" s="57">
        <f>'Markowitz Optimisation'!F578</f>
        <v>2.4421300325625998E-2</v>
      </c>
      <c r="H556" s="66">
        <f t="shared" si="34"/>
        <v>365.6392721211173</v>
      </c>
      <c r="I556" s="57">
        <f>'Portfolio 4 - Benchmark'!C554</f>
        <v>1.5500496616302373E-2</v>
      </c>
      <c r="J556" s="66">
        <f t="shared" si="35"/>
        <v>149.89193176970269</v>
      </c>
    </row>
    <row r="557" spans="2:10" ht="15" customHeight="1" x14ac:dyDescent="0.35">
      <c r="B557" s="56">
        <f>'Daily Returns'!B555</f>
        <v>45268</v>
      </c>
      <c r="C557" s="57">
        <f>'Portfolio 1 - Equal Weight'!F555</f>
        <v>-2.4575411927368045E-2</v>
      </c>
      <c r="D557" s="66">
        <f t="shared" si="32"/>
        <v>216.7735013061224</v>
      </c>
      <c r="E557" s="57">
        <f>'Portfolio 2 - Criteria Based'!F555</f>
        <v>-2.5014389174175783E-2</v>
      </c>
      <c r="F557" s="66">
        <f t="shared" si="33"/>
        <v>237.69051467410623</v>
      </c>
      <c r="G557" s="57">
        <f>'Markowitz Optimisation'!F579</f>
        <v>-2.625776617344848E-2</v>
      </c>
      <c r="H557" s="66">
        <f t="shared" si="34"/>
        <v>356.0384016099311</v>
      </c>
      <c r="I557" s="57">
        <f>'Portfolio 4 - Benchmark'!C555</f>
        <v>1.2313957968063338E-2</v>
      </c>
      <c r="J557" s="66">
        <f t="shared" si="35"/>
        <v>151.73769471726663</v>
      </c>
    </row>
    <row r="558" spans="2:10" ht="15" customHeight="1" x14ac:dyDescent="0.35">
      <c r="B558" s="56">
        <f>'Daily Returns'!B556</f>
        <v>45271</v>
      </c>
      <c r="C558" s="57">
        <f>'Portfolio 1 - Equal Weight'!F556</f>
        <v>-9.8455254478895231E-4</v>
      </c>
      <c r="D558" s="66">
        <f t="shared" si="32"/>
        <v>216.56007640376865</v>
      </c>
      <c r="E558" s="57">
        <f>'Portfolio 2 - Criteria Based'!F556</f>
        <v>-2.5951029467060158E-3</v>
      </c>
      <c r="F558" s="66">
        <f t="shared" si="33"/>
        <v>237.07368331907136</v>
      </c>
      <c r="G558" s="57">
        <f>'Markowitz Optimisation'!F580</f>
        <v>-5.5076763494839561E-3</v>
      </c>
      <c r="H558" s="66">
        <f t="shared" si="34"/>
        <v>354.07745732587603</v>
      </c>
      <c r="I558" s="57">
        <f>'Portfolio 4 - Benchmark'!C556</f>
        <v>-9.0885649666965218E-3</v>
      </c>
      <c r="J558" s="66">
        <f t="shared" si="35"/>
        <v>150.35861682093199</v>
      </c>
    </row>
    <row r="559" spans="2:10" ht="15" customHeight="1" x14ac:dyDescent="0.35">
      <c r="B559" s="56">
        <f>'Daily Returns'!B557</f>
        <v>45272</v>
      </c>
      <c r="C559" s="57">
        <f>'Portfolio 1 - Equal Weight'!F557</f>
        <v>-1.7324733629138656E-2</v>
      </c>
      <c r="D559" s="66">
        <f t="shared" si="32"/>
        <v>212.80823076536743</v>
      </c>
      <c r="E559" s="57">
        <f>'Portfolio 2 - Criteria Based'!F557</f>
        <v>-1.5530592719123219E-2</v>
      </c>
      <c r="F559" s="66">
        <f t="shared" si="33"/>
        <v>233.39178849902046</v>
      </c>
      <c r="G559" s="57">
        <f>'Markowitz Optimisation'!F581</f>
        <v>-1.4649943508736194E-2</v>
      </c>
      <c r="H559" s="66">
        <f t="shared" si="34"/>
        <v>348.89024257833501</v>
      </c>
      <c r="I559" s="57">
        <f>'Portfolio 4 - Benchmark'!C557</f>
        <v>3.9753889563820533E-3</v>
      </c>
      <c r="J559" s="66">
        <f t="shared" si="35"/>
        <v>150.95635080573879</v>
      </c>
    </row>
    <row r="560" spans="2:10" ht="15" customHeight="1" x14ac:dyDescent="0.35">
      <c r="B560" s="56">
        <f>'Daily Returns'!B558</f>
        <v>45273</v>
      </c>
      <c r="C560" s="57">
        <f>'Portfolio 1 - Equal Weight'!F558</f>
        <v>8.2175073031885079E-3</v>
      </c>
      <c r="D560" s="66">
        <f t="shared" si="32"/>
        <v>214.55698395586046</v>
      </c>
      <c r="E560" s="57">
        <f>'Portfolio 2 - Criteria Based'!F558</f>
        <v>8.2689317537914774E-3</v>
      </c>
      <c r="F560" s="66">
        <f t="shared" si="33"/>
        <v>235.32168927001419</v>
      </c>
      <c r="G560" s="57">
        <f>'Markowitz Optimisation'!F582</f>
        <v>5.7380781902284256E-3</v>
      </c>
      <c r="H560" s="66">
        <f t="shared" si="34"/>
        <v>350.89220207005729</v>
      </c>
      <c r="I560" s="57">
        <f>'Portfolio 4 - Benchmark'!C558</f>
        <v>-1.3110868577477786E-2</v>
      </c>
      <c r="J560" s="66">
        <f t="shared" si="35"/>
        <v>148.97718192938913</v>
      </c>
    </row>
    <row r="561" spans="2:10" ht="15" customHeight="1" x14ac:dyDescent="0.35">
      <c r="B561" s="56">
        <f>'Daily Returns'!B559</f>
        <v>45274</v>
      </c>
      <c r="C561" s="57">
        <f>'Portfolio 1 - Equal Weight'!F559</f>
        <v>9.3129662860693234E-3</v>
      </c>
      <c r="D561" s="66">
        <f t="shared" si="32"/>
        <v>216.55514591388211</v>
      </c>
      <c r="E561" s="57">
        <f>'Portfolio 2 - Criteria Based'!F559</f>
        <v>8.6959810701820062E-3</v>
      </c>
      <c r="F561" s="66">
        <f t="shared" si="33"/>
        <v>237.36804222530949</v>
      </c>
      <c r="G561" s="57">
        <f>'Markowitz Optimisation'!F583</f>
        <v>1.7024680436267526E-2</v>
      </c>
      <c r="H561" s="66">
        <f t="shared" si="34"/>
        <v>356.8660296778782</v>
      </c>
      <c r="I561" s="57">
        <f>'Portfolio 4 - Benchmark'!C559</f>
        <v>6.6100901174563909E-3</v>
      </c>
      <c r="J561" s="66">
        <f t="shared" si="35"/>
        <v>149.96193452738709</v>
      </c>
    </row>
    <row r="562" spans="2:10" ht="15" customHeight="1" x14ac:dyDescent="0.35">
      <c r="B562" s="56">
        <f>'Daily Returns'!B560</f>
        <v>45275</v>
      </c>
      <c r="C562" s="57">
        <f>'Portfolio 1 - Equal Weight'!F560</f>
        <v>1.3283377130572263E-3</v>
      </c>
      <c r="D562" s="66">
        <f t="shared" si="32"/>
        <v>216.84280428115616</v>
      </c>
      <c r="E562" s="57">
        <f>'Portfolio 2 - Criteria Based'!F560</f>
        <v>4.2355176654174541E-3</v>
      </c>
      <c r="F562" s="66">
        <f t="shared" si="33"/>
        <v>238.37341876136034</v>
      </c>
      <c r="G562" s="57">
        <f>'Markowitz Optimisation'!F584</f>
        <v>1.5301009805686727E-2</v>
      </c>
      <c r="H562" s="66">
        <f t="shared" si="34"/>
        <v>362.3264402972959</v>
      </c>
      <c r="I562" s="57">
        <f>'Portfolio 4 - Benchmark'!C560</f>
        <v>8.2892987259564066E-3</v>
      </c>
      <c r="J562" s="66">
        <f t="shared" si="35"/>
        <v>151.20501380020693</v>
      </c>
    </row>
    <row r="563" spans="2:10" ht="15" customHeight="1" x14ac:dyDescent="0.35">
      <c r="B563" s="56">
        <f>'Daily Returns'!B561</f>
        <v>45278</v>
      </c>
      <c r="C563" s="57">
        <f>'Portfolio 1 - Equal Weight'!F561</f>
        <v>4.2756293090380646E-3</v>
      </c>
      <c r="D563" s="66">
        <f t="shared" si="32"/>
        <v>217.76994373059466</v>
      </c>
      <c r="E563" s="57">
        <f>'Portfolio 2 - Criteria Based'!F561</f>
        <v>5.3819649618084796E-3</v>
      </c>
      <c r="F563" s="66">
        <f t="shared" si="33"/>
        <v>239.65633614896049</v>
      </c>
      <c r="G563" s="57">
        <f>'Markowitz Optimisation'!F585</f>
        <v>2.5608360158410259E-3</v>
      </c>
      <c r="H563" s="66">
        <f t="shared" si="34"/>
        <v>363.2542988951007</v>
      </c>
      <c r="I563" s="57">
        <f>'Portfolio 4 - Benchmark'!C561</f>
        <v>1.5739280080309781E-2</v>
      </c>
      <c r="J563" s="66">
        <f t="shared" si="35"/>
        <v>153.58487186195549</v>
      </c>
    </row>
    <row r="564" spans="2:10" ht="15" customHeight="1" x14ac:dyDescent="0.35">
      <c r="B564" s="56">
        <f>'Daily Returns'!B562</f>
        <v>45279</v>
      </c>
      <c r="C564" s="57">
        <f>'Portfolio 1 - Equal Weight'!F562</f>
        <v>-1.0475186257370434E-4</v>
      </c>
      <c r="D564" s="66">
        <f t="shared" si="32"/>
        <v>217.74713192337632</v>
      </c>
      <c r="E564" s="57">
        <f>'Portfolio 2 - Criteria Based'!F562</f>
        <v>-1.2006765293809717E-3</v>
      </c>
      <c r="F564" s="66">
        <f t="shared" si="33"/>
        <v>239.36858641102901</v>
      </c>
      <c r="G564" s="57">
        <f>'Markowitz Optimisation'!F586</f>
        <v>3.5171224094356296E-4</v>
      </c>
      <c r="H564" s="66">
        <f t="shared" si="34"/>
        <v>363.38205987859749</v>
      </c>
      <c r="I564" s="57">
        <f>'Portfolio 4 - Benchmark'!C562</f>
        <v>-1.8231680460641941E-3</v>
      </c>
      <c r="J564" s="66">
        <f t="shared" si="35"/>
        <v>153.30486083121792</v>
      </c>
    </row>
    <row r="565" spans="2:10" ht="15" customHeight="1" x14ac:dyDescent="0.35">
      <c r="B565" s="56">
        <f>'Daily Returns'!B563</f>
        <v>45280</v>
      </c>
      <c r="C565" s="57">
        <f>'Portfolio 1 - Equal Weight'!F563</f>
        <v>-5.0772874567182581E-2</v>
      </c>
      <c r="D565" s="66">
        <f t="shared" si="32"/>
        <v>206.69148410686697</v>
      </c>
      <c r="E565" s="57">
        <f>'Portfolio 2 - Criteria Based'!F563</f>
        <v>-4.8612920851680272E-2</v>
      </c>
      <c r="F565" s="66">
        <f t="shared" si="33"/>
        <v>227.73218026545109</v>
      </c>
      <c r="G565" s="57">
        <f>'Markowitz Optimisation'!F587</f>
        <v>-4.5503835775018951E-2</v>
      </c>
      <c r="H565" s="66">
        <f t="shared" si="34"/>
        <v>346.84678230229372</v>
      </c>
      <c r="I565" s="57">
        <f>'Portfolio 4 - Benchmark'!C563</f>
        <v>1.5832724756889682E-2</v>
      </c>
      <c r="J565" s="66">
        <f t="shared" si="35"/>
        <v>155.73209449665188</v>
      </c>
    </row>
    <row r="566" spans="2:10" ht="15" customHeight="1" x14ac:dyDescent="0.35">
      <c r="B566" s="56">
        <f>'Daily Returns'!B564</f>
        <v>45281</v>
      </c>
      <c r="C566" s="57">
        <f>'Portfolio 1 - Equal Weight'!F564</f>
        <v>2.760748287729951E-2</v>
      </c>
      <c r="D566" s="66">
        <f t="shared" si="32"/>
        <v>212.3977157152309</v>
      </c>
      <c r="E566" s="57">
        <f>'Portfolio 2 - Criteria Based'!F564</f>
        <v>2.5605644204619766E-2</v>
      </c>
      <c r="F566" s="66">
        <f t="shared" si="33"/>
        <v>233.56340944727057</v>
      </c>
      <c r="G566" s="57">
        <f>'Markowitz Optimisation'!F588</f>
        <v>1.8341716204012343E-2</v>
      </c>
      <c r="H566" s="66">
        <f t="shared" si="34"/>
        <v>353.20854754955724</v>
      </c>
      <c r="I566" s="57">
        <f>'Portfolio 4 - Benchmark'!C564</f>
        <v>-2.6775214424199056E-2</v>
      </c>
      <c r="J566" s="66">
        <f t="shared" si="35"/>
        <v>151.56233427377441</v>
      </c>
    </row>
    <row r="567" spans="2:10" ht="15" customHeight="1" x14ac:dyDescent="0.35">
      <c r="B567" s="56">
        <f>'Daily Returns'!B565</f>
        <v>45282</v>
      </c>
      <c r="C567" s="57">
        <f>'Portfolio 1 - Equal Weight'!F565</f>
        <v>1.8912112050642697E-3</v>
      </c>
      <c r="D567" s="66">
        <f t="shared" si="32"/>
        <v>212.79940465512158</v>
      </c>
      <c r="E567" s="57">
        <f>'Portfolio 2 - Criteria Based'!F565</f>
        <v>2.6328726360642417E-3</v>
      </c>
      <c r="F567" s="66">
        <f t="shared" si="33"/>
        <v>234.17835215679017</v>
      </c>
      <c r="G567" s="57">
        <f>'Markowitz Optimisation'!F589</f>
        <v>4.2146955967531973E-3</v>
      </c>
      <c r="H567" s="66">
        <f t="shared" si="34"/>
        <v>354.69721405964998</v>
      </c>
      <c r="I567" s="57">
        <f>'Portfolio 4 - Benchmark'!C565</f>
        <v>1.7681857201507833E-2</v>
      </c>
      <c r="J567" s="66">
        <f t="shared" si="35"/>
        <v>154.24223782553048</v>
      </c>
    </row>
    <row r="568" spans="2:10" ht="15" customHeight="1" x14ac:dyDescent="0.35">
      <c r="B568" s="56">
        <f>'Daily Returns'!B566</f>
        <v>45286</v>
      </c>
      <c r="C568" s="57">
        <f>'Portfolio 1 - Equal Weight'!F566</f>
        <v>1.2834796146271775E-2</v>
      </c>
      <c r="D568" s="66">
        <f t="shared" si="32"/>
        <v>215.53064163391807</v>
      </c>
      <c r="E568" s="57">
        <f>'Portfolio 2 - Criteria Based'!F566</f>
        <v>1.1471798012188512E-2</v>
      </c>
      <c r="F568" s="66">
        <f t="shared" si="33"/>
        <v>236.86479891156003</v>
      </c>
      <c r="G568" s="57">
        <f>'Markowitz Optimisation'!F590</f>
        <v>5.05010278620905E-3</v>
      </c>
      <c r="H568" s="66">
        <f t="shared" si="34"/>
        <v>356.48847144863322</v>
      </c>
      <c r="I568" s="57">
        <f>'Portfolio 4 - Benchmark'!C566</f>
        <v>2.7521309531450822E-3</v>
      </c>
      <c r="J568" s="66">
        <f t="shared" si="35"/>
        <v>154.6667326625325</v>
      </c>
    </row>
    <row r="569" spans="2:10" ht="15" customHeight="1" x14ac:dyDescent="0.35">
      <c r="B569" s="56">
        <f>'Daily Returns'!B567</f>
        <v>45287</v>
      </c>
      <c r="C569" s="57">
        <f>'Portfolio 1 - Equal Weight'!F567</f>
        <v>1.7579450583642402E-3</v>
      </c>
      <c r="D569" s="66">
        <f t="shared" si="32"/>
        <v>215.90953266030448</v>
      </c>
      <c r="E569" s="57">
        <f>'Portfolio 2 - Criteria Based'!F567</f>
        <v>2.4476433313736596E-3</v>
      </c>
      <c r="F569" s="66">
        <f t="shared" si="33"/>
        <v>237.44455945705306</v>
      </c>
      <c r="G569" s="57">
        <f>'Markowitz Optimisation'!F591</f>
        <v>2.6995353199757446E-3</v>
      </c>
      <c r="H569" s="66">
        <f t="shared" si="34"/>
        <v>357.45082466847293</v>
      </c>
      <c r="I569" s="57">
        <f>'Portfolio 4 - Benchmark'!C567</f>
        <v>1.3291618599732047E-2</v>
      </c>
      <c r="J569" s="66">
        <f t="shared" si="35"/>
        <v>156.72250388314959</v>
      </c>
    </row>
    <row r="570" spans="2:10" ht="15" customHeight="1" x14ac:dyDescent="0.35">
      <c r="B570" s="56">
        <f>'Daily Returns'!B568</f>
        <v>45288</v>
      </c>
      <c r="C570" s="57">
        <f>'Portfolio 1 - Equal Weight'!F568</f>
        <v>6.093250412597429E-3</v>
      </c>
      <c r="D570" s="66">
        <f t="shared" si="32"/>
        <v>217.22512350927059</v>
      </c>
      <c r="E570" s="57">
        <f>'Portfolio 2 - Criteria Based'!F568</f>
        <v>9.3739780396458333E-3</v>
      </c>
      <c r="F570" s="66">
        <f t="shared" si="33"/>
        <v>239.67035954303685</v>
      </c>
      <c r="G570" s="57">
        <f>'Markowitz Optimisation'!F592</f>
        <v>1.4053971748951691E-2</v>
      </c>
      <c r="H570" s="66">
        <f t="shared" si="34"/>
        <v>362.47442846000314</v>
      </c>
      <c r="I570" s="57">
        <f>'Portfolio 4 - Benchmark'!C568</f>
        <v>-1.0121442267925218E-3</v>
      </c>
      <c r="J570" s="66">
        <f t="shared" si="35"/>
        <v>156.56387810563578</v>
      </c>
    </row>
    <row r="571" spans="2:10" ht="15" customHeight="1" x14ac:dyDescent="0.35">
      <c r="B571" s="56">
        <f>'Daily Returns'!B569</f>
        <v>45289</v>
      </c>
      <c r="C571" s="57">
        <f>'Portfolio 1 - Equal Weight'!F569</f>
        <v>7.4888355680379874E-3</v>
      </c>
      <c r="D571" s="66">
        <f t="shared" si="32"/>
        <v>218.85188674047828</v>
      </c>
      <c r="E571" s="57">
        <f>'Portfolio 2 - Criteria Based'!F569</f>
        <v>7.1848010244950477E-3</v>
      </c>
      <c r="F571" s="66">
        <f t="shared" si="33"/>
        <v>241.39234338782276</v>
      </c>
      <c r="G571" s="57">
        <f>'Markowitz Optimisation'!F593</f>
        <v>-1.1369055081138701E-4</v>
      </c>
      <c r="H571" s="66">
        <f t="shared" si="34"/>
        <v>362.43321854257647</v>
      </c>
      <c r="I571" s="57">
        <f>'Portfolio 4 - Benchmark'!C569</f>
        <v>1.5319487182575475E-2</v>
      </c>
      <c r="J571" s="66">
        <f t="shared" si="35"/>
        <v>158.96235642952936</v>
      </c>
    </row>
    <row r="572" spans="2:10" ht="15" customHeight="1" x14ac:dyDescent="0.35">
      <c r="B572" s="56">
        <f>'Daily Returns'!B570</f>
        <v>45292</v>
      </c>
      <c r="C572" s="57">
        <f>'Portfolio 1 - Equal Weight'!F570</f>
        <v>6.898724790720968E-3</v>
      </c>
      <c r="D572" s="66">
        <f t="shared" si="32"/>
        <v>220.36168567703089</v>
      </c>
      <c r="E572" s="57">
        <f>'Portfolio 2 - Criteria Based'!F570</f>
        <v>6.8081995562742584E-3</v>
      </c>
      <c r="F572" s="66">
        <f t="shared" si="33"/>
        <v>243.03579063296377</v>
      </c>
      <c r="G572" s="57">
        <f>'Markowitz Optimisation'!F594</f>
        <v>2.4595577768441678E-3</v>
      </c>
      <c r="H572" s="66">
        <f t="shared" si="34"/>
        <v>363.32464398382956</v>
      </c>
      <c r="I572" s="57">
        <f>'Portfolio 4 - Benchmark'!C570</f>
        <v>-7.513033266708935E-3</v>
      </c>
      <c r="J572" s="66">
        <f t="shared" si="35"/>
        <v>157.76806695751986</v>
      </c>
    </row>
    <row r="573" spans="2:10" ht="15" customHeight="1" x14ac:dyDescent="0.35">
      <c r="B573" s="56">
        <f>'Daily Returns'!B571</f>
        <v>45293</v>
      </c>
      <c r="C573" s="57">
        <f>'Portfolio 1 - Equal Weight'!F571</f>
        <v>-9.995660221784556E-4</v>
      </c>
      <c r="D573" s="66">
        <f t="shared" si="32"/>
        <v>220.14141962343817</v>
      </c>
      <c r="E573" s="57">
        <f>'Portfolio 2 - Criteria Based'!F571</f>
        <v>-2.3821013867435271E-3</v>
      </c>
      <c r="F573" s="66">
        <f t="shared" si="33"/>
        <v>242.45685473906866</v>
      </c>
      <c r="G573" s="57">
        <f>'Markowitz Optimisation'!F595</f>
        <v>-3.6220292726463561E-3</v>
      </c>
      <c r="H573" s="66">
        <f t="shared" si="34"/>
        <v>362.0086714878463</v>
      </c>
      <c r="I573" s="57">
        <f>'Portfolio 4 - Benchmark'!C571</f>
        <v>2.2753043574392784E-3</v>
      </c>
      <c r="J573" s="66">
        <f t="shared" si="35"/>
        <v>158.12703732773309</v>
      </c>
    </row>
    <row r="574" spans="2:10" ht="15" customHeight="1" x14ac:dyDescent="0.35">
      <c r="B574" s="56">
        <f>'Daily Returns'!B572</f>
        <v>45294</v>
      </c>
      <c r="C574" s="57">
        <f>'Portfolio 1 - Equal Weight'!F572</f>
        <v>2.1361380411671228E-2</v>
      </c>
      <c r="D574" s="66">
        <f t="shared" si="32"/>
        <v>224.84394423237978</v>
      </c>
      <c r="E574" s="57">
        <f>'Portfolio 2 - Criteria Based'!F572</f>
        <v>1.9152433295511757E-2</v>
      </c>
      <c r="F574" s="66">
        <f t="shared" si="33"/>
        <v>247.10049347649826</v>
      </c>
      <c r="G574" s="57">
        <f>'Markowitz Optimisation'!F596</f>
        <v>1.8324832240344948E-2</v>
      </c>
      <c r="H574" s="66">
        <f t="shared" si="34"/>
        <v>368.64241966241121</v>
      </c>
      <c r="I574" s="57">
        <f>'Portfolio 4 - Benchmark'!C572</f>
        <v>4.7549203737158319E-3</v>
      </c>
      <c r="J574" s="66">
        <f t="shared" si="35"/>
        <v>158.87891879915804</v>
      </c>
    </row>
    <row r="575" spans="2:10" ht="15" customHeight="1" x14ac:dyDescent="0.35">
      <c r="B575" s="56">
        <f>'Daily Returns'!B573</f>
        <v>45295</v>
      </c>
      <c r="C575" s="57">
        <f>'Portfolio 1 - Equal Weight'!F573</f>
        <v>2.4581726612637043E-2</v>
      </c>
      <c r="D575" s="66">
        <f t="shared" si="32"/>
        <v>230.37099660000717</v>
      </c>
      <c r="E575" s="57">
        <f>'Portfolio 2 - Criteria Based'!F573</f>
        <v>2.6911620389509922E-2</v>
      </c>
      <c r="F575" s="66">
        <f t="shared" si="33"/>
        <v>253.75036815499834</v>
      </c>
      <c r="G575" s="57">
        <f>'Markowitz Optimisation'!F597</f>
        <v>3.4098349002069726E-2</v>
      </c>
      <c r="H575" s="66">
        <f t="shared" si="34"/>
        <v>381.21251754502754</v>
      </c>
      <c r="I575" s="57">
        <f>'Portfolio 4 - Benchmark'!C573</f>
        <v>2.6080222646178708E-3</v>
      </c>
      <c r="J575" s="66">
        <f t="shared" si="35"/>
        <v>159.29327855676468</v>
      </c>
    </row>
    <row r="576" spans="2:10" ht="15" customHeight="1" x14ac:dyDescent="0.35">
      <c r="B576" s="56">
        <f>'Daily Returns'!B574</f>
        <v>45296</v>
      </c>
      <c r="C576" s="57">
        <f>'Portfolio 1 - Equal Weight'!F574</f>
        <v>4.1486089514164003E-3</v>
      </c>
      <c r="D576" s="66">
        <f t="shared" si="32"/>
        <v>231.32671577864869</v>
      </c>
      <c r="E576" s="57">
        <f>'Portfolio 2 - Criteria Based'!F574</f>
        <v>5.4119465671215346E-3</v>
      </c>
      <c r="F576" s="66">
        <f t="shared" si="33"/>
        <v>255.12365158884063</v>
      </c>
      <c r="G576" s="57">
        <f>'Markowitz Optimisation'!F598</f>
        <v>1.856222393318176E-3</v>
      </c>
      <c r="H576" s="66">
        <f t="shared" si="34"/>
        <v>381.92013275670786</v>
      </c>
      <c r="I576" s="57">
        <f>'Portfolio 4 - Benchmark'!C574</f>
        <v>1.1767717420897439E-2</v>
      </c>
      <c r="J576" s="66">
        <f t="shared" si="35"/>
        <v>161.16779684586899</v>
      </c>
    </row>
    <row r="577" spans="2:10" ht="15" customHeight="1" x14ac:dyDescent="0.35">
      <c r="B577" s="56">
        <f>'Daily Returns'!B575</f>
        <v>45299</v>
      </c>
      <c r="C577" s="57">
        <f>'Portfolio 1 - Equal Weight'!F575</f>
        <v>-9.1173435161056686E-3</v>
      </c>
      <c r="D577" s="66">
        <f t="shared" si="32"/>
        <v>229.21763064644219</v>
      </c>
      <c r="E577" s="57">
        <f>'Portfolio 2 - Criteria Based'!F575</f>
        <v>-1.0081679153242765E-2</v>
      </c>
      <c r="F577" s="66">
        <f t="shared" si="33"/>
        <v>252.55157678911826</v>
      </c>
      <c r="G577" s="57">
        <f>'Markowitz Optimisation'!F599</f>
        <v>-1.0393863943814812E-2</v>
      </c>
      <c r="H577" s="66">
        <f t="shared" si="34"/>
        <v>377.95050685943096</v>
      </c>
      <c r="I577" s="57">
        <f>'Portfolio 4 - Benchmark'!C575</f>
        <v>7.8679701953099368E-4</v>
      </c>
      <c r="J577" s="66">
        <f t="shared" si="35"/>
        <v>161.2946031880717</v>
      </c>
    </row>
    <row r="578" spans="2:10" ht="15" customHeight="1" x14ac:dyDescent="0.35">
      <c r="B578" s="56">
        <f>'Daily Returns'!B576</f>
        <v>45300</v>
      </c>
      <c r="C578" s="57">
        <f>'Portfolio 1 - Equal Weight'!F576</f>
        <v>1.4526998216404111E-2</v>
      </c>
      <c r="D578" s="66">
        <f t="shared" si="32"/>
        <v>232.54747475801142</v>
      </c>
      <c r="E578" s="57">
        <f>'Portfolio 2 - Criteria Based'!F576</f>
        <v>1.0517304894559791E-2</v>
      </c>
      <c r="F578" s="66">
        <f t="shared" si="33"/>
        <v>255.20773872381122</v>
      </c>
      <c r="G578" s="57">
        <f>'Markowitz Optimisation'!F600</f>
        <v>1.8151125362809318E-3</v>
      </c>
      <c r="H578" s="66">
        <f t="shared" si="34"/>
        <v>378.6365295625252</v>
      </c>
      <c r="I578" s="57">
        <f>'Portfolio 4 - Benchmark'!C576</f>
        <v>-2.1495697207313258E-3</v>
      </c>
      <c r="J578" s="66">
        <f t="shared" si="35"/>
        <v>160.94788919294126</v>
      </c>
    </row>
    <row r="579" spans="2:10" ht="15" customHeight="1" x14ac:dyDescent="0.35">
      <c r="B579" s="56">
        <f>'Daily Returns'!B577</f>
        <v>45301</v>
      </c>
      <c r="C579" s="57">
        <f>'Portfolio 1 - Equal Weight'!F577</f>
        <v>7.1310677223419491E-4</v>
      </c>
      <c r="D579" s="66">
        <f t="shared" si="32"/>
        <v>232.7133059371273</v>
      </c>
      <c r="E579" s="57">
        <f>'Portfolio 2 - Criteria Based'!F577</f>
        <v>-8.7030536119429413E-4</v>
      </c>
      <c r="F579" s="66">
        <f t="shared" si="33"/>
        <v>254.98563006058163</v>
      </c>
      <c r="G579" s="57">
        <f>'Markowitz Optimisation'!F601</f>
        <v>-6.6983397326584454E-3</v>
      </c>
      <c r="H579" s="66">
        <f t="shared" si="34"/>
        <v>376.10029345232061</v>
      </c>
      <c r="I579" s="57">
        <f>'Portfolio 4 - Benchmark'!C577</f>
        <v>2.4631984676035668E-3</v>
      </c>
      <c r="J579" s="66">
        <f t="shared" si="35"/>
        <v>161.34433578696533</v>
      </c>
    </row>
    <row r="580" spans="2:10" ht="15" customHeight="1" x14ac:dyDescent="0.35">
      <c r="B580" s="56">
        <f>'Daily Returns'!B578</f>
        <v>45302</v>
      </c>
      <c r="C580" s="57">
        <f>'Portfolio 1 - Equal Weight'!F578</f>
        <v>6.876389491981728E-3</v>
      </c>
      <c r="D580" s="66">
        <f t="shared" si="32"/>
        <v>234.31353326871769</v>
      </c>
      <c r="E580" s="57">
        <f>'Portfolio 2 - Criteria Based'!F578</f>
        <v>5.7386753034507207E-3</v>
      </c>
      <c r="F580" s="66">
        <f t="shared" si="33"/>
        <v>256.44890979854512</v>
      </c>
      <c r="G580" s="57">
        <f>'Markowitz Optimisation'!F602</f>
        <v>-6.1862993945437203E-4</v>
      </c>
      <c r="H580" s="66">
        <f t="shared" si="34"/>
        <v>375.86762655055344</v>
      </c>
      <c r="I580" s="57">
        <f>'Portfolio 4 - Benchmark'!C578</f>
        <v>3.0371026128725997E-3</v>
      </c>
      <c r="J580" s="66">
        <f t="shared" si="35"/>
        <v>161.83435509075611</v>
      </c>
    </row>
    <row r="581" spans="2:10" ht="15" customHeight="1" x14ac:dyDescent="0.35">
      <c r="B581" s="56">
        <f>'Daily Returns'!B579</f>
        <v>45303</v>
      </c>
      <c r="C581" s="57">
        <f>'Portfolio 1 - Equal Weight'!F579</f>
        <v>-2.6727139747769716E-4</v>
      </c>
      <c r="D581" s="66">
        <f t="shared" si="32"/>
        <v>234.250907963233</v>
      </c>
      <c r="E581" s="57">
        <f>'Portfolio 2 - Criteria Based'!F579</f>
        <v>-4.5295978679056668E-4</v>
      </c>
      <c r="F581" s="66">
        <f t="shared" si="33"/>
        <v>256.33274875504009</v>
      </c>
      <c r="G581" s="57">
        <f>'Markowitz Optimisation'!F603</f>
        <v>-1.6614912228390703E-3</v>
      </c>
      <c r="H581" s="66">
        <f t="shared" si="34"/>
        <v>375.24312578809031</v>
      </c>
      <c r="I581" s="57">
        <f>'Portfolio 4 - Benchmark'!C579</f>
        <v>1.2992763026624665E-2</v>
      </c>
      <c r="J581" s="66">
        <f t="shared" si="35"/>
        <v>163.93703051601693</v>
      </c>
    </row>
    <row r="582" spans="2:10" ht="15" customHeight="1" x14ac:dyDescent="0.35">
      <c r="B582" s="56">
        <f>'Daily Returns'!B580</f>
        <v>45306</v>
      </c>
      <c r="C582" s="57">
        <f>'Portfolio 1 - Equal Weight'!F580</f>
        <v>3.7249844196544759E-3</v>
      </c>
      <c r="D582" s="66">
        <f t="shared" si="32"/>
        <v>235.12348894568598</v>
      </c>
      <c r="E582" s="57">
        <f>'Portfolio 2 - Criteria Based'!F580</f>
        <v>4.2066880708893474E-3</v>
      </c>
      <c r="F582" s="66">
        <f t="shared" si="33"/>
        <v>257.41106067140618</v>
      </c>
      <c r="G582" s="57">
        <f>'Markowitz Optimisation'!F604</f>
        <v>9.8116819489316581E-3</v>
      </c>
      <c r="H582" s="66">
        <f t="shared" si="34"/>
        <v>378.92489199184598</v>
      </c>
      <c r="I582" s="57">
        <f>'Portfolio 4 - Benchmark'!C580</f>
        <v>5.5568814752406936E-3</v>
      </c>
      <c r="J582" s="66">
        <f t="shared" si="35"/>
        <v>164.84800916399735</v>
      </c>
    </row>
    <row r="583" spans="2:10" ht="15" customHeight="1" x14ac:dyDescent="0.35">
      <c r="B583" s="56">
        <f>'Daily Returns'!B581</f>
        <v>45307</v>
      </c>
      <c r="C583" s="57">
        <f>'Portfolio 1 - Equal Weight'!F581</f>
        <v>-1.2804596746118255E-2</v>
      </c>
      <c r="D583" s="66">
        <f t="shared" si="32"/>
        <v>232.11282748419609</v>
      </c>
      <c r="E583" s="57">
        <f>'Portfolio 2 - Criteria Based'!F581</f>
        <v>-1.2137100998002307E-2</v>
      </c>
      <c r="F583" s="66">
        <f t="shared" si="33"/>
        <v>254.2868366300344</v>
      </c>
      <c r="G583" s="57">
        <f>'Markowitz Optimisation'!F605</f>
        <v>-1.1983908442702248E-2</v>
      </c>
      <c r="H583" s="66">
        <f t="shared" si="34"/>
        <v>374.38389077955486</v>
      </c>
      <c r="I583" s="57">
        <f>'Portfolio 4 - Benchmark'!C581</f>
        <v>1.3723210928239915E-2</v>
      </c>
      <c r="J583" s="66">
        <f t="shared" si="35"/>
        <v>167.11025316485532</v>
      </c>
    </row>
    <row r="584" spans="2:10" ht="15" customHeight="1" x14ac:dyDescent="0.35">
      <c r="B584" s="56">
        <f>'Daily Returns'!B582</f>
        <v>45308</v>
      </c>
      <c r="C584" s="57">
        <f>'Portfolio 1 - Equal Weight'!F582</f>
        <v>-9.3252511985592035E-3</v>
      </c>
      <c r="D584" s="66">
        <f t="shared" si="32"/>
        <v>229.94831706149813</v>
      </c>
      <c r="E584" s="57">
        <f>'Portfolio 2 - Criteria Based'!F582</f>
        <v>-9.6299110538054684E-3</v>
      </c>
      <c r="F584" s="66">
        <f t="shared" si="33"/>
        <v>251.83807701113361</v>
      </c>
      <c r="G584" s="57">
        <f>'Markowitz Optimisation'!F606</f>
        <v>-9.0645236577534902E-3</v>
      </c>
      <c r="H584" s="66">
        <f t="shared" si="34"/>
        <v>370.99027914450181</v>
      </c>
      <c r="I584" s="57">
        <f>'Portfolio 4 - Benchmark'!C582</f>
        <v>-7.4697072060952996E-3</v>
      </c>
      <c r="J584" s="66">
        <f t="shared" si="35"/>
        <v>165.86198850257739</v>
      </c>
    </row>
    <row r="585" spans="2:10" ht="15" customHeight="1" x14ac:dyDescent="0.35">
      <c r="B585" s="56">
        <f>'Daily Returns'!B583</f>
        <v>45309</v>
      </c>
      <c r="C585" s="57">
        <f>'Portfolio 1 - Equal Weight'!F583</f>
        <v>-9.2825087273937044E-3</v>
      </c>
      <c r="D585" s="66">
        <f t="shared" ref="D585:D648" si="36">D584*(1+C585)</f>
        <v>227.81381980152528</v>
      </c>
      <c r="E585" s="57">
        <f>'Portfolio 2 - Criteria Based'!F583</f>
        <v>-8.809762282044116E-3</v>
      </c>
      <c r="F585" s="66">
        <f t="shared" ref="F585:F648" si="37">F584*(1+E585)</f>
        <v>249.61944341909839</v>
      </c>
      <c r="G585" s="57">
        <f>'Markowitz Optimisation'!F607</f>
        <v>-1.2842626841400761E-2</v>
      </c>
      <c r="H585" s="66">
        <f t="shared" ref="H585:H648" si="38">H584*(1+G585)</f>
        <v>366.22578942766188</v>
      </c>
      <c r="I585" s="57">
        <f>'Portfolio 4 - Benchmark'!C583</f>
        <v>-9.4301414947542961E-3</v>
      </c>
      <c r="J585" s="66">
        <f t="shared" ref="J585:J648" si="39">J584*(1+I585)</f>
        <v>164.29788648239676</v>
      </c>
    </row>
    <row r="586" spans="2:10" ht="15" customHeight="1" x14ac:dyDescent="0.35">
      <c r="B586" s="56">
        <f>'Daily Returns'!B584</f>
        <v>45310</v>
      </c>
      <c r="C586" s="57">
        <f>'Portfolio 1 - Equal Weight'!F584</f>
        <v>9.9365946797800864E-3</v>
      </c>
      <c r="D586" s="66">
        <f t="shared" si="36"/>
        <v>230.07751339134549</v>
      </c>
      <c r="E586" s="57">
        <f>'Portfolio 2 - Criteria Based'!F584</f>
        <v>7.459418836788953E-3</v>
      </c>
      <c r="F586" s="66">
        <f t="shared" si="37"/>
        <v>251.48145939736759</v>
      </c>
      <c r="G586" s="57">
        <f>'Markowitz Optimisation'!F608</f>
        <v>6.2082212337113305E-3</v>
      </c>
      <c r="H586" s="66">
        <f t="shared" si="38"/>
        <v>368.49940014991938</v>
      </c>
      <c r="I586" s="57">
        <f>'Portfolio 4 - Benchmark'!C584</f>
        <v>-7.8256690552530594E-3</v>
      </c>
      <c r="J586" s="66">
        <f t="shared" si="39"/>
        <v>163.01214559630799</v>
      </c>
    </row>
    <row r="587" spans="2:10" ht="15" customHeight="1" x14ac:dyDescent="0.35">
      <c r="B587" s="56">
        <f>'Daily Returns'!B585</f>
        <v>45314</v>
      </c>
      <c r="C587" s="57">
        <f>'Portfolio 1 - Equal Weight'!F585</f>
        <v>-3.4182675329786031E-3</v>
      </c>
      <c r="D587" s="66">
        <f t="shared" si="36"/>
        <v>229.29104689725142</v>
      </c>
      <c r="E587" s="57">
        <f>'Portfolio 2 - Criteria Based'!F585</f>
        <v>-5.0180772211221424E-3</v>
      </c>
      <c r="F587" s="66">
        <f t="shared" si="37"/>
        <v>250.21950601443112</v>
      </c>
      <c r="G587" s="57">
        <f>'Markowitz Optimisation'!F609</f>
        <v>9.3334371180063677E-4</v>
      </c>
      <c r="H587" s="66">
        <f t="shared" si="38"/>
        <v>368.84333674785159</v>
      </c>
      <c r="I587" s="57">
        <f>'Portfolio 4 - Benchmark'!C585</f>
        <v>1.1706019288327374E-2</v>
      </c>
      <c r="J587" s="66">
        <f t="shared" si="39"/>
        <v>164.92036891689</v>
      </c>
    </row>
    <row r="588" spans="2:10" ht="15" customHeight="1" x14ac:dyDescent="0.35">
      <c r="B588" s="56">
        <f>'Daily Returns'!B586</f>
        <v>45315</v>
      </c>
      <c r="C588" s="57">
        <f>'Portfolio 1 - Equal Weight'!F586</f>
        <v>1.3761057218995655E-2</v>
      </c>
      <c r="D588" s="66">
        <f t="shared" si="36"/>
        <v>232.44633411340791</v>
      </c>
      <c r="E588" s="57">
        <f>'Portfolio 2 - Criteria Based'!F586</f>
        <v>1.496822430202641E-2</v>
      </c>
      <c r="F588" s="66">
        <f t="shared" si="37"/>
        <v>253.96484770519737</v>
      </c>
      <c r="G588" s="57">
        <f>'Markowitz Optimisation'!F610</f>
        <v>2.0446428593315899E-2</v>
      </c>
      <c r="H588" s="66">
        <f t="shared" si="38"/>
        <v>376.38486569478692</v>
      </c>
      <c r="I588" s="57">
        <f>'Portfolio 4 - Benchmark'!C586</f>
        <v>7.168725150277222E-3</v>
      </c>
      <c r="J588" s="66">
        <f t="shared" si="39"/>
        <v>166.10263771333751</v>
      </c>
    </row>
    <row r="589" spans="2:10" ht="15" customHeight="1" x14ac:dyDescent="0.35">
      <c r="B589" s="56">
        <f>'Daily Returns'!B587</f>
        <v>45316</v>
      </c>
      <c r="C589" s="57">
        <f>'Portfolio 1 - Equal Weight'!F587</f>
        <v>1.7187025392305159E-2</v>
      </c>
      <c r="D589" s="66">
        <f t="shared" si="36"/>
        <v>236.44139516016332</v>
      </c>
      <c r="E589" s="57">
        <f>'Portfolio 2 - Criteria Based'!F587</f>
        <v>1.7938956233208913E-2</v>
      </c>
      <c r="F589" s="66">
        <f t="shared" si="37"/>
        <v>258.52071199295443</v>
      </c>
      <c r="G589" s="57">
        <f>'Markowitz Optimisation'!F611</f>
        <v>2.5388266929989342E-2</v>
      </c>
      <c r="H589" s="66">
        <f t="shared" si="38"/>
        <v>385.94062513345438</v>
      </c>
      <c r="I589" s="57">
        <f>'Portfolio 4 - Benchmark'!C587</f>
        <v>-2.5876870595780921E-2</v>
      </c>
      <c r="J589" s="66">
        <f t="shared" si="39"/>
        <v>161.80442125161159</v>
      </c>
    </row>
    <row r="590" spans="2:10" ht="15" customHeight="1" x14ac:dyDescent="0.35">
      <c r="B590" s="56">
        <f>'Daily Returns'!B588</f>
        <v>45320</v>
      </c>
      <c r="C590" s="57">
        <f>'Portfolio 1 - Equal Weight'!F588</f>
        <v>3.3425074025334588E-2</v>
      </c>
      <c r="D590" s="66">
        <f t="shared" si="36"/>
        <v>244.34446629604517</v>
      </c>
      <c r="E590" s="57">
        <f>'Portfolio 2 - Criteria Based'!F588</f>
        <v>3.3745050796525629E-2</v>
      </c>
      <c r="F590" s="66">
        <f t="shared" si="37"/>
        <v>267.24450655111065</v>
      </c>
      <c r="G590" s="57">
        <f>'Markowitz Optimisation'!F612</f>
        <v>3.6114431648432421E-2</v>
      </c>
      <c r="H590" s="66">
        <f t="shared" si="38"/>
        <v>399.87865146018981</v>
      </c>
      <c r="I590" s="57">
        <f>'Portfolio 4 - Benchmark'!C588</f>
        <v>1.6629618083981113E-2</v>
      </c>
      <c r="J590" s="66">
        <f t="shared" si="39"/>
        <v>164.4951669813255</v>
      </c>
    </row>
    <row r="591" spans="2:10" ht="15" customHeight="1" x14ac:dyDescent="0.35">
      <c r="B591" s="56">
        <f>'Daily Returns'!B589</f>
        <v>45321</v>
      </c>
      <c r="C591" s="57">
        <f>'Portfolio 1 - Equal Weight'!F589</f>
        <v>-6.1431991931167893E-3</v>
      </c>
      <c r="D591" s="66">
        <f t="shared" si="36"/>
        <v>242.84340956785275</v>
      </c>
      <c r="E591" s="57">
        <f>'Portfolio 2 - Criteria Based'!F589</f>
        <v>-5.0928410856139542E-3</v>
      </c>
      <c r="F591" s="66">
        <f t="shared" si="37"/>
        <v>265.88347274824253</v>
      </c>
      <c r="G591" s="57">
        <f>'Markowitz Optimisation'!F613</f>
        <v>-1.2813913566542002E-2</v>
      </c>
      <c r="H591" s="66">
        <f t="shared" si="38"/>
        <v>394.75464098327353</v>
      </c>
      <c r="I591" s="57">
        <f>'Portfolio 4 - Benchmark'!C589</f>
        <v>8.8479471329785397E-3</v>
      </c>
      <c r="J591" s="66">
        <f t="shared" si="39"/>
        <v>165.95061152240675</v>
      </c>
    </row>
    <row r="592" spans="2:10" ht="15" customHeight="1" x14ac:dyDescent="0.35">
      <c r="B592" s="56">
        <f>'Daily Returns'!B590</f>
        <v>45322</v>
      </c>
      <c r="C592" s="57">
        <f>'Portfolio 1 - Equal Weight'!F590</f>
        <v>1.4122592643655053E-2</v>
      </c>
      <c r="D592" s="66">
        <f t="shared" si="36"/>
        <v>246.2729881173758</v>
      </c>
      <c r="E592" s="57">
        <f>'Portfolio 2 - Criteria Based'!F590</f>
        <v>1.4250864873454689E-2</v>
      </c>
      <c r="F592" s="66">
        <f t="shared" si="37"/>
        <v>269.67254219046259</v>
      </c>
      <c r="G592" s="57">
        <f>'Markowitz Optimisation'!F614</f>
        <v>1.6375306796479281E-2</v>
      </c>
      <c r="H592" s="66">
        <f t="shared" si="38"/>
        <v>401.21886933870871</v>
      </c>
      <c r="I592" s="57">
        <f>'Portfolio 4 - Benchmark'!C590</f>
        <v>5.1724456273958719E-2</v>
      </c>
      <c r="J592" s="66">
        <f t="shared" si="39"/>
        <v>174.53431667173419</v>
      </c>
    </row>
    <row r="593" spans="2:10" ht="15" customHeight="1" x14ac:dyDescent="0.35">
      <c r="B593" s="56">
        <f>'Daily Returns'!B591</f>
        <v>45323</v>
      </c>
      <c r="C593" s="57">
        <f>'Portfolio 1 - Equal Weight'!F591</f>
        <v>3.8693481426482993E-3</v>
      </c>
      <c r="D593" s="66">
        <f t="shared" si="36"/>
        <v>247.22590404653224</v>
      </c>
      <c r="E593" s="57">
        <f>'Portfolio 2 - Criteria Based'!F591</f>
        <v>6.1099885640037025E-3</v>
      </c>
      <c r="F593" s="66">
        <f t="shared" si="37"/>
        <v>271.32023833927212</v>
      </c>
      <c r="G593" s="57">
        <f>'Markowitz Optimisation'!F615</f>
        <v>9.8003409388995044E-3</v>
      </c>
      <c r="H593" s="66">
        <f t="shared" si="38"/>
        <v>405.15095104934784</v>
      </c>
      <c r="I593" s="57">
        <f>'Portfolio 4 - Benchmark'!C591</f>
        <v>-1.690625865130746E-2</v>
      </c>
      <c r="J593" s="66">
        <f t="shared" si="39"/>
        <v>171.58359437055265</v>
      </c>
    </row>
    <row r="594" spans="2:10" ht="15" customHeight="1" x14ac:dyDescent="0.35">
      <c r="B594" s="56">
        <f>'Daily Returns'!B592</f>
        <v>45324</v>
      </c>
      <c r="C594" s="57">
        <f>'Portfolio 1 - Equal Weight'!F592</f>
        <v>1.3737476688101737E-2</v>
      </c>
      <c r="D594" s="66">
        <f t="shared" si="36"/>
        <v>250.62216414006636</v>
      </c>
      <c r="E594" s="57">
        <f>'Portfolio 2 - Criteria Based'!F592</f>
        <v>1.4023011588883829E-2</v>
      </c>
      <c r="F594" s="66">
        <f t="shared" si="37"/>
        <v>275.12496518580241</v>
      </c>
      <c r="G594" s="57">
        <f>'Markowitz Optimisation'!F616</f>
        <v>2.3754161082156045E-2</v>
      </c>
      <c r="H594" s="66">
        <f t="shared" si="38"/>
        <v>414.77497200316282</v>
      </c>
      <c r="I594" s="57">
        <f>'Portfolio 4 - Benchmark'!C592</f>
        <v>9.5937228699847221E-3</v>
      </c>
      <c r="J594" s="66">
        <f t="shared" si="39"/>
        <v>173.22971982397959</v>
      </c>
    </row>
    <row r="595" spans="2:10" ht="15" customHeight="1" x14ac:dyDescent="0.35">
      <c r="B595" s="56">
        <f>'Daily Returns'!B593</f>
        <v>45327</v>
      </c>
      <c r="C595" s="57">
        <f>'Portfolio 1 - Equal Weight'!F593</f>
        <v>1.2610814242621438E-2</v>
      </c>
      <c r="D595" s="66">
        <f t="shared" si="36"/>
        <v>253.7827136971205</v>
      </c>
      <c r="E595" s="57">
        <f>'Portfolio 2 - Criteria Based'!F593</f>
        <v>1.3821173978085848E-2</v>
      </c>
      <c r="F595" s="66">
        <f t="shared" si="37"/>
        <v>278.92751519535017</v>
      </c>
      <c r="G595" s="57">
        <f>'Markowitz Optimisation'!F617</f>
        <v>7.756932936068316E-3</v>
      </c>
      <c r="H595" s="66">
        <f t="shared" si="38"/>
        <v>417.99235364455092</v>
      </c>
      <c r="I595" s="57">
        <f>'Portfolio 4 - Benchmark'!C593</f>
        <v>4.424730597583526E-3</v>
      </c>
      <c r="J595" s="66">
        <f t="shared" si="39"/>
        <v>173.99621466569559</v>
      </c>
    </row>
    <row r="596" spans="2:10" ht="15" customHeight="1" x14ac:dyDescent="0.35">
      <c r="B596" s="56">
        <f>'Daily Returns'!B594</f>
        <v>45328</v>
      </c>
      <c r="C596" s="57">
        <f>'Portfolio 1 - Equal Weight'!F594</f>
        <v>9.8362651184909005E-4</v>
      </c>
      <c r="D596" s="66">
        <f t="shared" si="36"/>
        <v>254.03234110256199</v>
      </c>
      <c r="E596" s="57">
        <f>'Portfolio 2 - Criteria Based'!F594</f>
        <v>1.6983900000171431E-3</v>
      </c>
      <c r="F596" s="66">
        <f t="shared" si="37"/>
        <v>279.40124289788758</v>
      </c>
      <c r="G596" s="57">
        <f>'Markowitz Optimisation'!F618</f>
        <v>2.1607403447898928E-3</v>
      </c>
      <c r="H596" s="66">
        <f t="shared" si="38"/>
        <v>418.89552658688439</v>
      </c>
      <c r="I596" s="57">
        <f>'Portfolio 4 - Benchmark'!C594</f>
        <v>3.1619643137743569E-2</v>
      </c>
      <c r="J596" s="66">
        <f t="shared" si="39"/>
        <v>179.49791288074312</v>
      </c>
    </row>
    <row r="597" spans="2:10" ht="15" customHeight="1" x14ac:dyDescent="0.35">
      <c r="B597" s="56">
        <f>'Daily Returns'!B595</f>
        <v>45329</v>
      </c>
      <c r="C597" s="57">
        <f>'Portfolio 1 - Equal Weight'!F595</f>
        <v>1.2647516007058213E-2</v>
      </c>
      <c r="D597" s="66">
        <f t="shared" si="36"/>
        <v>257.24521920296712</v>
      </c>
      <c r="E597" s="57">
        <f>'Portfolio 2 - Criteria Based'!F595</f>
        <v>1.0212602690217499E-2</v>
      </c>
      <c r="F597" s="66">
        <f t="shared" si="37"/>
        <v>282.25465678275663</v>
      </c>
      <c r="G597" s="57">
        <f>'Markowitz Optimisation'!F619</f>
        <v>8.2611826150717198E-3</v>
      </c>
      <c r="H597" s="66">
        <f t="shared" si="38"/>
        <v>422.35609902865531</v>
      </c>
      <c r="I597" s="57">
        <f>'Portfolio 4 - Benchmark'!C595</f>
        <v>1.0599379689424593E-2</v>
      </c>
      <c r="J597" s="66">
        <f t="shared" si="39"/>
        <v>181.40047941282538</v>
      </c>
    </row>
    <row r="598" spans="2:10" ht="15" customHeight="1" x14ac:dyDescent="0.35">
      <c r="B598" s="56">
        <f>'Daily Returns'!B596</f>
        <v>45330</v>
      </c>
      <c r="C598" s="57">
        <f>'Portfolio 1 - Equal Weight'!F596</f>
        <v>7.8604102610208004E-3</v>
      </c>
      <c r="D598" s="66">
        <f t="shared" si="36"/>
        <v>259.26727216358864</v>
      </c>
      <c r="E598" s="57">
        <f>'Portfolio 2 - Criteria Based'!F596</f>
        <v>9.3292988179110269E-3</v>
      </c>
      <c r="F598" s="66">
        <f t="shared" si="37"/>
        <v>284.88789481862989</v>
      </c>
      <c r="G598" s="57">
        <f>'Markowitz Optimisation'!F620</f>
        <v>5.5250300848576879E-3</v>
      </c>
      <c r="H598" s="66">
        <f t="shared" si="38"/>
        <v>424.68962918231176</v>
      </c>
      <c r="I598" s="57">
        <f>'Portfolio 4 - Benchmark'!C596</f>
        <v>6.2393941992604507E-3</v>
      </c>
      <c r="J598" s="66">
        <f t="shared" si="39"/>
        <v>182.53230851181684</v>
      </c>
    </row>
    <row r="599" spans="2:10" ht="15" customHeight="1" x14ac:dyDescent="0.35">
      <c r="B599" s="56">
        <f>'Daily Returns'!B597</f>
        <v>45331</v>
      </c>
      <c r="C599" s="57">
        <f>'Portfolio 1 - Equal Weight'!F597</f>
        <v>-1.4428625155480049E-2</v>
      </c>
      <c r="D599" s="66">
        <f t="shared" si="36"/>
        <v>255.5264018784564</v>
      </c>
      <c r="E599" s="57">
        <f>'Portfolio 2 - Criteria Based'!F597</f>
        <v>-1.4822029552462047E-2</v>
      </c>
      <c r="F599" s="66">
        <f t="shared" si="37"/>
        <v>280.66527802248947</v>
      </c>
      <c r="G599" s="57">
        <f>'Markowitz Optimisation'!F621</f>
        <v>-1.18174532000961E-2</v>
      </c>
      <c r="H599" s="66">
        <f t="shared" si="38"/>
        <v>419.67087936488366</v>
      </c>
      <c r="I599" s="57">
        <f>'Portfolio 4 - Benchmark'!C597</f>
        <v>5.7874973528848628E-3</v>
      </c>
      <c r="J599" s="66">
        <f t="shared" si="39"/>
        <v>183.58871376414493</v>
      </c>
    </row>
    <row r="600" spans="2:10" ht="15" customHeight="1" x14ac:dyDescent="0.35">
      <c r="B600" s="56">
        <f>'Daily Returns'!B598</f>
        <v>45334</v>
      </c>
      <c r="C600" s="57">
        <f>'Portfolio 1 - Equal Weight'!F598</f>
        <v>-4.2651551047758009E-2</v>
      </c>
      <c r="D600" s="66">
        <f t="shared" si="36"/>
        <v>244.6278045046875</v>
      </c>
      <c r="E600" s="57">
        <f>'Portfolio 2 - Criteria Based'!F598</f>
        <v>-4.3337952599528683E-2</v>
      </c>
      <c r="F600" s="66">
        <f t="shared" si="37"/>
        <v>268.50181950721731</v>
      </c>
      <c r="G600" s="57">
        <f>'Markowitz Optimisation'!F622</f>
        <v>-3.7183960096883829E-2</v>
      </c>
      <c r="H600" s="66">
        <f t="shared" si="38"/>
        <v>404.06585413275565</v>
      </c>
      <c r="I600" s="57">
        <f>'Portfolio 4 - Benchmark'!C598</f>
        <v>1.0498003620443841E-2</v>
      </c>
      <c r="J600" s="66">
        <f t="shared" si="39"/>
        <v>185.51602874591356</v>
      </c>
    </row>
    <row r="601" spans="2:10" ht="15" customHeight="1" x14ac:dyDescent="0.35">
      <c r="B601" s="56">
        <f>'Daily Returns'!B599</f>
        <v>45335</v>
      </c>
      <c r="C601" s="57">
        <f>'Portfolio 1 - Equal Weight'!F599</f>
        <v>2.9716041133790345E-3</v>
      </c>
      <c r="D601" s="66">
        <f t="shared" si="36"/>
        <v>245.35474149480049</v>
      </c>
      <c r="E601" s="57">
        <f>'Portfolio 2 - Criteria Based'!F599</f>
        <v>3.8847016165878515E-3</v>
      </c>
      <c r="F601" s="66">
        <f t="shared" si="37"/>
        <v>269.54486895951379</v>
      </c>
      <c r="G601" s="57">
        <f>'Markowitz Optimisation'!F623</f>
        <v>9.8692727879476985E-3</v>
      </c>
      <c r="H601" s="66">
        <f t="shared" si="38"/>
        <v>408.05369027148691</v>
      </c>
      <c r="I601" s="57">
        <f>'Portfolio 4 - Benchmark'!C599</f>
        <v>-8.0473950147822437E-3</v>
      </c>
      <c r="J601" s="66">
        <f t="shared" si="39"/>
        <v>184.0231079810215</v>
      </c>
    </row>
    <row r="602" spans="2:10" ht="15" customHeight="1" x14ac:dyDescent="0.35">
      <c r="B602" s="56">
        <f>'Daily Returns'!B600</f>
        <v>45336</v>
      </c>
      <c r="C602" s="57">
        <f>'Portfolio 1 - Equal Weight'!F600</f>
        <v>1.3580676830951809E-2</v>
      </c>
      <c r="D602" s="66">
        <f t="shared" si="36"/>
        <v>248.68682494798313</v>
      </c>
      <c r="E602" s="57">
        <f>'Portfolio 2 - Criteria Based'!F600</f>
        <v>1.4822636861772584E-2</v>
      </c>
      <c r="F602" s="66">
        <f t="shared" si="37"/>
        <v>273.54023467005476</v>
      </c>
      <c r="G602" s="57">
        <f>'Markowitz Optimisation'!F624</f>
        <v>1.2810044574436899E-2</v>
      </c>
      <c r="H602" s="66">
        <f t="shared" si="38"/>
        <v>413.28087623262809</v>
      </c>
      <c r="I602" s="57">
        <f>'Portfolio 4 - Benchmark'!C600</f>
        <v>-2.4093407261963851E-2</v>
      </c>
      <c r="J602" s="66">
        <f t="shared" si="39"/>
        <v>179.58936429482239</v>
      </c>
    </row>
    <row r="603" spans="2:10" ht="15" customHeight="1" x14ac:dyDescent="0.35">
      <c r="B603" s="56">
        <f>'Daily Returns'!B601</f>
        <v>45337</v>
      </c>
      <c r="C603" s="57">
        <f>'Portfolio 1 - Equal Weight'!F601</f>
        <v>2.9738812050679846E-2</v>
      </c>
      <c r="D603" s="66">
        <f t="shared" si="36"/>
        <v>256.08247569459149</v>
      </c>
      <c r="E603" s="57">
        <f>'Portfolio 2 - Criteria Based'!F601</f>
        <v>3.1371279226076215E-2</v>
      </c>
      <c r="F603" s="66">
        <f t="shared" si="37"/>
        <v>282.12154175145548</v>
      </c>
      <c r="G603" s="57">
        <f>'Markowitz Optimisation'!F625</f>
        <v>2.8005121405027731E-2</v>
      </c>
      <c r="H603" s="66">
        <f t="shared" si="38"/>
        <v>424.85485734589906</v>
      </c>
      <c r="I603" s="57">
        <f>'Portfolio 4 - Benchmark'!C601</f>
        <v>7.8011187203226307E-3</v>
      </c>
      <c r="J603" s="66">
        <f t="shared" si="39"/>
        <v>180.99036224659358</v>
      </c>
    </row>
    <row r="604" spans="2:10" ht="15" customHeight="1" x14ac:dyDescent="0.35">
      <c r="B604" s="56">
        <f>'Daily Returns'!B602</f>
        <v>45338</v>
      </c>
      <c r="C604" s="57">
        <f>'Portfolio 1 - Equal Weight'!F602</f>
        <v>-5.6727220528354546E-3</v>
      </c>
      <c r="D604" s="66">
        <f t="shared" si="36"/>
        <v>254.62979098737409</v>
      </c>
      <c r="E604" s="57">
        <f>'Portfolio 2 - Criteria Based'!F602</f>
        <v>-6.723971108287769E-3</v>
      </c>
      <c r="F604" s="66">
        <f t="shared" si="37"/>
        <v>280.22456465569309</v>
      </c>
      <c r="G604" s="57">
        <f>'Markowitz Optimisation'!F626</f>
        <v>-5.4357267809142388E-3</v>
      </c>
      <c r="H604" s="66">
        <f t="shared" si="38"/>
        <v>422.54546241982246</v>
      </c>
      <c r="I604" s="57">
        <f>'Portfolio 4 - Benchmark'!C602</f>
        <v>2.2378321782139388E-2</v>
      </c>
      <c r="J604" s="66">
        <f t="shared" si="39"/>
        <v>185.04062281241383</v>
      </c>
    </row>
    <row r="605" spans="2:10" ht="15" customHeight="1" x14ac:dyDescent="0.35">
      <c r="B605" s="56">
        <f>'Daily Returns'!B603</f>
        <v>45341</v>
      </c>
      <c r="C605" s="57">
        <f>'Portfolio 1 - Equal Weight'!F603</f>
        <v>1.3743332003511698E-2</v>
      </c>
      <c r="D605" s="66">
        <f t="shared" si="36"/>
        <v>258.12925274289836</v>
      </c>
      <c r="E605" s="57">
        <f>'Portfolio 2 - Criteria Based'!F603</f>
        <v>1.0895387312214629E-2</v>
      </c>
      <c r="F605" s="66">
        <f t="shared" si="37"/>
        <v>283.27771982201358</v>
      </c>
      <c r="G605" s="57">
        <f>'Markowitz Optimisation'!F627</f>
        <v>1.0188528049048202E-2</v>
      </c>
      <c r="H605" s="66">
        <f t="shared" si="38"/>
        <v>426.85057871568483</v>
      </c>
      <c r="I605" s="57">
        <f>'Portfolio 4 - Benchmark'!C603</f>
        <v>1.7543658527265027E-2</v>
      </c>
      <c r="J605" s="66">
        <f t="shared" si="39"/>
        <v>188.28691231270727</v>
      </c>
    </row>
    <row r="606" spans="2:10" ht="15" customHeight="1" x14ac:dyDescent="0.35">
      <c r="B606" s="56">
        <f>'Daily Returns'!B604</f>
        <v>45342</v>
      </c>
      <c r="C606" s="57">
        <f>'Portfolio 1 - Equal Weight'!F604</f>
        <v>-4.4876570943348966E-3</v>
      </c>
      <c r="D606" s="66">
        <f t="shared" si="36"/>
        <v>256.97085717057132</v>
      </c>
      <c r="E606" s="57">
        <f>'Portfolio 2 - Criteria Based'!F604</f>
        <v>-4.3045750583398414E-3</v>
      </c>
      <c r="F606" s="66">
        <f t="shared" si="37"/>
        <v>282.05832961468434</v>
      </c>
      <c r="G606" s="57">
        <f>'Markowitz Optimisation'!F628</f>
        <v>-5.4272467621765304E-3</v>
      </c>
      <c r="H606" s="66">
        <f t="shared" si="38"/>
        <v>424.53395529441696</v>
      </c>
      <c r="I606" s="57">
        <f>'Portfolio 4 - Benchmark'!C604</f>
        <v>-6.50315518819089E-3</v>
      </c>
      <c r="J606" s="66">
        <f t="shared" si="39"/>
        <v>187.06245330203245</v>
      </c>
    </row>
    <row r="607" spans="2:10" ht="15" customHeight="1" x14ac:dyDescent="0.35">
      <c r="B607" s="56">
        <f>'Daily Returns'!B605</f>
        <v>45343</v>
      </c>
      <c r="C607" s="57">
        <f>'Portfolio 1 - Equal Weight'!F605</f>
        <v>-1.7695793162803695E-2</v>
      </c>
      <c r="D607" s="66">
        <f t="shared" si="36"/>
        <v>252.42355403321253</v>
      </c>
      <c r="E607" s="57">
        <f>'Portfolio 2 - Criteria Based'!F605</f>
        <v>-1.8976320228619784E-2</v>
      </c>
      <c r="F607" s="66">
        <f t="shared" si="37"/>
        <v>276.70590042876648</v>
      </c>
      <c r="G607" s="57">
        <f>'Markowitz Optimisation'!F629</f>
        <v>-2.4595130237023536E-2</v>
      </c>
      <c r="H607" s="66">
        <f t="shared" si="38"/>
        <v>414.09248737391204</v>
      </c>
      <c r="I607" s="57">
        <f>'Portfolio 4 - Benchmark'!C605</f>
        <v>3.0769308307965204E-3</v>
      </c>
      <c r="J607" s="66">
        <f t="shared" si="39"/>
        <v>187.63803153188192</v>
      </c>
    </row>
    <row r="608" spans="2:10" ht="15" customHeight="1" x14ac:dyDescent="0.35">
      <c r="B608" s="56">
        <f>'Daily Returns'!B606</f>
        <v>45344</v>
      </c>
      <c r="C608" s="57">
        <f>'Portfolio 1 - Equal Weight'!F606</f>
        <v>1.1654930138708754E-2</v>
      </c>
      <c r="D608" s="66">
        <f t="shared" si="36"/>
        <v>255.3655329208342</v>
      </c>
      <c r="E608" s="57">
        <f>'Portfolio 2 - Criteria Based'!F606</f>
        <v>1.2774605978460224E-2</v>
      </c>
      <c r="F608" s="66">
        <f t="shared" si="37"/>
        <v>280.24070927865898</v>
      </c>
      <c r="G608" s="57">
        <f>'Markowitz Optimisation'!F630</f>
        <v>2.1547732935463297E-2</v>
      </c>
      <c r="H608" s="66">
        <f t="shared" si="38"/>
        <v>423.01524170242675</v>
      </c>
      <c r="I608" s="57">
        <f>'Portfolio 4 - Benchmark'!C606</f>
        <v>3.7847479556332164E-3</v>
      </c>
      <c r="J608" s="66">
        <f t="shared" si="39"/>
        <v>188.34819418812125</v>
      </c>
    </row>
    <row r="609" spans="2:10" ht="15" customHeight="1" x14ac:dyDescent="0.35">
      <c r="B609" s="56">
        <f>'Daily Returns'!B607</f>
        <v>45345</v>
      </c>
      <c r="C609" s="57">
        <f>'Portfolio 1 - Equal Weight'!F607</f>
        <v>2.2380748508947891E-3</v>
      </c>
      <c r="D609" s="66">
        <f t="shared" si="36"/>
        <v>255.93706009784967</v>
      </c>
      <c r="E609" s="57">
        <f>'Portfolio 2 - Criteria Based'!F607</f>
        <v>3.0625374182440619E-5</v>
      </c>
      <c r="F609" s="66">
        <f t="shared" si="37"/>
        <v>280.24929175524181</v>
      </c>
      <c r="G609" s="57">
        <f>'Markowitz Optimisation'!F631</f>
        <v>-5.9707100529983693E-3</v>
      </c>
      <c r="H609" s="66">
        <f t="shared" si="38"/>
        <v>420.48954034622255</v>
      </c>
      <c r="I609" s="57">
        <f>'Portfolio 4 - Benchmark'!C607</f>
        <v>-1.6818858144694748E-2</v>
      </c>
      <c r="J609" s="66">
        <f t="shared" si="39"/>
        <v>185.18039262826181</v>
      </c>
    </row>
    <row r="610" spans="2:10" ht="15" customHeight="1" x14ac:dyDescent="0.35">
      <c r="B610" s="56">
        <f>'Daily Returns'!B608</f>
        <v>45348</v>
      </c>
      <c r="C610" s="57">
        <f>'Portfolio 1 - Equal Weight'!F608</f>
        <v>1.814214254475062E-2</v>
      </c>
      <c r="D610" s="66">
        <f t="shared" si="36"/>
        <v>260.58030672462922</v>
      </c>
      <c r="E610" s="57">
        <f>'Portfolio 2 - Criteria Based'!F608</f>
        <v>1.4311581204109724E-2</v>
      </c>
      <c r="F610" s="66">
        <f t="shared" si="37"/>
        <v>284.26010225159121</v>
      </c>
      <c r="G610" s="57">
        <f>'Markowitz Optimisation'!F632</f>
        <v>9.7001932425976548E-3</v>
      </c>
      <c r="H610" s="66">
        <f t="shared" si="38"/>
        <v>424.56837014407199</v>
      </c>
      <c r="I610" s="57">
        <f>'Portfolio 4 - Benchmark'!C608</f>
        <v>7.7997818403057195E-3</v>
      </c>
      <c r="J610" s="66">
        <f t="shared" si="39"/>
        <v>186.62475929186442</v>
      </c>
    </row>
    <row r="611" spans="2:10" ht="15" customHeight="1" x14ac:dyDescent="0.35">
      <c r="B611" s="56">
        <f>'Daily Returns'!B609</f>
        <v>45349</v>
      </c>
      <c r="C611" s="57">
        <f>'Portfolio 1 - Equal Weight'!F609</f>
        <v>-2.6437089573429274E-3</v>
      </c>
      <c r="D611" s="66">
        <f t="shared" si="36"/>
        <v>259.89140823363414</v>
      </c>
      <c r="E611" s="57">
        <f>'Portfolio 2 - Criteria Based'!F609</f>
        <v>3.1248444075756936E-4</v>
      </c>
      <c r="F611" s="66">
        <f t="shared" si="37"/>
        <v>284.348929110673</v>
      </c>
      <c r="G611" s="57">
        <f>'Markowitz Optimisation'!F633</f>
        <v>5.1822520036906225E-4</v>
      </c>
      <c r="H611" s="66">
        <f t="shared" si="38"/>
        <v>424.78839217276027</v>
      </c>
      <c r="I611" s="57">
        <f>'Portfolio 4 - Benchmark'!C609</f>
        <v>-7.0978326351289756E-4</v>
      </c>
      <c r="J611" s="66">
        <f t="shared" si="39"/>
        <v>186.49229616116193</v>
      </c>
    </row>
    <row r="612" spans="2:10" ht="15" customHeight="1" x14ac:dyDescent="0.35">
      <c r="B612" s="56">
        <f>'Daily Returns'!B610</f>
        <v>45350</v>
      </c>
      <c r="C612" s="57">
        <f>'Portfolio 1 - Equal Weight'!F610</f>
        <v>-2.7122433107294168E-2</v>
      </c>
      <c r="D612" s="66">
        <f t="shared" si="36"/>
        <v>252.84252089865691</v>
      </c>
      <c r="E612" s="57">
        <f>'Portfolio 2 - Criteria Based'!F610</f>
        <v>-2.6836766870993255E-2</v>
      </c>
      <c r="F612" s="66">
        <f t="shared" si="37"/>
        <v>276.71792319011331</v>
      </c>
      <c r="G612" s="57">
        <f>'Markowitz Optimisation'!F634</f>
        <v>-2.6068928993750646E-2</v>
      </c>
      <c r="H612" s="66">
        <f t="shared" si="38"/>
        <v>413.71461373983908</v>
      </c>
      <c r="I612" s="57">
        <f>'Portfolio 4 - Benchmark'!C610</f>
        <v>4.9909697445367218E-3</v>
      </c>
      <c r="J612" s="66">
        <f t="shared" si="39"/>
        <v>187.42307356889148</v>
      </c>
    </row>
    <row r="613" spans="2:10" ht="15" customHeight="1" x14ac:dyDescent="0.35">
      <c r="B613" s="56">
        <f>'Daily Returns'!B611</f>
        <v>45351</v>
      </c>
      <c r="C613" s="57">
        <f>'Portfolio 1 - Equal Weight'!F611</f>
        <v>-3.8399909300840919E-3</v>
      </c>
      <c r="D613" s="66">
        <f t="shared" si="36"/>
        <v>251.87160791166647</v>
      </c>
      <c r="E613" s="57">
        <f>'Portfolio 2 - Criteria Based'!F611</f>
        <v>-4.7129170902910772E-3</v>
      </c>
      <c r="F613" s="66">
        <f t="shared" si="37"/>
        <v>275.41377456072075</v>
      </c>
      <c r="G613" s="57">
        <f>'Markowitz Optimisation'!F635</f>
        <v>-1.7010224683305882E-3</v>
      </c>
      <c r="H613" s="66">
        <f t="shared" si="38"/>
        <v>413.01087588639092</v>
      </c>
      <c r="I613" s="57">
        <f>'Portfolio 4 - Benchmark'!C611</f>
        <v>-2.5000691669035957E-3</v>
      </c>
      <c r="J613" s="66">
        <f t="shared" si="39"/>
        <v>186.95450292149559</v>
      </c>
    </row>
    <row r="614" spans="2:10" ht="15" customHeight="1" x14ac:dyDescent="0.35">
      <c r="B614" s="56">
        <f>'Daily Returns'!B612</f>
        <v>45352</v>
      </c>
      <c r="C614" s="57">
        <f>'Portfolio 1 - Equal Weight'!F612</f>
        <v>1.5450676453640034E-2</v>
      </c>
      <c r="D614" s="66">
        <f t="shared" si="36"/>
        <v>255.7631946333677</v>
      </c>
      <c r="E614" s="57">
        <f>'Portfolio 2 - Criteria Based'!F612</f>
        <v>1.6556742424506773E-2</v>
      </c>
      <c r="F614" s="66">
        <f t="shared" si="37"/>
        <v>279.97372948628379</v>
      </c>
      <c r="G614" s="57">
        <f>'Markowitz Optimisation'!F636</f>
        <v>1.7978992878850984E-2</v>
      </c>
      <c r="H614" s="66">
        <f t="shared" si="38"/>
        <v>420.43639548284034</v>
      </c>
      <c r="I614" s="57">
        <f>'Portfolio 4 - Benchmark'!C612</f>
        <v>-2.2981883281433135E-2</v>
      </c>
      <c r="J614" s="66">
        <f t="shared" si="39"/>
        <v>182.65793635641543</v>
      </c>
    </row>
    <row r="615" spans="2:10" ht="15" customHeight="1" x14ac:dyDescent="0.35">
      <c r="B615" s="56">
        <f>'Daily Returns'!B613</f>
        <v>45355</v>
      </c>
      <c r="C615" s="57">
        <f>'Portfolio 1 - Equal Weight'!F613</f>
        <v>1.4894950168475451E-2</v>
      </c>
      <c r="D615" s="66">
        <f t="shared" si="36"/>
        <v>259.57277467236179</v>
      </c>
      <c r="E615" s="57">
        <f>'Portfolio 2 - Criteria Based'!F613</f>
        <v>1.6419444041202175E-2</v>
      </c>
      <c r="F615" s="66">
        <f t="shared" si="37"/>
        <v>284.57074247059052</v>
      </c>
      <c r="G615" s="57">
        <f>'Markowitz Optimisation'!F637</f>
        <v>1.6687868432173743E-2</v>
      </c>
      <c r="H615" s="66">
        <f t="shared" si="38"/>
        <v>427.45258273475537</v>
      </c>
      <c r="I615" s="57">
        <f>'Portfolio 4 - Benchmark'!C613</f>
        <v>2.321407141778753E-3</v>
      </c>
      <c r="J615" s="66">
        <f t="shared" si="39"/>
        <v>183.08195979437579</v>
      </c>
    </row>
    <row r="616" spans="2:10" ht="15" customHeight="1" x14ac:dyDescent="0.35">
      <c r="B616" s="56">
        <f>'Daily Returns'!B614</f>
        <v>45356</v>
      </c>
      <c r="C616" s="57">
        <f>'Portfolio 1 - Equal Weight'!F614</f>
        <v>7.0045754592780963E-3</v>
      </c>
      <c r="D616" s="66">
        <f t="shared" si="36"/>
        <v>261.39097175972853</v>
      </c>
      <c r="E616" s="57">
        <f>'Portfolio 2 - Criteria Based'!F614</f>
        <v>7.8605107037600201E-3</v>
      </c>
      <c r="F616" s="66">
        <f t="shared" si="37"/>
        <v>286.80761383775751</v>
      </c>
      <c r="G616" s="57">
        <f>'Markowitz Optimisation'!F638</f>
        <v>1.6827697248836152E-2</v>
      </c>
      <c r="H616" s="66">
        <f t="shared" si="38"/>
        <v>434.64562538524893</v>
      </c>
      <c r="I616" s="57">
        <f>'Portfolio 4 - Benchmark'!C614</f>
        <v>2.237756836088356E-2</v>
      </c>
      <c r="J616" s="66">
        <f t="shared" si="39"/>
        <v>187.17888886531898</v>
      </c>
    </row>
    <row r="617" spans="2:10" ht="15" customHeight="1" x14ac:dyDescent="0.35">
      <c r="B617" s="56">
        <f>'Daily Returns'!B615</f>
        <v>45357</v>
      </c>
      <c r="C617" s="57">
        <f>'Portfolio 1 - Equal Weight'!F615</f>
        <v>-4.649456671770291E-3</v>
      </c>
      <c r="D617" s="66">
        <f t="shared" si="36"/>
        <v>260.17564576213971</v>
      </c>
      <c r="E617" s="57">
        <f>'Portfolio 2 - Criteria Based'!F615</f>
        <v>-3.8982299264710895E-3</v>
      </c>
      <c r="F617" s="66">
        <f t="shared" si="37"/>
        <v>285.68957181435542</v>
      </c>
      <c r="G617" s="57">
        <f>'Markowitz Optimisation'!F639</f>
        <v>-1.8122805259564397E-3</v>
      </c>
      <c r="H617" s="66">
        <f t="shared" si="38"/>
        <v>433.8579255826711</v>
      </c>
      <c r="I617" s="57">
        <f>'Portfolio 4 - Benchmark'!C615</f>
        <v>1.1698159774953254E-3</v>
      </c>
      <c r="J617" s="66">
        <f t="shared" si="39"/>
        <v>187.39785372016345</v>
      </c>
    </row>
    <row r="618" spans="2:10" ht="15" customHeight="1" x14ac:dyDescent="0.35">
      <c r="B618" s="56">
        <f>'Daily Returns'!B616</f>
        <v>45358</v>
      </c>
      <c r="C618" s="57">
        <f>'Portfolio 1 - Equal Weight'!F616</f>
        <v>3.5507624370649917E-3</v>
      </c>
      <c r="D618" s="66">
        <f t="shared" si="36"/>
        <v>261.09946767215104</v>
      </c>
      <c r="E618" s="57">
        <f>'Portfolio 2 - Criteria Based'!F616</f>
        <v>1.7394635717933402E-3</v>
      </c>
      <c r="F618" s="66">
        <f t="shared" si="37"/>
        <v>286.18651841736772</v>
      </c>
      <c r="G618" s="57">
        <f>'Markowitz Optimisation'!F640</f>
        <v>-1.0796521150045748E-2</v>
      </c>
      <c r="H618" s="66">
        <f t="shared" si="38"/>
        <v>429.17376931300282</v>
      </c>
      <c r="I618" s="57">
        <f>'Portfolio 4 - Benchmark'!C616</f>
        <v>1.793676288029622E-2</v>
      </c>
      <c r="J618" s="66">
        <f t="shared" si="39"/>
        <v>190.75916458661845</v>
      </c>
    </row>
    <row r="619" spans="2:10" ht="15" customHeight="1" x14ac:dyDescent="0.35">
      <c r="B619" s="56">
        <f>'Daily Returns'!B617</f>
        <v>45362</v>
      </c>
      <c r="C619" s="57">
        <f>'Portfolio 1 - Equal Weight'!F617</f>
        <v>-9.9272494125178801E-3</v>
      </c>
      <c r="D619" s="66">
        <f t="shared" si="36"/>
        <v>258.50746813509392</v>
      </c>
      <c r="E619" s="57">
        <f>'Portfolio 2 - Criteria Based'!F617</f>
        <v>-9.4822725555321306E-3</v>
      </c>
      <c r="F619" s="66">
        <f t="shared" si="37"/>
        <v>283.47281984801543</v>
      </c>
      <c r="G619" s="57">
        <f>'Markowitz Optimisation'!F641</f>
        <v>-3.8293491062629135E-3</v>
      </c>
      <c r="H619" s="66">
        <f t="shared" si="38"/>
        <v>427.53031312305262</v>
      </c>
      <c r="I619" s="57">
        <f>'Portfolio 4 - Benchmark'!C617</f>
        <v>4.4357568958104387E-3</v>
      </c>
      <c r="J619" s="66">
        <f t="shared" si="39"/>
        <v>191.6053258663726</v>
      </c>
    </row>
    <row r="620" spans="2:10" ht="15" customHeight="1" x14ac:dyDescent="0.35">
      <c r="B620" s="56">
        <f>'Daily Returns'!B618</f>
        <v>45363</v>
      </c>
      <c r="C620" s="57">
        <f>'Portfolio 1 - Equal Weight'!F618</f>
        <v>-1.2917324956651512E-2</v>
      </c>
      <c r="D620" s="66">
        <f t="shared" si="36"/>
        <v>255.16824316547167</v>
      </c>
      <c r="E620" s="57">
        <f>'Portfolio 2 - Criteria Based'!F618</f>
        <v>-1.1032921399087469E-2</v>
      </c>
      <c r="F620" s="66">
        <f t="shared" si="37"/>
        <v>280.34528650785461</v>
      </c>
      <c r="G620" s="57">
        <f>'Markowitz Optimisation'!F642</f>
        <v>-9.272127550858128E-3</v>
      </c>
      <c r="H620" s="66">
        <f t="shared" si="38"/>
        <v>423.56619752791732</v>
      </c>
      <c r="I620" s="57">
        <f>'Portfolio 4 - Benchmark'!C618</f>
        <v>-4.7876672054637526E-3</v>
      </c>
      <c r="J620" s="66">
        <f t="shared" si="39"/>
        <v>190.68798333132997</v>
      </c>
    </row>
    <row r="621" spans="2:10" ht="15" customHeight="1" x14ac:dyDescent="0.35">
      <c r="B621" s="56">
        <f>'Daily Returns'!B619</f>
        <v>45364</v>
      </c>
      <c r="C621" s="57">
        <f>'Portfolio 1 - Equal Weight'!F619</f>
        <v>-7.3313800267478912E-2</v>
      </c>
      <c r="D621" s="66">
        <f t="shared" si="36"/>
        <v>236.46088955143478</v>
      </c>
      <c r="E621" s="57">
        <f>'Portfolio 2 - Criteria Based'!F619</f>
        <v>-6.9332077160775704E-2</v>
      </c>
      <c r="F621" s="66">
        <f t="shared" si="37"/>
        <v>260.90836547203224</v>
      </c>
      <c r="G621" s="57">
        <f>'Markowitz Optimisation'!F643</f>
        <v>-6.2527516733668326E-2</v>
      </c>
      <c r="H621" s="66">
        <f t="shared" si="38"/>
        <v>397.08165502417421</v>
      </c>
      <c r="I621" s="57">
        <f>'Portfolio 4 - Benchmark'!C619</f>
        <v>-3.700728032334899E-3</v>
      </c>
      <c r="J621" s="66">
        <f t="shared" si="39"/>
        <v>189.9822989659863</v>
      </c>
    </row>
    <row r="622" spans="2:10" ht="15" customHeight="1" x14ac:dyDescent="0.35">
      <c r="B622" s="56">
        <f>'Daily Returns'!B620</f>
        <v>45365</v>
      </c>
      <c r="C622" s="57">
        <f>'Portfolio 1 - Equal Weight'!F620</f>
        <v>4.3822438497728503E-2</v>
      </c>
      <c r="D622" s="66">
        <f t="shared" si="36"/>
        <v>246.82318234092071</v>
      </c>
      <c r="E622" s="57">
        <f>'Portfolio 2 - Criteria Based'!F620</f>
        <v>3.7347579564476582E-2</v>
      </c>
      <c r="F622" s="66">
        <f t="shared" si="37"/>
        <v>270.6526614105365</v>
      </c>
      <c r="G622" s="57">
        <f>'Markowitz Optimisation'!F644</f>
        <v>1.9165657366291691E-2</v>
      </c>
      <c r="H622" s="66">
        <f t="shared" si="38"/>
        <v>404.69198597080759</v>
      </c>
      <c r="I622" s="57">
        <f>'Portfolio 4 - Benchmark'!C620</f>
        <v>-1.113349775940542E-2</v>
      </c>
      <c r="J622" s="66">
        <f t="shared" si="39"/>
        <v>187.8671314661218</v>
      </c>
    </row>
    <row r="623" spans="2:10" ht="15" customHeight="1" x14ac:dyDescent="0.35">
      <c r="B623" s="56">
        <f>'Daily Returns'!B621</f>
        <v>45366</v>
      </c>
      <c r="C623" s="57">
        <f>'Portfolio 1 - Equal Weight'!F621</f>
        <v>-1.2402494740038632E-3</v>
      </c>
      <c r="D623" s="66">
        <f t="shared" si="36"/>
        <v>246.5170600188504</v>
      </c>
      <c r="E623" s="57">
        <f>'Portfolio 2 - Criteria Based'!F621</f>
        <v>-2.9687933320213834E-3</v>
      </c>
      <c r="F623" s="66">
        <f t="shared" si="37"/>
        <v>269.84914959404705</v>
      </c>
      <c r="G623" s="57">
        <f>'Markowitz Optimisation'!F645</f>
        <v>-1.0833633700696718E-2</v>
      </c>
      <c r="H623" s="66">
        <f t="shared" si="38"/>
        <v>400.3077012331924</v>
      </c>
      <c r="I623" s="57">
        <f>'Portfolio 4 - Benchmark'!C621</f>
        <v>-6.3696425121257949E-3</v>
      </c>
      <c r="J623" s="66">
        <f t="shared" si="39"/>
        <v>186.67048499890407</v>
      </c>
    </row>
    <row r="624" spans="2:10" ht="15" customHeight="1" x14ac:dyDescent="0.35">
      <c r="B624" s="56">
        <f>'Daily Returns'!B622</f>
        <v>45369</v>
      </c>
      <c r="C624" s="57">
        <f>'Portfolio 1 - Equal Weight'!F622</f>
        <v>-2.4889885088937528E-3</v>
      </c>
      <c r="D624" s="66">
        <f t="shared" si="36"/>
        <v>245.9034818892172</v>
      </c>
      <c r="E624" s="57">
        <f>'Portfolio 2 - Criteria Based'!F622</f>
        <v>-1.3030712356540755E-4</v>
      </c>
      <c r="F624" s="66">
        <f t="shared" si="37"/>
        <v>269.81398632756685</v>
      </c>
      <c r="G624" s="57">
        <f>'Markowitz Optimisation'!F646</f>
        <v>3.0504479953715807E-3</v>
      </c>
      <c r="H624" s="66">
        <f t="shared" si="38"/>
        <v>401.52881905795107</v>
      </c>
      <c r="I624" s="57">
        <f>'Portfolio 4 - Benchmark'!C622</f>
        <v>-5.4542699672342265E-2</v>
      </c>
      <c r="J624" s="66">
        <f t="shared" si="39"/>
        <v>176.48897279791836</v>
      </c>
    </row>
    <row r="625" spans="2:10" ht="15" customHeight="1" x14ac:dyDescent="0.35">
      <c r="B625" s="56">
        <f>'Daily Returns'!B623</f>
        <v>45370</v>
      </c>
      <c r="C625" s="57">
        <f>'Portfolio 1 - Equal Weight'!F623</f>
        <v>-7.9220409520115304E-3</v>
      </c>
      <c r="D625" s="66">
        <f t="shared" si="36"/>
        <v>243.95542443544861</v>
      </c>
      <c r="E625" s="57">
        <f>'Portfolio 2 - Criteria Based'!F623</f>
        <v>-5.2291790281159597E-3</v>
      </c>
      <c r="F625" s="66">
        <f t="shared" si="37"/>
        <v>268.40308068877039</v>
      </c>
      <c r="G625" s="57">
        <f>'Markowitz Optimisation'!F647</f>
        <v>-4.5714995920825806E-3</v>
      </c>
      <c r="H625" s="66">
        <f t="shared" si="38"/>
        <v>399.69323022541823</v>
      </c>
      <c r="I625" s="57">
        <f>'Portfolio 4 - Benchmark'!C623</f>
        <v>1.9245767827475779E-2</v>
      </c>
      <c r="J625" s="66">
        <f t="shared" si="39"/>
        <v>179.8856385924968</v>
      </c>
    </row>
    <row r="626" spans="2:10" ht="15" customHeight="1" x14ac:dyDescent="0.35">
      <c r="B626" s="56">
        <f>'Daily Returns'!B624</f>
        <v>45371</v>
      </c>
      <c r="C626" s="57">
        <f>'Portfolio 1 - Equal Weight'!F624</f>
        <v>3.8149518015490134E-4</v>
      </c>
      <c r="D626" s="66">
        <f t="shared" si="36"/>
        <v>244.04849225404337</v>
      </c>
      <c r="E626" s="57">
        <f>'Portfolio 2 - Criteria Based'!F624</f>
        <v>-2.0342546818879733E-3</v>
      </c>
      <c r="F626" s="66">
        <f t="shared" si="37"/>
        <v>267.8570804652461</v>
      </c>
      <c r="G626" s="57">
        <f>'Markowitz Optimisation'!F648</f>
        <v>-3.9316334441941159E-3</v>
      </c>
      <c r="H626" s="66">
        <f t="shared" si="38"/>
        <v>398.12178295404601</v>
      </c>
      <c r="I626" s="57">
        <f>'Portfolio 4 - Benchmark'!C624</f>
        <v>-1.5116634062675605E-2</v>
      </c>
      <c r="J626" s="66">
        <f t="shared" si="39"/>
        <v>177.16637322076332</v>
      </c>
    </row>
    <row r="627" spans="2:10" ht="15" customHeight="1" x14ac:dyDescent="0.35">
      <c r="B627" s="56">
        <f>'Daily Returns'!B625</f>
        <v>45372</v>
      </c>
      <c r="C627" s="57">
        <f>'Portfolio 1 - Equal Weight'!F625</f>
        <v>2.5092550640021975E-2</v>
      </c>
      <c r="D627" s="66">
        <f t="shared" si="36"/>
        <v>250.17229140454896</v>
      </c>
      <c r="E627" s="57">
        <f>'Portfolio 2 - Criteria Based'!F625</f>
        <v>2.6289733206691743E-2</v>
      </c>
      <c r="F627" s="66">
        <f t="shared" si="37"/>
        <v>274.89897164820081</v>
      </c>
      <c r="G627" s="57">
        <f>'Markowitz Optimisation'!F649</f>
        <v>2.4296967306841725E-2</v>
      </c>
      <c r="H627" s="66">
        <f t="shared" si="38"/>
        <v>407.79493489862205</v>
      </c>
      <c r="I627" s="57">
        <f>'Portfolio 4 - Benchmark'!C625</f>
        <v>6.4470466778951963E-3</v>
      </c>
      <c r="J627" s="66">
        <f t="shared" si="39"/>
        <v>178.30857309867099</v>
      </c>
    </row>
    <row r="628" spans="2:10" ht="15" customHeight="1" x14ac:dyDescent="0.35">
      <c r="B628" s="56">
        <f>'Daily Returns'!B626</f>
        <v>45373</v>
      </c>
      <c r="C628" s="57">
        <f>'Portfolio 1 - Equal Weight'!F626</f>
        <v>7.7859267668231374E-3</v>
      </c>
      <c r="D628" s="66">
        <f t="shared" si="36"/>
        <v>252.12011454451314</v>
      </c>
      <c r="E628" s="57">
        <f>'Portfolio 2 - Criteria Based'!F626</f>
        <v>8.2305079449842798E-3</v>
      </c>
      <c r="F628" s="66">
        <f t="shared" si="37"/>
        <v>277.16152981841935</v>
      </c>
      <c r="G628" s="57">
        <f>'Markowitz Optimisation'!F650</f>
        <v>1.1591059363331093E-2</v>
      </c>
      <c r="H628" s="66">
        <f t="shared" si="38"/>
        <v>412.52171019709772</v>
      </c>
      <c r="I628" s="57">
        <f>'Portfolio 4 - Benchmark'!C626</f>
        <v>-1.5685227386888267E-2</v>
      </c>
      <c r="J628" s="66">
        <f t="shared" si="39"/>
        <v>175.51176258458673</v>
      </c>
    </row>
    <row r="629" spans="2:10" ht="15" customHeight="1" x14ac:dyDescent="0.35">
      <c r="B629" s="56">
        <f>'Daily Returns'!B627</f>
        <v>45377</v>
      </c>
      <c r="C629" s="57">
        <f>'Portfolio 1 - Equal Weight'!F627</f>
        <v>9.73545460330031E-3</v>
      </c>
      <c r="D629" s="66">
        <f t="shared" si="36"/>
        <v>254.57461847424014</v>
      </c>
      <c r="E629" s="57">
        <f>'Portfolio 2 - Criteria Based'!F627</f>
        <v>1.1254349137317488E-2</v>
      </c>
      <c r="F629" s="66">
        <f t="shared" si="37"/>
        <v>280.28080244242886</v>
      </c>
      <c r="G629" s="57">
        <f>'Markowitz Optimisation'!F651</f>
        <v>8.6487503377037332E-3</v>
      </c>
      <c r="H629" s="66">
        <f t="shared" si="38"/>
        <v>416.08950747747497</v>
      </c>
      <c r="I629" s="57">
        <f>'Portfolio 4 - Benchmark'!C627</f>
        <v>1.0705815680555286E-2</v>
      </c>
      <c r="J629" s="66">
        <f t="shared" si="39"/>
        <v>177.39075916458671</v>
      </c>
    </row>
    <row r="630" spans="2:10" ht="15" customHeight="1" x14ac:dyDescent="0.35">
      <c r="B630" s="56">
        <f>'Daily Returns'!B628</f>
        <v>45378</v>
      </c>
      <c r="C630" s="57">
        <f>'Portfolio 1 - Equal Weight'!F628</f>
        <v>2.7051057860764116E-3</v>
      </c>
      <c r="D630" s="66">
        <f t="shared" si="36"/>
        <v>255.26326974766303</v>
      </c>
      <c r="E630" s="57">
        <f>'Portfolio 2 - Criteria Based'!F628</f>
        <v>3.4800917128858279E-3</v>
      </c>
      <c r="F630" s="66">
        <f t="shared" si="37"/>
        <v>281.25620534028974</v>
      </c>
      <c r="G630" s="57">
        <f>'Markowitz Optimisation'!F652</f>
        <v>3.9642208812979488E-3</v>
      </c>
      <c r="H630" s="66">
        <f t="shared" si="38"/>
        <v>417.73897819150619</v>
      </c>
      <c r="I630" s="57">
        <f>'Portfolio 4 - Benchmark'!C628</f>
        <v>1.8539384066732723E-2</v>
      </c>
      <c r="J630" s="66">
        <f t="shared" si="39"/>
        <v>180.67947457862826</v>
      </c>
    </row>
    <row r="631" spans="2:10" ht="15" customHeight="1" x14ac:dyDescent="0.35">
      <c r="B631" s="56">
        <f>'Daily Returns'!B629</f>
        <v>45379</v>
      </c>
      <c r="C631" s="57">
        <f>'Portfolio 1 - Equal Weight'!F629</f>
        <v>9.0078449354979787E-3</v>
      </c>
      <c r="D631" s="66">
        <f t="shared" si="36"/>
        <v>257.56264169927817</v>
      </c>
      <c r="E631" s="57">
        <f>'Portfolio 2 - Criteria Based'!F629</f>
        <v>7.4817177827108759E-3</v>
      </c>
      <c r="F631" s="66">
        <f t="shared" si="37"/>
        <v>283.36048489328198</v>
      </c>
      <c r="G631" s="57">
        <f>'Markowitz Optimisation'!F653</f>
        <v>1.3426801693003393E-2</v>
      </c>
      <c r="H631" s="66">
        <f t="shared" si="38"/>
        <v>423.34787661112142</v>
      </c>
      <c r="I631" s="57">
        <f>'Portfolio 4 - Benchmark'!C629</f>
        <v>2.170716975815612E-3</v>
      </c>
      <c r="J631" s="66">
        <f t="shared" si="39"/>
        <v>181.07167858127752</v>
      </c>
    </row>
    <row r="632" spans="2:10" ht="15" customHeight="1" x14ac:dyDescent="0.35">
      <c r="B632" s="56">
        <f>'Daily Returns'!B630</f>
        <v>45383</v>
      </c>
      <c r="C632" s="57">
        <f>'Portfolio 1 - Equal Weight'!F630</f>
        <v>2.938996502306301E-2</v>
      </c>
      <c r="D632" s="66">
        <f t="shared" si="36"/>
        <v>265.13239873006762</v>
      </c>
      <c r="E632" s="57">
        <f>'Portfolio 2 - Criteria Based'!F630</f>
        <v>3.1635309315142753E-2</v>
      </c>
      <c r="F632" s="66">
        <f t="shared" si="37"/>
        <v>292.32468148056978</v>
      </c>
      <c r="G632" s="57">
        <f>'Markowitz Optimisation'!F654</f>
        <v>3.2703477679771345E-2</v>
      </c>
      <c r="H632" s="66">
        <f t="shared" si="38"/>
        <v>437.19282444465188</v>
      </c>
      <c r="I632" s="57">
        <f>'Portfolio 4 - Benchmark'!C630</f>
        <v>4.4127352319800472E-4</v>
      </c>
      <c r="J632" s="66">
        <f t="shared" si="39"/>
        <v>181.15158071883647</v>
      </c>
    </row>
    <row r="633" spans="2:10" ht="15" customHeight="1" x14ac:dyDescent="0.35">
      <c r="B633" s="56">
        <f>'Daily Returns'!B631</f>
        <v>45384</v>
      </c>
      <c r="C633" s="57">
        <f>'Portfolio 1 - Equal Weight'!F631</f>
        <v>1.602728066509209E-2</v>
      </c>
      <c r="D633" s="66">
        <f t="shared" si="36"/>
        <v>269.38175009792349</v>
      </c>
      <c r="E633" s="57">
        <f>'Portfolio 2 - Criteria Based'!F631</f>
        <v>1.7482123613002998E-2</v>
      </c>
      <c r="F633" s="66">
        <f t="shared" si="37"/>
        <v>297.43513769734483</v>
      </c>
      <c r="G633" s="57">
        <f>'Markowitz Optimisation'!F655</f>
        <v>2.6804552924883825E-2</v>
      </c>
      <c r="H633" s="66">
        <f t="shared" si="38"/>
        <v>448.91158264585806</v>
      </c>
      <c r="I633" s="57">
        <f>'Portfolio 4 - Benchmark'!C631</f>
        <v>6.8087487151462511E-3</v>
      </c>
      <c r="J633" s="66">
        <f t="shared" si="39"/>
        <v>182.38499631130256</v>
      </c>
    </row>
    <row r="634" spans="2:10" ht="15" customHeight="1" x14ac:dyDescent="0.35">
      <c r="B634" s="56">
        <f>'Daily Returns'!B632</f>
        <v>45385</v>
      </c>
      <c r="C634" s="57">
        <f>'Portfolio 1 - Equal Weight'!F632</f>
        <v>1.7424229109968135E-2</v>
      </c>
      <c r="D634" s="66">
        <f t="shared" si="36"/>
        <v>274.07551942967393</v>
      </c>
      <c r="E634" s="57">
        <f>'Portfolio 2 - Criteria Based'!F632</f>
        <v>1.7020798072867323E-2</v>
      </c>
      <c r="F634" s="66">
        <f t="shared" si="37"/>
        <v>302.49772111586685</v>
      </c>
      <c r="G634" s="57">
        <f>'Markowitz Optimisation'!F656</f>
        <v>2.6136190150067962E-2</v>
      </c>
      <c r="H634" s="66">
        <f t="shared" si="38"/>
        <v>460.64442113045811</v>
      </c>
      <c r="I634" s="57">
        <f>'Portfolio 4 - Benchmark'!C632</f>
        <v>8.5409335451012147E-3</v>
      </c>
      <c r="J634" s="66">
        <f t="shared" si="39"/>
        <v>183.94273444442092</v>
      </c>
    </row>
    <row r="635" spans="2:10" ht="15" customHeight="1" x14ac:dyDescent="0.35">
      <c r="B635" s="56">
        <f>'Daily Returns'!B633</f>
        <v>45386</v>
      </c>
      <c r="C635" s="57">
        <f>'Portfolio 1 - Equal Weight'!F633</f>
        <v>1.3957713886412352E-2</v>
      </c>
      <c r="D635" s="66">
        <f t="shared" si="36"/>
        <v>277.90098711314317</v>
      </c>
      <c r="E635" s="57">
        <f>'Portfolio 2 - Criteria Based'!F633</f>
        <v>1.5584158345595312E-2</v>
      </c>
      <c r="F635" s="66">
        <f t="shared" si="37"/>
        <v>307.21189350091828</v>
      </c>
      <c r="G635" s="57">
        <f>'Markowitz Optimisation'!F657</f>
        <v>1.7221403259384149E-2</v>
      </c>
      <c r="H635" s="66">
        <f t="shared" si="38"/>
        <v>468.57736446593134</v>
      </c>
      <c r="I635" s="57">
        <f>'Portfolio 4 - Benchmark'!C633</f>
        <v>1.2021855122678726E-2</v>
      </c>
      <c r="J635" s="66">
        <f t="shared" si="39"/>
        <v>186.15406734878113</v>
      </c>
    </row>
    <row r="636" spans="2:10" ht="15" customHeight="1" x14ac:dyDescent="0.35">
      <c r="B636" s="56">
        <f>'Daily Returns'!B634</f>
        <v>45387</v>
      </c>
      <c r="C636" s="57">
        <f>'Portfolio 1 - Equal Weight'!F634</f>
        <v>-5.4204242426785236E-4</v>
      </c>
      <c r="D636" s="66">
        <f t="shared" si="36"/>
        <v>277.75035298838196</v>
      </c>
      <c r="E636" s="57">
        <f>'Portfolio 2 - Criteria Based'!F634</f>
        <v>-2.4757965426852229E-3</v>
      </c>
      <c r="F636" s="66">
        <f t="shared" si="37"/>
        <v>306.45129935711691</v>
      </c>
      <c r="G636" s="57">
        <f>'Markowitz Optimisation'!F658</f>
        <v>-8.1728555958091326E-3</v>
      </c>
      <c r="H636" s="66">
        <f t="shared" si="38"/>
        <v>464.74774933068642</v>
      </c>
      <c r="I636" s="57">
        <f>'Portfolio 4 - Benchmark'!C634</f>
        <v>5.1671701734883335E-3</v>
      </c>
      <c r="J636" s="66">
        <f t="shared" si="39"/>
        <v>187.11595709325928</v>
      </c>
    </row>
    <row r="637" spans="2:10" ht="15" customHeight="1" x14ac:dyDescent="0.35">
      <c r="B637" s="56">
        <f>'Daily Returns'!B635</f>
        <v>45390</v>
      </c>
      <c r="C637" s="57">
        <f>'Portfolio 1 - Equal Weight'!F635</f>
        <v>1.2904573370254501E-2</v>
      </c>
      <c r="D637" s="66">
        <f t="shared" si="36"/>
        <v>281.33460279713461</v>
      </c>
      <c r="E637" s="57">
        <f>'Portfolio 2 - Criteria Based'!F635</f>
        <v>1.2930114401107577E-2</v>
      </c>
      <c r="F637" s="66">
        <f t="shared" si="37"/>
        <v>310.4137497161725</v>
      </c>
      <c r="G637" s="57">
        <f>'Markowitz Optimisation'!F659</f>
        <v>3.4321083231465431E-3</v>
      </c>
      <c r="H637" s="66">
        <f t="shared" si="38"/>
        <v>466.34281394932788</v>
      </c>
      <c r="I637" s="57">
        <f>'Portfolio 4 - Benchmark'!C635</f>
        <v>2.7208313651394533E-4</v>
      </c>
      <c r="J637" s="66">
        <f t="shared" si="39"/>
        <v>187.16686818975703</v>
      </c>
    </row>
    <row r="638" spans="2:10" ht="15" customHeight="1" x14ac:dyDescent="0.35">
      <c r="B638" s="56">
        <f>'Daily Returns'!B636</f>
        <v>45391</v>
      </c>
      <c r="C638" s="57">
        <f>'Portfolio 1 - Equal Weight'!F636</f>
        <v>2.7324542509063244E-3</v>
      </c>
      <c r="D638" s="66">
        <f t="shared" si="36"/>
        <v>282.10333672847469</v>
      </c>
      <c r="E638" s="57">
        <f>'Portfolio 2 - Criteria Based'!F636</f>
        <v>5.2353166408889438E-3</v>
      </c>
      <c r="F638" s="66">
        <f t="shared" si="37"/>
        <v>312.0388639856223</v>
      </c>
      <c r="G638" s="57">
        <f>'Markowitz Optimisation'!F660</f>
        <v>3.6424332951526398E-3</v>
      </c>
      <c r="H638" s="66">
        <f t="shared" si="38"/>
        <v>468.04143654181206</v>
      </c>
      <c r="I638" s="57">
        <f>'Portfolio 4 - Benchmark'!C636</f>
        <v>-4.3874064811212365E-3</v>
      </c>
      <c r="J638" s="66">
        <f t="shared" si="39"/>
        <v>186.34569105921011</v>
      </c>
    </row>
    <row r="639" spans="2:10" ht="15" customHeight="1" x14ac:dyDescent="0.35">
      <c r="B639" s="56">
        <f>'Daily Returns'!B637</f>
        <v>45392</v>
      </c>
      <c r="C639" s="57">
        <f>'Portfolio 1 - Equal Weight'!F637</f>
        <v>4.2635337121562592E-4</v>
      </c>
      <c r="D639" s="66">
        <f t="shared" si="36"/>
        <v>282.22361243712004</v>
      </c>
      <c r="E639" s="57">
        <f>'Portfolio 2 - Criteria Based'!F637</f>
        <v>-2.4257777373971759E-4</v>
      </c>
      <c r="F639" s="66">
        <f t="shared" si="37"/>
        <v>311.96317029267641</v>
      </c>
      <c r="G639" s="57">
        <f>'Markowitz Optimisation'!F661</f>
        <v>1.2112169420100067E-3</v>
      </c>
      <c r="H639" s="66">
        <f t="shared" si="38"/>
        <v>468.60833625931417</v>
      </c>
      <c r="I639" s="57">
        <f>'Portfolio 4 - Benchmark'!C637</f>
        <v>-1.9934050672456571E-3</v>
      </c>
      <c r="J639" s="66">
        <f t="shared" si="39"/>
        <v>185.9742286143933</v>
      </c>
    </row>
    <row r="640" spans="2:10" ht="15" customHeight="1" x14ac:dyDescent="0.35">
      <c r="B640" s="56">
        <f>'Daily Returns'!B638</f>
        <v>45394</v>
      </c>
      <c r="C640" s="57">
        <f>'Portfolio 1 - Equal Weight'!F638</f>
        <v>-6.8917568327023556E-3</v>
      </c>
      <c r="D640" s="66">
        <f t="shared" si="36"/>
        <v>280.27859592775656</v>
      </c>
      <c r="E640" s="57">
        <f>'Portfolio 2 - Criteria Based'!F638</f>
        <v>-8.5868556757556329E-3</v>
      </c>
      <c r="F640" s="66">
        <f t="shared" si="37"/>
        <v>309.28438757322203</v>
      </c>
      <c r="G640" s="57">
        <f>'Markowitz Optimisation'!F662</f>
        <v>-1.7401937709807951E-2</v>
      </c>
      <c r="H640" s="66">
        <f t="shared" si="38"/>
        <v>460.45364318143288</v>
      </c>
      <c r="I640" s="57">
        <f>'Portfolio 4 - Benchmark'!C638</f>
        <v>1.266616900983597E-2</v>
      </c>
      <c r="J640" s="66">
        <f t="shared" si="39"/>
        <v>188.32980962549706</v>
      </c>
    </row>
    <row r="641" spans="2:10" ht="15" customHeight="1" x14ac:dyDescent="0.35">
      <c r="B641" s="56">
        <f>'Daily Returns'!B639</f>
        <v>45397</v>
      </c>
      <c r="C641" s="57">
        <f>'Portfolio 1 - Equal Weight'!F639</f>
        <v>-1.7825682607929771E-2</v>
      </c>
      <c r="D641" s="66">
        <f t="shared" si="36"/>
        <v>275.2824386349522</v>
      </c>
      <c r="E641" s="57">
        <f>'Portfolio 2 - Criteria Based'!F639</f>
        <v>-1.7007169235012491E-2</v>
      </c>
      <c r="F641" s="66">
        <f t="shared" si="37"/>
        <v>304.02433565201704</v>
      </c>
      <c r="G641" s="57">
        <f>'Markowitz Optimisation'!F663</f>
        <v>-1.2993989220530354E-2</v>
      </c>
      <c r="H641" s="66">
        <f t="shared" si="38"/>
        <v>454.47051350537942</v>
      </c>
      <c r="I641" s="57">
        <f>'Portfolio 4 - Benchmark'!C639</f>
        <v>-6.4528644285223313E-3</v>
      </c>
      <c r="J641" s="66">
        <f t="shared" si="39"/>
        <v>187.11454289613431</v>
      </c>
    </row>
    <row r="642" spans="2:10" ht="15" customHeight="1" x14ac:dyDescent="0.35">
      <c r="B642" s="56">
        <f>'Daily Returns'!B640</f>
        <v>45398</v>
      </c>
      <c r="C642" s="57">
        <f>'Portfolio 1 - Equal Weight'!F640</f>
        <v>2.8183356297557744E-3</v>
      </c>
      <c r="D642" s="66">
        <f t="shared" si="36"/>
        <v>276.05827694000311</v>
      </c>
      <c r="E642" s="57">
        <f>'Portfolio 2 - Criteria Based'!F640</f>
        <v>3.1190182699312174E-3</v>
      </c>
      <c r="F642" s="66">
        <f t="shared" si="37"/>
        <v>304.97259310941939</v>
      </c>
      <c r="G642" s="57">
        <f>'Markowitz Optimisation'!F664</f>
        <v>6.8954611754265928E-3</v>
      </c>
      <c r="H642" s="66">
        <f t="shared" si="38"/>
        <v>457.60429728663195</v>
      </c>
      <c r="I642" s="57">
        <f>'Portfolio 4 - Benchmark'!C640</f>
        <v>1.0748624773105009E-2</v>
      </c>
      <c r="J642" s="66">
        <f t="shared" si="39"/>
        <v>189.12576690731592</v>
      </c>
    </row>
    <row r="643" spans="2:10" ht="15" customHeight="1" x14ac:dyDescent="0.35">
      <c r="B643" s="56">
        <f>'Daily Returns'!B641</f>
        <v>45400</v>
      </c>
      <c r="C643" s="57">
        <f>'Portfolio 1 - Equal Weight'!F641</f>
        <v>-3.8477892803260265E-4</v>
      </c>
      <c r="D643" s="66">
        <f t="shared" si="36"/>
        <v>275.95205553212764</v>
      </c>
      <c r="E643" s="57">
        <f>'Portfolio 2 - Criteria Based'!F641</f>
        <v>-1.1899791320408902E-3</v>
      </c>
      <c r="F643" s="66">
        <f t="shared" si="37"/>
        <v>304.60968208777479</v>
      </c>
      <c r="G643" s="57">
        <f>'Markowitz Optimisation'!F665</f>
        <v>-6.4496859170111095E-3</v>
      </c>
      <c r="H643" s="66">
        <f t="shared" si="38"/>
        <v>454.65289329485859</v>
      </c>
      <c r="I643" s="57">
        <f>'Portfolio 4 - Benchmark'!C641</f>
        <v>-9.0752515571994596E-3</v>
      </c>
      <c r="J643" s="66">
        <f t="shared" si="39"/>
        <v>187.40940299668375</v>
      </c>
    </row>
    <row r="644" spans="2:10" ht="15" customHeight="1" x14ac:dyDescent="0.35">
      <c r="B644" s="56">
        <f>'Daily Returns'!B642</f>
        <v>45401</v>
      </c>
      <c r="C644" s="57">
        <f>'Portfolio 1 - Equal Weight'!F642</f>
        <v>-5.2915049594578272E-3</v>
      </c>
      <c r="D644" s="66">
        <f t="shared" si="36"/>
        <v>274.49185386170683</v>
      </c>
      <c r="E644" s="57">
        <f>'Portfolio 2 - Criteria Based'!F642</f>
        <v>-5.3381215805355809E-3</v>
      </c>
      <c r="F644" s="66">
        <f t="shared" si="37"/>
        <v>302.98363857018194</v>
      </c>
      <c r="G644" s="57">
        <f>'Markowitz Optimisation'!F666</f>
        <v>-6.1028556567680123E-3</v>
      </c>
      <c r="H644" s="66">
        <f t="shared" si="38"/>
        <v>451.87821231314808</v>
      </c>
      <c r="I644" s="57">
        <f>'Portfolio 4 - Benchmark'!C642</f>
        <v>-3.1881980078478644E-3</v>
      </c>
      <c r="J644" s="66">
        <f t="shared" si="39"/>
        <v>186.81190471139777</v>
      </c>
    </row>
    <row r="645" spans="2:10" ht="15" customHeight="1" x14ac:dyDescent="0.35">
      <c r="B645" s="56">
        <f>'Daily Returns'!B643</f>
        <v>45404</v>
      </c>
      <c r="C645" s="57">
        <f>'Portfolio 1 - Equal Weight'!F643</f>
        <v>-1.6493836614712705E-4</v>
      </c>
      <c r="D645" s="66">
        <f t="shared" si="36"/>
        <v>274.44657962381018</v>
      </c>
      <c r="E645" s="57">
        <f>'Portfolio 2 - Criteria Based'!F643</f>
        <v>2.1488697490996923E-4</v>
      </c>
      <c r="F645" s="66">
        <f t="shared" si="37"/>
        <v>303.0487458077215</v>
      </c>
      <c r="G645" s="57">
        <f>'Markowitz Optimisation'!F667</f>
        <v>-2.9866061318655122E-3</v>
      </c>
      <c r="H645" s="66">
        <f t="shared" si="38"/>
        <v>450.52863007339721</v>
      </c>
      <c r="I645" s="57">
        <f>'Portfolio 4 - Benchmark'!C643</f>
        <v>2.1070295299556729E-3</v>
      </c>
      <c r="J645" s="66">
        <f t="shared" si="39"/>
        <v>187.20552291117195</v>
      </c>
    </row>
    <row r="646" spans="2:10" ht="15" customHeight="1" x14ac:dyDescent="0.35">
      <c r="B646" s="56">
        <f>'Daily Returns'!B644</f>
        <v>45405</v>
      </c>
      <c r="C646" s="57">
        <f>'Portfolio 1 - Equal Weight'!F644</f>
        <v>8.2879237958525254E-3</v>
      </c>
      <c r="D646" s="66">
        <f t="shared" si="36"/>
        <v>276.72117196176464</v>
      </c>
      <c r="E646" s="57">
        <f>'Portfolio 2 - Criteria Based'!F644</f>
        <v>8.4043580828594717E-3</v>
      </c>
      <c r="F646" s="66">
        <f t="shared" si="37"/>
        <v>305.59567598405107</v>
      </c>
      <c r="G646" s="57">
        <f>'Markowitz Optimisation'!F668</f>
        <v>1.1498667588604433E-2</v>
      </c>
      <c r="H646" s="66">
        <f t="shared" si="38"/>
        <v>455.70910902976055</v>
      </c>
      <c r="I646" s="57">
        <f>'Portfolio 4 - Benchmark'!C644</f>
        <v>-8.8938690974560419E-3</v>
      </c>
      <c r="J646" s="66">
        <f t="shared" si="39"/>
        <v>185.54054149607919</v>
      </c>
    </row>
    <row r="647" spans="2:10" ht="15" customHeight="1" x14ac:dyDescent="0.35">
      <c r="B647" s="56">
        <f>'Daily Returns'!B645</f>
        <v>45406</v>
      </c>
      <c r="C647" s="57">
        <f>'Portfolio 1 - Equal Weight'!F645</f>
        <v>-1.0289586201177809E-3</v>
      </c>
      <c r="D647" s="66">
        <f t="shared" si="36"/>
        <v>276.43643732650548</v>
      </c>
      <c r="E647" s="57">
        <f>'Portfolio 2 - Criteria Based'!F645</f>
        <v>2.4710279104714556E-4</v>
      </c>
      <c r="F647" s="66">
        <f t="shared" si="37"/>
        <v>305.67118952851865</v>
      </c>
      <c r="G647" s="57">
        <f>'Markowitz Optimisation'!F669</f>
        <v>3.2261375298953598E-3</v>
      </c>
      <c r="H647" s="66">
        <f t="shared" si="38"/>
        <v>457.1792892891167</v>
      </c>
      <c r="I647" s="57">
        <f>'Portfolio 4 - Benchmark'!C645</f>
        <v>-4.3191550716525917E-5</v>
      </c>
      <c r="J647" s="66">
        <f t="shared" si="39"/>
        <v>185.53252771237118</v>
      </c>
    </row>
    <row r="648" spans="2:10" ht="15" customHeight="1" x14ac:dyDescent="0.35">
      <c r="B648" s="56">
        <f>'Daily Returns'!B646</f>
        <v>45407</v>
      </c>
      <c r="C648" s="57">
        <f>'Portfolio 1 - Equal Weight'!F646</f>
        <v>5.1108165859898086E-3</v>
      </c>
      <c r="D648" s="66">
        <f t="shared" si="36"/>
        <v>277.84925325536574</v>
      </c>
      <c r="E648" s="57">
        <f>'Portfolio 2 - Criteria Based'!F646</f>
        <v>4.3425005625211321E-3</v>
      </c>
      <c r="F648" s="66">
        <f t="shared" si="37"/>
        <v>306.99856684099274</v>
      </c>
      <c r="G648" s="57">
        <f>'Markowitz Optimisation'!F670</f>
        <v>4.1498918532637498E-3</v>
      </c>
      <c r="H648" s="66">
        <f t="shared" si="38"/>
        <v>459.07653389721844</v>
      </c>
      <c r="I648" s="57">
        <f>'Portfolio 4 - Benchmark'!C646</f>
        <v>5.391554670796328E-3</v>
      </c>
      <c r="J648" s="66">
        <f t="shared" si="39"/>
        <v>186.53283647874346</v>
      </c>
    </row>
    <row r="649" spans="2:10" ht="15" customHeight="1" x14ac:dyDescent="0.35">
      <c r="B649" s="56">
        <f>'Daily Returns'!B647</f>
        <v>45408</v>
      </c>
      <c r="C649" s="57">
        <f>'Portfolio 1 - Equal Weight'!F647</f>
        <v>1.9096723177332024E-3</v>
      </c>
      <c r="D649" s="66">
        <f t="shared" ref="D649:D712" si="40">D648*(1+C649)</f>
        <v>278.37985428281036</v>
      </c>
      <c r="E649" s="57">
        <f>'Portfolio 2 - Criteria Based'!F647</f>
        <v>1.199040127384822E-3</v>
      </c>
      <c r="F649" s="66">
        <f t="shared" ref="F649:F712" si="41">F648*(1+E649)</f>
        <v>307.36667044168473</v>
      </c>
      <c r="G649" s="57">
        <f>'Markowitz Optimisation'!F671</f>
        <v>-2.8732727551991875E-3</v>
      </c>
      <c r="H649" s="66">
        <f t="shared" ref="H649:H712" si="42">H648*(1+G649)</f>
        <v>457.75748179982025</v>
      </c>
      <c r="I649" s="57">
        <f>'Portfolio 4 - Benchmark'!C647</f>
        <v>-3.1197837758608626E-3</v>
      </c>
      <c r="J649" s="66">
        <f t="shared" ref="J649:J712" si="43">J648*(1+I649)</f>
        <v>185.95089436183176</v>
      </c>
    </row>
    <row r="650" spans="2:10" ht="15" customHeight="1" x14ac:dyDescent="0.35">
      <c r="B650" s="56">
        <f>'Daily Returns'!B648</f>
        <v>45411</v>
      </c>
      <c r="C650" s="57">
        <f>'Portfolio 1 - Equal Weight'!F648</f>
        <v>1.2663585990200189E-2</v>
      </c>
      <c r="D650" s="66">
        <f t="shared" si="40"/>
        <v>281.90514150546011</v>
      </c>
      <c r="E650" s="57">
        <f>'Portfolio 2 - Criteria Based'!F648</f>
        <v>1.4279020207250259E-2</v>
      </c>
      <c r="F650" s="66">
        <f t="shared" si="41"/>
        <v>311.75556533995677</v>
      </c>
      <c r="G650" s="57">
        <f>'Markowitz Optimisation'!F672</f>
        <v>1.3500272115212543E-2</v>
      </c>
      <c r="H650" s="66">
        <f t="shared" si="42"/>
        <v>463.93733236689235</v>
      </c>
      <c r="I650" s="57">
        <f>'Portfolio 4 - Benchmark'!C648</f>
        <v>2.92167132275023E-3</v>
      </c>
      <c r="J650" s="66">
        <f t="shared" si="43"/>
        <v>186.49418175732848</v>
      </c>
    </row>
    <row r="651" spans="2:10" ht="15" customHeight="1" x14ac:dyDescent="0.35">
      <c r="B651" s="56">
        <f>'Daily Returns'!B649</f>
        <v>45412</v>
      </c>
      <c r="C651" s="57">
        <f>'Portfolio 1 - Equal Weight'!F649</f>
        <v>1.0851484051774385E-2</v>
      </c>
      <c r="D651" s="66">
        <f t="shared" si="40"/>
        <v>284.96423065261979</v>
      </c>
      <c r="E651" s="57">
        <f>'Portfolio 2 - Criteria Based'!F649</f>
        <v>9.2002683935674748E-3</v>
      </c>
      <c r="F651" s="66">
        <f t="shared" si="41"/>
        <v>314.62380021427276</v>
      </c>
      <c r="G651" s="57">
        <f>'Markowitz Optimisation'!F673</f>
        <v>1.4476261044468985E-2</v>
      </c>
      <c r="H651" s="66">
        <f t="shared" si="42"/>
        <v>470.6534102985101</v>
      </c>
      <c r="I651" s="57">
        <f>'Portfolio 4 - Benchmark'!C649</f>
        <v>1.0803337053246986E-2</v>
      </c>
      <c r="J651" s="66">
        <f t="shared" si="43"/>
        <v>188.50894126132241</v>
      </c>
    </row>
    <row r="652" spans="2:10" ht="15" customHeight="1" x14ac:dyDescent="0.35">
      <c r="B652" s="56">
        <f>'Daily Returns'!B650</f>
        <v>45414</v>
      </c>
      <c r="C652" s="57">
        <f>'Portfolio 1 - Equal Weight'!F650</f>
        <v>1.2160761740803451E-2</v>
      </c>
      <c r="D652" s="66">
        <f t="shared" si="40"/>
        <v>288.42961276623765</v>
      </c>
      <c r="E652" s="57">
        <f>'Portfolio 2 - Criteria Based'!F650</f>
        <v>1.2554640061307602E-2</v>
      </c>
      <c r="F652" s="66">
        <f t="shared" si="41"/>
        <v>318.57378878068374</v>
      </c>
      <c r="G652" s="57">
        <f>'Markowitz Optimisation'!F674</f>
        <v>8.7882372181319716E-3</v>
      </c>
      <c r="H652" s="66">
        <f t="shared" si="42"/>
        <v>474.78962411573622</v>
      </c>
      <c r="I652" s="57">
        <f>'Portfolio 4 - Benchmark'!C650</f>
        <v>-5.2389079565129393E-4</v>
      </c>
      <c r="J652" s="66">
        <f t="shared" si="43"/>
        <v>188.41018316209764</v>
      </c>
    </row>
    <row r="653" spans="2:10" ht="15" customHeight="1" x14ac:dyDescent="0.35">
      <c r="B653" s="56">
        <f>'Daily Returns'!B651</f>
        <v>45415</v>
      </c>
      <c r="C653" s="57">
        <f>'Portfolio 1 - Equal Weight'!F651</f>
        <v>-1.1278573051861636E-3</v>
      </c>
      <c r="D653" s="66">
        <f t="shared" si="40"/>
        <v>288.10430532044722</v>
      </c>
      <c r="E653" s="57">
        <f>'Portfolio 2 - Criteria Based'!F651</f>
        <v>-2.8921114639858369E-3</v>
      </c>
      <c r="F653" s="66">
        <f t="shared" si="41"/>
        <v>317.65243787402574</v>
      </c>
      <c r="G653" s="57">
        <f>'Markowitz Optimisation'!F675</f>
        <v>-6.3016491504370546E-3</v>
      </c>
      <c r="H653" s="66">
        <f t="shared" si="42"/>
        <v>471.79766648429097</v>
      </c>
      <c r="I653" s="57">
        <f>'Portfolio 4 - Benchmark'!C651</f>
        <v>9.6026100684791782E-3</v>
      </c>
      <c r="J653" s="66">
        <f t="shared" si="43"/>
        <v>190.219412683934</v>
      </c>
    </row>
    <row r="654" spans="2:10" ht="15" customHeight="1" x14ac:dyDescent="0.35">
      <c r="B654" s="56">
        <f>'Daily Returns'!B652</f>
        <v>45418</v>
      </c>
      <c r="C654" s="57">
        <f>'Portfolio 1 - Equal Weight'!F652</f>
        <v>-1.6874591857580903E-2</v>
      </c>
      <c r="D654" s="66">
        <f t="shared" si="40"/>
        <v>283.2426627557528</v>
      </c>
      <c r="E654" s="57">
        <f>'Portfolio 2 - Criteria Based'!F652</f>
        <v>-1.7790431623037905E-2</v>
      </c>
      <c r="F654" s="66">
        <f t="shared" si="41"/>
        <v>312.00126389813659</v>
      </c>
      <c r="G654" s="57">
        <f>'Markowitz Optimisation'!F676</f>
        <v>-1.7654596312214398E-2</v>
      </c>
      <c r="H654" s="66">
        <f t="shared" si="42"/>
        <v>463.46826914146601</v>
      </c>
      <c r="I654" s="57">
        <f>'Portfolio 4 - Benchmark'!C652</f>
        <v>3.6181512238520064E-4</v>
      </c>
      <c r="J654" s="66">
        <f t="shared" si="43"/>
        <v>190.28823694401427</v>
      </c>
    </row>
    <row r="655" spans="2:10" ht="15" customHeight="1" x14ac:dyDescent="0.35">
      <c r="B655" s="56">
        <f>'Daily Returns'!B653</f>
        <v>45419</v>
      </c>
      <c r="C655" s="57">
        <f>'Portfolio 1 - Equal Weight'!F653</f>
        <v>-3.4527634250871256E-2</v>
      </c>
      <c r="D655" s="66">
        <f t="shared" si="40"/>
        <v>273.46296369187928</v>
      </c>
      <c r="E655" s="57">
        <f>'Portfolio 2 - Criteria Based'!F653</f>
        <v>-3.3403350134970013E-2</v>
      </c>
      <c r="F655" s="66">
        <f t="shared" si="41"/>
        <v>301.57937643759396</v>
      </c>
      <c r="G655" s="57">
        <f>'Markowitz Optimisation'!F677</f>
        <v>-2.7585011961239414E-2</v>
      </c>
      <c r="H655" s="66">
        <f t="shared" si="42"/>
        <v>450.68349139354376</v>
      </c>
      <c r="I655" s="57">
        <f>'Portfolio 4 - Benchmark'!C653</f>
        <v>1.076134536635398E-2</v>
      </c>
      <c r="J655" s="66">
        <f t="shared" si="43"/>
        <v>192.33599438092341</v>
      </c>
    </row>
    <row r="656" spans="2:10" ht="15" customHeight="1" x14ac:dyDescent="0.35">
      <c r="B656" s="56">
        <f>'Daily Returns'!B654</f>
        <v>45420</v>
      </c>
      <c r="C656" s="57">
        <f>'Portfolio 1 - Equal Weight'!F654</f>
        <v>1.276046718799495E-3</v>
      </c>
      <c r="D656" s="66">
        <f t="shared" si="40"/>
        <v>273.8119152094115</v>
      </c>
      <c r="E656" s="57">
        <f>'Portfolio 2 - Criteria Based'!F654</f>
        <v>2.017201716253662E-3</v>
      </c>
      <c r="F656" s="66">
        <f t="shared" si="41"/>
        <v>302.18772287333059</v>
      </c>
      <c r="G656" s="57">
        <f>'Markowitz Optimisation'!F678</f>
        <v>4.8832395919933182E-3</v>
      </c>
      <c r="H656" s="66">
        <f t="shared" si="42"/>
        <v>452.88428686217452</v>
      </c>
      <c r="I656" s="57">
        <f>'Portfolio 4 - Benchmark'!C654</f>
        <v>-5.6383283784015026E-3</v>
      </c>
      <c r="J656" s="66">
        <f t="shared" si="43"/>
        <v>191.25154088561737</v>
      </c>
    </row>
    <row r="657" spans="2:10" ht="15" customHeight="1" x14ac:dyDescent="0.35">
      <c r="B657" s="56">
        <f>'Daily Returns'!B655</f>
        <v>45421</v>
      </c>
      <c r="C657" s="57">
        <f>'Portfolio 1 - Equal Weight'!F655</f>
        <v>-2.4409082715350326E-2</v>
      </c>
      <c r="D657" s="66">
        <f t="shared" si="40"/>
        <v>267.12841752261647</v>
      </c>
      <c r="E657" s="57">
        <f>'Portfolio 2 - Criteria Based'!F655</f>
        <v>-1.8113241983970428E-2</v>
      </c>
      <c r="F657" s="66">
        <f t="shared" si="41"/>
        <v>296.71412352434095</v>
      </c>
      <c r="G657" s="57">
        <f>'Markowitz Optimisation'!F679</f>
        <v>4.7725836524938588E-3</v>
      </c>
      <c r="H657" s="66">
        <f t="shared" si="42"/>
        <v>455.04571500612428</v>
      </c>
      <c r="I657" s="57">
        <f>'Portfolio 4 - Benchmark'!C655</f>
        <v>-1.698132042429279E-2</v>
      </c>
      <c r="J657" s="66">
        <f t="shared" si="43"/>
        <v>188.00383718819896</v>
      </c>
    </row>
    <row r="658" spans="2:10" ht="15" customHeight="1" x14ac:dyDescent="0.35">
      <c r="B658" s="56">
        <f>'Daily Returns'!B656</f>
        <v>45422</v>
      </c>
      <c r="C658" s="57">
        <f>'Portfolio 1 - Equal Weight'!F656</f>
        <v>1.5182896577533102E-2</v>
      </c>
      <c r="D658" s="66">
        <f t="shared" si="40"/>
        <v>271.18420065878246</v>
      </c>
      <c r="E658" s="57">
        <f>'Portfolio 2 - Criteria Based'!F656</f>
        <v>1.1390036453428287E-2</v>
      </c>
      <c r="F658" s="66">
        <f t="shared" si="41"/>
        <v>300.0937082075302</v>
      </c>
      <c r="G658" s="57">
        <f>'Markowitz Optimisation'!F680</f>
        <v>5.3269441360784108E-3</v>
      </c>
      <c r="H658" s="66">
        <f t="shared" si="42"/>
        <v>457.46971810932376</v>
      </c>
      <c r="I658" s="57">
        <f>'Portfolio 4 - Benchmark'!C656</f>
        <v>-2.1233836733772771E-2</v>
      </c>
      <c r="J658" s="66">
        <f t="shared" si="43"/>
        <v>184.01179440402194</v>
      </c>
    </row>
    <row r="659" spans="2:10" ht="15" customHeight="1" x14ac:dyDescent="0.35">
      <c r="B659" s="56">
        <f>'Daily Returns'!B657</f>
        <v>45425</v>
      </c>
      <c r="C659" s="57">
        <f>'Portfolio 1 - Equal Weight'!F657</f>
        <v>-4.4895551037924981E-3</v>
      </c>
      <c r="D659" s="66">
        <f t="shared" si="40"/>
        <v>269.96670424664694</v>
      </c>
      <c r="E659" s="57">
        <f>'Portfolio 2 - Criteria Based'!F657</f>
        <v>-5.6952116681218178E-3</v>
      </c>
      <c r="F659" s="66">
        <f t="shared" si="41"/>
        <v>298.38461101901675</v>
      </c>
      <c r="G659" s="57">
        <f>'Markowitz Optimisation'!F681</f>
        <v>-9.1357822639780827E-3</v>
      </c>
      <c r="H659" s="66">
        <f t="shared" si="42"/>
        <v>453.29037437231358</v>
      </c>
      <c r="I659" s="57">
        <f>'Portfolio 4 - Benchmark'!C657</f>
        <v>1.5366879935442945E-2</v>
      </c>
      <c r="J659" s="66">
        <f t="shared" si="43"/>
        <v>186.83948155533395</v>
      </c>
    </row>
    <row r="660" spans="2:10" ht="15" customHeight="1" x14ac:dyDescent="0.35">
      <c r="B660" s="56">
        <f>'Daily Returns'!B658</f>
        <v>45426</v>
      </c>
      <c r="C660" s="57">
        <f>'Portfolio 1 - Equal Weight'!F658</f>
        <v>3.4919694677584136E-2</v>
      </c>
      <c r="D660" s="66">
        <f t="shared" si="40"/>
        <v>279.39385913205348</v>
      </c>
      <c r="E660" s="57">
        <f>'Portfolio 2 - Criteria Based'!F658</f>
        <v>3.4377833969077488E-2</v>
      </c>
      <c r="F660" s="66">
        <f t="shared" si="41"/>
        <v>308.64242763555626</v>
      </c>
      <c r="G660" s="57">
        <f>'Markowitz Optimisation'!F682</f>
        <v>3.6970831129725927E-2</v>
      </c>
      <c r="H660" s="66">
        <f t="shared" si="42"/>
        <v>470.04889625596263</v>
      </c>
      <c r="I660" s="57">
        <f>'Portfolio 4 - Benchmark'!C658</f>
        <v>-2.9698423871770241E-2</v>
      </c>
      <c r="J660" s="66">
        <f t="shared" si="43"/>
        <v>181.29064343612185</v>
      </c>
    </row>
    <row r="661" spans="2:10" ht="15" customHeight="1" x14ac:dyDescent="0.35">
      <c r="B661" s="56">
        <f>'Daily Returns'!B659</f>
        <v>45427</v>
      </c>
      <c r="C661" s="57">
        <f>'Portfolio 1 - Equal Weight'!F659</f>
        <v>5.3920282650896994E-3</v>
      </c>
      <c r="D661" s="66">
        <f t="shared" si="40"/>
        <v>280.90035871758602</v>
      </c>
      <c r="E661" s="57">
        <f>'Portfolio 2 - Criteria Based'!F659</f>
        <v>6.3139553539948937E-3</v>
      </c>
      <c r="F661" s="66">
        <f t="shared" si="41"/>
        <v>310.59118214399575</v>
      </c>
      <c r="G661" s="57">
        <f>'Markowitz Optimisation'!F683</f>
        <v>1.1608591969732414E-2</v>
      </c>
      <c r="H661" s="66">
        <f t="shared" si="42"/>
        <v>475.50550209842118</v>
      </c>
      <c r="I661" s="57">
        <f>'Portfolio 4 - Benchmark'!C659</f>
        <v>1.6419210567372167E-2</v>
      </c>
      <c r="J661" s="66">
        <f t="shared" si="43"/>
        <v>184.26729268459394</v>
      </c>
    </row>
    <row r="662" spans="2:10" ht="15" customHeight="1" x14ac:dyDescent="0.35">
      <c r="B662" s="56">
        <f>'Daily Returns'!B660</f>
        <v>45428</v>
      </c>
      <c r="C662" s="57">
        <f>'Portfolio 1 - Equal Weight'!F660</f>
        <v>-1.9790386477333034E-4</v>
      </c>
      <c r="D662" s="66">
        <f t="shared" si="40"/>
        <v>280.84476745097959</v>
      </c>
      <c r="E662" s="57">
        <f>'Portfolio 2 - Criteria Based'!F660</f>
        <v>-1.0957827119626481E-3</v>
      </c>
      <c r="F662" s="66">
        <f t="shared" si="41"/>
        <v>310.25084169611432</v>
      </c>
      <c r="G662" s="57">
        <f>'Markowitz Optimisation'!F684</f>
        <v>-2.4180474751357684E-3</v>
      </c>
      <c r="H662" s="66">
        <f t="shared" si="42"/>
        <v>474.35570721965894</v>
      </c>
      <c r="I662" s="57">
        <f>'Portfolio 4 - Benchmark'!C660</f>
        <v>-5.6613741047775168E-3</v>
      </c>
      <c r="J662" s="66">
        <f t="shared" si="43"/>
        <v>183.22408660543192</v>
      </c>
    </row>
    <row r="663" spans="2:10" ht="15" customHeight="1" x14ac:dyDescent="0.35">
      <c r="B663" s="56">
        <f>'Daily Returns'!B661</f>
        <v>45429</v>
      </c>
      <c r="C663" s="57">
        <f>'Portfolio 1 - Equal Weight'!F661</f>
        <v>9.2156825591049769E-3</v>
      </c>
      <c r="D663" s="66">
        <f t="shared" si="40"/>
        <v>283.43294367619347</v>
      </c>
      <c r="E663" s="57">
        <f>'Portfolio 2 - Criteria Based'!F661</f>
        <v>1.0462669713605427E-2</v>
      </c>
      <c r="F663" s="66">
        <f t="shared" si="41"/>
        <v>313.49689378114886</v>
      </c>
      <c r="G663" s="57">
        <f>'Markowitz Optimisation'!F685</f>
        <v>5.8521800173830085E-3</v>
      </c>
      <c r="H663" s="66">
        <f t="shared" si="42"/>
        <v>477.13172221058142</v>
      </c>
      <c r="I663" s="57">
        <f>'Portfolio 4 - Benchmark'!C661</f>
        <v>1.6107018214141844E-2</v>
      </c>
      <c r="J663" s="66">
        <f t="shared" si="43"/>
        <v>186.17528030565512</v>
      </c>
    </row>
    <row r="664" spans="2:10" ht="15" customHeight="1" x14ac:dyDescent="0.35">
      <c r="B664" s="56">
        <f>'Daily Returns'!B662</f>
        <v>45433</v>
      </c>
      <c r="C664" s="57">
        <f>'Portfolio 1 - Equal Weight'!F662</f>
        <v>2.6281434569082072E-2</v>
      </c>
      <c r="D664" s="66">
        <f t="shared" si="40"/>
        <v>290.88196804014166</v>
      </c>
      <c r="E664" s="57">
        <f>'Portfolio 2 - Criteria Based'!F662</f>
        <v>2.8605602612633618E-2</v>
      </c>
      <c r="F664" s="66">
        <f t="shared" si="41"/>
        <v>322.46466134494739</v>
      </c>
      <c r="G664" s="57">
        <f>'Markowitz Optimisation'!F686</f>
        <v>4.4072044744998859E-2</v>
      </c>
      <c r="H664" s="66">
        <f t="shared" si="42"/>
        <v>498.15989282110456</v>
      </c>
      <c r="I664" s="57">
        <f>'Portfolio 4 - Benchmark'!C662</f>
        <v>1.1529541046533476E-2</v>
      </c>
      <c r="J664" s="66">
        <f t="shared" si="43"/>
        <v>188.32179584178905</v>
      </c>
    </row>
    <row r="665" spans="2:10" ht="15" customHeight="1" x14ac:dyDescent="0.35">
      <c r="B665" s="56">
        <f>'Daily Returns'!B663</f>
        <v>45434</v>
      </c>
      <c r="C665" s="57">
        <f>'Portfolio 1 - Equal Weight'!F663</f>
        <v>8.1996268971499271E-3</v>
      </c>
      <c r="D665" s="66">
        <f t="shared" si="40"/>
        <v>293.26709164917952</v>
      </c>
      <c r="E665" s="57">
        <f>'Portfolio 2 - Criteria Based'!F663</f>
        <v>6.5478005634176696E-3</v>
      </c>
      <c r="F665" s="66">
        <f t="shared" si="41"/>
        <v>324.57609563618411</v>
      </c>
      <c r="G665" s="57">
        <f>'Markowitz Optimisation'!F687</f>
        <v>7.0049352077474368E-3</v>
      </c>
      <c r="H665" s="66">
        <f t="shared" si="42"/>
        <v>501.64947059341483</v>
      </c>
      <c r="I665" s="57">
        <f>'Portfolio 4 - Benchmark'!C663</f>
        <v>3.1802611043176832E-3</v>
      </c>
      <c r="J665" s="66">
        <f t="shared" si="43"/>
        <v>188.92070832419995</v>
      </c>
    </row>
    <row r="666" spans="2:10" ht="15" customHeight="1" x14ac:dyDescent="0.35">
      <c r="B666" s="56">
        <f>'Daily Returns'!B664</f>
        <v>45435</v>
      </c>
      <c r="C666" s="57">
        <f>'Portfolio 1 - Equal Weight'!F664</f>
        <v>6.2581664725312458E-3</v>
      </c>
      <c r="D666" s="66">
        <f t="shared" si="40"/>
        <v>295.10240592963515</v>
      </c>
      <c r="E666" s="57">
        <f>'Portfolio 2 - Criteria Based'!F664</f>
        <v>7.172468821755814E-3</v>
      </c>
      <c r="F666" s="66">
        <f t="shared" si="41"/>
        <v>326.90410756242187</v>
      </c>
      <c r="G666" s="57">
        <f>'Markowitz Optimisation'!F688</f>
        <v>1.171970894323799E-2</v>
      </c>
      <c r="H666" s="66">
        <f t="shared" si="42"/>
        <v>507.52865638029903</v>
      </c>
      <c r="I666" s="57">
        <f>'Portfolio 4 - Benchmark'!C664</f>
        <v>5.6367057085682237E-3</v>
      </c>
      <c r="J666" s="66">
        <f t="shared" si="43"/>
        <v>189.98559875927771</v>
      </c>
    </row>
    <row r="667" spans="2:10" ht="15" customHeight="1" x14ac:dyDescent="0.35">
      <c r="B667" s="56">
        <f>'Daily Returns'!B665</f>
        <v>45436</v>
      </c>
      <c r="C667" s="57">
        <f>'Portfolio 1 - Equal Weight'!F665</f>
        <v>-6.3591297384212883E-3</v>
      </c>
      <c r="D667" s="66">
        <f t="shared" si="40"/>
        <v>293.22581144420832</v>
      </c>
      <c r="E667" s="57">
        <f>'Portfolio 2 - Criteria Based'!F665</f>
        <v>-6.4030151023427833E-3</v>
      </c>
      <c r="F667" s="66">
        <f t="shared" si="41"/>
        <v>324.8109356246818</v>
      </c>
      <c r="G667" s="57">
        <f>'Markowitz Optimisation'!F689</f>
        <v>-7.0600594729705504E-3</v>
      </c>
      <c r="H667" s="66">
        <f t="shared" si="42"/>
        <v>503.94547388201732</v>
      </c>
      <c r="I667" s="57">
        <f>'Portfolio 4 - Benchmark'!C665</f>
        <v>3.2342906767570678E-3</v>
      </c>
      <c r="J667" s="66">
        <f t="shared" si="43"/>
        <v>190.60006741006293</v>
      </c>
    </row>
    <row r="668" spans="2:10" ht="15" customHeight="1" x14ac:dyDescent="0.35">
      <c r="B668" s="56">
        <f>'Daily Returns'!B666</f>
        <v>45439</v>
      </c>
      <c r="C668" s="57">
        <f>'Portfolio 1 - Equal Weight'!F666</f>
        <v>1.4742632402208302E-3</v>
      </c>
      <c r="D668" s="66">
        <f t="shared" si="40"/>
        <v>293.65810347910445</v>
      </c>
      <c r="E668" s="57">
        <f>'Portfolio 2 - Criteria Based'!F666</f>
        <v>-2.1640431429125742E-4</v>
      </c>
      <c r="F668" s="66">
        <f t="shared" si="41"/>
        <v>324.74064513688364</v>
      </c>
      <c r="G668" s="57">
        <f>'Markowitz Optimisation'!F690</f>
        <v>-5.1338313975553239E-3</v>
      </c>
      <c r="H668" s="66">
        <f t="shared" si="42"/>
        <v>501.35830278554596</v>
      </c>
      <c r="I668" s="57">
        <f>'Portfolio 4 - Benchmark'!C666</f>
        <v>1.331095878722377E-2</v>
      </c>
      <c r="J668" s="66">
        <f t="shared" si="43"/>
        <v>193.13713705220036</v>
      </c>
    </row>
    <row r="669" spans="2:10" ht="15" customHeight="1" x14ac:dyDescent="0.35">
      <c r="B669" s="56">
        <f>'Daily Returns'!B667</f>
        <v>45440</v>
      </c>
      <c r="C669" s="57">
        <f>'Portfolio 1 - Equal Weight'!F667</f>
        <v>-1.5502554615332178E-2</v>
      </c>
      <c r="D669" s="66">
        <f t="shared" si="40"/>
        <v>289.10565269168478</v>
      </c>
      <c r="E669" s="57">
        <f>'Portfolio 2 - Criteria Based'!F667</f>
        <v>-1.5070975618516065E-2</v>
      </c>
      <c r="F669" s="66">
        <f t="shared" si="41"/>
        <v>319.84648679168447</v>
      </c>
      <c r="G669" s="57">
        <f>'Markowitz Optimisation'!F691</f>
        <v>-1.7320624496021699E-2</v>
      </c>
      <c r="H669" s="66">
        <f t="shared" si="42"/>
        <v>492.67446388503475</v>
      </c>
      <c r="I669" s="57">
        <f>'Portfolio 4 - Benchmark'!C667</f>
        <v>8.7988958056970379E-3</v>
      </c>
      <c r="J669" s="66">
        <f t="shared" si="43"/>
        <v>194.83653059733331</v>
      </c>
    </row>
    <row r="670" spans="2:10" ht="15" customHeight="1" x14ac:dyDescent="0.35">
      <c r="B670" s="56">
        <f>'Daily Returns'!B668</f>
        <v>45441</v>
      </c>
      <c r="C670" s="57">
        <f>'Portfolio 1 - Equal Weight'!F668</f>
        <v>3.5520852485425138E-3</v>
      </c>
      <c r="D670" s="66">
        <f t="shared" si="40"/>
        <v>290.13258061588112</v>
      </c>
      <c r="E670" s="57">
        <f>'Portfolio 2 - Criteria Based'!F668</f>
        <v>5.344090496818746E-3</v>
      </c>
      <c r="F670" s="66">
        <f t="shared" si="41"/>
        <v>321.55577536218874</v>
      </c>
      <c r="G670" s="57">
        <f>'Markowitz Optimisation'!F692</f>
        <v>5.6475475890569588E-3</v>
      </c>
      <c r="H670" s="66">
        <f t="shared" si="42"/>
        <v>495.45686636573862</v>
      </c>
      <c r="I670" s="57">
        <f>'Portfolio 4 - Benchmark'!C668</f>
        <v>5.5091086591234628E-3</v>
      </c>
      <c r="J670" s="66">
        <f t="shared" si="43"/>
        <v>195.90990621516065</v>
      </c>
    </row>
    <row r="671" spans="2:10" ht="15" customHeight="1" x14ac:dyDescent="0.35">
      <c r="B671" s="56">
        <f>'Daily Returns'!B669</f>
        <v>45442</v>
      </c>
      <c r="C671" s="57">
        <f>'Portfolio 1 - Equal Weight'!F669</f>
        <v>-5.2764006161161508E-3</v>
      </c>
      <c r="D671" s="66">
        <f t="shared" si="40"/>
        <v>288.60172488876412</v>
      </c>
      <c r="E671" s="57">
        <f>'Portfolio 2 - Criteria Based'!F669</f>
        <v>-5.7750619615654529E-3</v>
      </c>
      <c r="F671" s="66">
        <f t="shared" si="41"/>
        <v>319.6987708353729</v>
      </c>
      <c r="G671" s="57">
        <f>'Markowitz Optimisation'!F693</f>
        <v>8.3366242852830831E-4</v>
      </c>
      <c r="H671" s="66">
        <f t="shared" si="42"/>
        <v>495.86991014018412</v>
      </c>
      <c r="I671" s="57">
        <f>'Portfolio 4 - Benchmark'!C669</f>
        <v>1.8142772066387369E-3</v>
      </c>
      <c r="J671" s="66">
        <f t="shared" si="43"/>
        <v>196.26534109256156</v>
      </c>
    </row>
    <row r="672" spans="2:10" ht="15" customHeight="1" x14ac:dyDescent="0.35">
      <c r="B672" s="56">
        <f>'Daily Returns'!B670</f>
        <v>45443</v>
      </c>
      <c r="C672" s="57">
        <f>'Portfolio 1 - Equal Weight'!F670</f>
        <v>3.0002184440026208E-2</v>
      </c>
      <c r="D672" s="66">
        <f t="shared" si="40"/>
        <v>297.26040706858652</v>
      </c>
      <c r="E672" s="57">
        <f>'Portfolio 2 - Criteria Based'!F670</f>
        <v>3.3347342172413912E-2</v>
      </c>
      <c r="F672" s="66">
        <f t="shared" si="41"/>
        <v>330.35987513852024</v>
      </c>
      <c r="G672" s="57">
        <f>'Markowitz Optimisation'!F694</f>
        <v>4.5506489437330828E-2</v>
      </c>
      <c r="H672" s="66">
        <f t="shared" si="42"/>
        <v>518.43520896826863</v>
      </c>
      <c r="I672" s="57">
        <f>'Portfolio 4 - Benchmark'!C670</f>
        <v>-8.2143118772465273E-3</v>
      </c>
      <c r="J672" s="66">
        <f t="shared" si="43"/>
        <v>194.65315637013308</v>
      </c>
    </row>
    <row r="673" spans="2:10" ht="15" customHeight="1" x14ac:dyDescent="0.35">
      <c r="B673" s="56">
        <f>'Daily Returns'!B671</f>
        <v>45446</v>
      </c>
      <c r="C673" s="57">
        <f>'Portfolio 1 - Equal Weight'!F671</f>
        <v>7.127304777010382E-2</v>
      </c>
      <c r="D673" s="66">
        <f t="shared" si="40"/>
        <v>318.4470622617464</v>
      </c>
      <c r="E673" s="57">
        <f>'Portfolio 2 - Criteria Based'!F671</f>
        <v>7.2296767805330175E-2</v>
      </c>
      <c r="F673" s="66">
        <f t="shared" si="41"/>
        <v>354.24382632360766</v>
      </c>
      <c r="G673" s="57">
        <f>'Markowitz Optimisation'!F695</f>
        <v>9.935588680115294E-2</v>
      </c>
      <c r="H673" s="66">
        <f t="shared" si="42"/>
        <v>569.94479890425202</v>
      </c>
      <c r="I673" s="57">
        <f>'Portfolio 4 - Benchmark'!C671</f>
        <v>-1.2055414220206284E-2</v>
      </c>
      <c r="J673" s="66">
        <f t="shared" si="43"/>
        <v>192.30653194082055</v>
      </c>
    </row>
    <row r="674" spans="2:10" ht="15" customHeight="1" x14ac:dyDescent="0.35">
      <c r="B674" s="56">
        <f>'Daily Returns'!B672</f>
        <v>45447</v>
      </c>
      <c r="C674" s="57">
        <f>'Portfolio 1 - Equal Weight'!F672</f>
        <v>-0.14814126970459512</v>
      </c>
      <c r="D674" s="66">
        <f t="shared" si="40"/>
        <v>271.27191012459303</v>
      </c>
      <c r="E674" s="57">
        <f>'Portfolio 2 - Criteria Based'!F672</f>
        <v>-0.14338308247866002</v>
      </c>
      <c r="F674" s="66">
        <f t="shared" si="41"/>
        <v>303.45125455629369</v>
      </c>
      <c r="G674" s="57">
        <f>'Markowitz Optimisation'!F696</f>
        <v>-0.14445026404502165</v>
      </c>
      <c r="H674" s="66">
        <f t="shared" si="42"/>
        <v>487.61612221144611</v>
      </c>
      <c r="I674" s="57">
        <f>'Portfolio 4 - Benchmark'!C672</f>
        <v>-5.4577967562082774E-3</v>
      </c>
      <c r="J674" s="66">
        <f t="shared" si="43"/>
        <v>191.25696197459627</v>
      </c>
    </row>
    <row r="675" spans="2:10" ht="15" customHeight="1" x14ac:dyDescent="0.35">
      <c r="B675" s="56">
        <f>'Daily Returns'!B673</f>
        <v>45448</v>
      </c>
      <c r="C675" s="57">
        <f>'Portfolio 1 - Equal Weight'!F673</f>
        <v>3.5094591975471115E-2</v>
      </c>
      <c r="D675" s="66">
        <f t="shared" si="40"/>
        <v>280.79208712482227</v>
      </c>
      <c r="E675" s="57">
        <f>'Portfolio 2 - Criteria Based'!F673</f>
        <v>3.1061810945825833E-2</v>
      </c>
      <c r="F675" s="66">
        <f t="shared" si="41"/>
        <v>312.87700005659497</v>
      </c>
      <c r="G675" s="57">
        <f>'Markowitz Optimisation'!F697</f>
        <v>1.4021746611316412E-2</v>
      </c>
      <c r="H675" s="66">
        <f t="shared" si="42"/>
        <v>494.45335192068768</v>
      </c>
      <c r="I675" s="57">
        <f>'Portfolio 4 - Benchmark'!C673</f>
        <v>-1.4427366521904128E-2</v>
      </c>
      <c r="J675" s="66">
        <f t="shared" si="43"/>
        <v>188.49762768432288</v>
      </c>
    </row>
    <row r="676" spans="2:10" ht="15" customHeight="1" x14ac:dyDescent="0.35">
      <c r="B676" s="56">
        <f>'Daily Returns'!B674</f>
        <v>45449</v>
      </c>
      <c r="C676" s="57">
        <f>'Portfolio 1 - Equal Weight'!F674</f>
        <v>2.9794479873432939E-2</v>
      </c>
      <c r="D676" s="66">
        <f t="shared" si="40"/>
        <v>289.15814131328199</v>
      </c>
      <c r="E676" s="57">
        <f>'Portfolio 2 - Criteria Based'!F674</f>
        <v>2.8514190954294395E-2</v>
      </c>
      <c r="F676" s="66">
        <f t="shared" si="41"/>
        <v>321.79843458141545</v>
      </c>
      <c r="G676" s="57">
        <f>'Markowitz Optimisation'!F698</f>
        <v>2.7179212381158169E-2</v>
      </c>
      <c r="H676" s="66">
        <f t="shared" si="42"/>
        <v>507.89220458511562</v>
      </c>
      <c r="I676" s="57">
        <f>'Portfolio 4 - Benchmark'!C674</f>
        <v>6.7184586932953483E-3</v>
      </c>
      <c r="J676" s="66">
        <f t="shared" si="43"/>
        <v>189.76404120970417</v>
      </c>
    </row>
    <row r="677" spans="2:10" ht="15" customHeight="1" x14ac:dyDescent="0.35">
      <c r="B677" s="56">
        <f>'Daily Returns'!B675</f>
        <v>45450</v>
      </c>
      <c r="C677" s="57">
        <f>'Portfolio 1 - Equal Weight'!F675</f>
        <v>1.9507520972832038E-2</v>
      </c>
      <c r="D677" s="66">
        <f t="shared" si="40"/>
        <v>294.79889981941591</v>
      </c>
      <c r="E677" s="57">
        <f>'Portfolio 2 - Criteria Based'!F675</f>
        <v>2.1628626751805866E-2</v>
      </c>
      <c r="F677" s="66">
        <f t="shared" si="41"/>
        <v>328.75849281229227</v>
      </c>
      <c r="G677" s="57">
        <f>'Markowitz Optimisation'!F699</f>
        <v>2.4057923462700366E-2</v>
      </c>
      <c r="H677" s="66">
        <f t="shared" si="42"/>
        <v>520.11103637032647</v>
      </c>
      <c r="I677" s="57">
        <f>'Portfolio 4 - Benchmark'!C675</f>
        <v>6.7727391288147087E-2</v>
      </c>
      <c r="J677" s="66">
        <f t="shared" si="43"/>
        <v>202.61626468113388</v>
      </c>
    </row>
    <row r="678" spans="2:10" ht="15" customHeight="1" x14ac:dyDescent="0.35">
      <c r="B678" s="56">
        <f>'Daily Returns'!B676</f>
        <v>45453</v>
      </c>
      <c r="C678" s="57">
        <f>'Portfolio 1 - Equal Weight'!F676</f>
        <v>7.6131343811426389E-3</v>
      </c>
      <c r="D678" s="66">
        <f t="shared" si="40"/>
        <v>297.04324345915416</v>
      </c>
      <c r="E678" s="57">
        <f>'Portfolio 2 - Criteria Based'!F676</f>
        <v>8.4151463528195532E-3</v>
      </c>
      <c r="F678" s="66">
        <f t="shared" si="41"/>
        <v>331.52504364404007</v>
      </c>
      <c r="G678" s="57">
        <f>'Markowitz Optimisation'!F700</f>
        <v>8.498908776449255E-3</v>
      </c>
      <c r="H678" s="66">
        <f t="shared" si="42"/>
        <v>524.53141262206236</v>
      </c>
      <c r="I678" s="57">
        <f>'Portfolio 4 - Benchmark'!C676</f>
        <v>-0.12465246999318325</v>
      </c>
      <c r="J678" s="66">
        <f t="shared" si="43"/>
        <v>177.35964682783796</v>
      </c>
    </row>
    <row r="679" spans="2:10" ht="15" customHeight="1" x14ac:dyDescent="0.35">
      <c r="B679" s="56">
        <f>'Daily Returns'!B677</f>
        <v>45454</v>
      </c>
      <c r="C679" s="57">
        <f>'Portfolio 1 - Equal Weight'!F677</f>
        <v>3.6149697903388404E-3</v>
      </c>
      <c r="D679" s="66">
        <f t="shared" si="40"/>
        <v>298.11704581068329</v>
      </c>
      <c r="E679" s="57">
        <f>'Portfolio 2 - Criteria Based'!F677</f>
        <v>4.4122981554322385E-3</v>
      </c>
      <c r="F679" s="66">
        <f t="shared" si="41"/>
        <v>332.98783098259025</v>
      </c>
      <c r="G679" s="57">
        <f>'Markowitz Optimisation'!F701</f>
        <v>3.7182193904491049E-3</v>
      </c>
      <c r="H679" s="66">
        <f t="shared" si="42"/>
        <v>526.48173549137334</v>
      </c>
      <c r="I679" s="57">
        <f>'Portfolio 4 - Benchmark'!C677</f>
        <v>2.8924279916330287E-2</v>
      </c>
      <c r="J679" s="66">
        <f t="shared" si="43"/>
        <v>182.48964689854782</v>
      </c>
    </row>
    <row r="680" spans="2:10" ht="15" customHeight="1" x14ac:dyDescent="0.35">
      <c r="B680" s="56">
        <f>'Daily Returns'!B678</f>
        <v>45455</v>
      </c>
      <c r="C680" s="57">
        <f>'Portfolio 1 - Equal Weight'!F678</f>
        <v>7.7441521255856459E-3</v>
      </c>
      <c r="D680" s="66">
        <f t="shared" si="40"/>
        <v>300.42570956467142</v>
      </c>
      <c r="E680" s="57">
        <f>'Portfolio 2 - Criteria Based'!F678</f>
        <v>8.07507166852095E-3</v>
      </c>
      <c r="F680" s="66">
        <f t="shared" si="41"/>
        <v>335.67673158252001</v>
      </c>
      <c r="G680" s="57">
        <f>'Markowitz Optimisation'!F702</f>
        <v>8.8891564769438443E-3</v>
      </c>
      <c r="H680" s="66">
        <f t="shared" si="42"/>
        <v>531.16171402040914</v>
      </c>
      <c r="I680" s="57">
        <f>'Portfolio 4 - Benchmark'!C678</f>
        <v>1.620413123977249E-2</v>
      </c>
      <c r="J680" s="66">
        <f t="shared" si="43"/>
        <v>185.44673308679162</v>
      </c>
    </row>
    <row r="681" spans="2:10" ht="15" customHeight="1" x14ac:dyDescent="0.35">
      <c r="B681" s="56">
        <f>'Daily Returns'!B679</f>
        <v>45456</v>
      </c>
      <c r="C681" s="57">
        <f>'Portfolio 1 - Equal Weight'!F679</f>
        <v>-3.1526101594374972E-3</v>
      </c>
      <c r="D681" s="66">
        <f t="shared" si="40"/>
        <v>299.47858442054161</v>
      </c>
      <c r="E681" s="57">
        <f>'Portfolio 2 - Criteria Based'!F679</f>
        <v>-4.0790302652932717E-3</v>
      </c>
      <c r="F681" s="66">
        <f t="shared" si="41"/>
        <v>334.30749603504017</v>
      </c>
      <c r="G681" s="57">
        <f>'Markowitz Optimisation'!F703</f>
        <v>-8.2806472456325823E-3</v>
      </c>
      <c r="H681" s="66">
        <f t="shared" si="42"/>
        <v>526.7633512362205</v>
      </c>
      <c r="I681" s="57">
        <f>'Portfolio 4 - Benchmark'!C679</f>
        <v>2.3987249505270203E-2</v>
      </c>
      <c r="J681" s="66">
        <f t="shared" si="43"/>
        <v>189.89509014328175</v>
      </c>
    </row>
    <row r="682" spans="2:10" ht="15" customHeight="1" x14ac:dyDescent="0.35">
      <c r="B682" s="56">
        <f>'Daily Returns'!B680</f>
        <v>45457</v>
      </c>
      <c r="C682" s="57">
        <f>'Portfolio 1 - Equal Weight'!F680</f>
        <v>2.6853675750575182E-3</v>
      </c>
      <c r="D682" s="66">
        <f t="shared" si="40"/>
        <v>300.28279450056868</v>
      </c>
      <c r="E682" s="57">
        <f>'Portfolio 2 - Criteria Based'!F680</f>
        <v>5.0080446376089415E-4</v>
      </c>
      <c r="F682" s="66">
        <f t="shared" si="41"/>
        <v>334.47491872132326</v>
      </c>
      <c r="G682" s="57">
        <f>'Markowitz Optimisation'!F704</f>
        <v>-3.5883033957897531E-3</v>
      </c>
      <c r="H682" s="66">
        <f t="shared" si="42"/>
        <v>524.87316451420202</v>
      </c>
      <c r="I682" s="57">
        <f>'Portfolio 4 - Benchmark'!C680</f>
        <v>5.6288834330850968E-3</v>
      </c>
      <c r="J682" s="66">
        <f t="shared" si="43"/>
        <v>190.96398747021348</v>
      </c>
    </row>
    <row r="683" spans="2:10" ht="15" customHeight="1" x14ac:dyDescent="0.35">
      <c r="B683" s="56">
        <f>'Daily Returns'!B681</f>
        <v>45461</v>
      </c>
      <c r="C683" s="57">
        <f>'Portfolio 1 - Equal Weight'!F681</f>
        <v>9.3261178031765601E-3</v>
      </c>
      <c r="D683" s="66">
        <f t="shared" si="40"/>
        <v>303.08326721634802</v>
      </c>
      <c r="E683" s="57">
        <f>'Portfolio 2 - Criteria Based'!F681</f>
        <v>8.4036509672149214E-3</v>
      </c>
      <c r="F683" s="66">
        <f t="shared" si="41"/>
        <v>337.28572919554483</v>
      </c>
      <c r="G683" s="57">
        <f>'Markowitz Optimisation'!F705</f>
        <v>4.9932878507376799E-3</v>
      </c>
      <c r="H683" s="66">
        <f t="shared" si="42"/>
        <v>527.49400730974901</v>
      </c>
      <c r="I683" s="57">
        <f>'Portfolio 4 - Benchmark'!C681</f>
        <v>2.7338894916200118E-3</v>
      </c>
      <c r="J683" s="66">
        <f t="shared" si="43"/>
        <v>191.48606190883615</v>
      </c>
    </row>
    <row r="684" spans="2:10" ht="15" customHeight="1" x14ac:dyDescent="0.35">
      <c r="B684" s="56">
        <f>'Daily Returns'!B682</f>
        <v>45462</v>
      </c>
      <c r="C684" s="57">
        <f>'Portfolio 1 - Equal Weight'!F682</f>
        <v>-1.4642144756504638E-2</v>
      </c>
      <c r="D684" s="66">
        <f t="shared" si="40"/>
        <v>298.6454781444919</v>
      </c>
      <c r="E684" s="57">
        <f>'Portfolio 2 - Criteria Based'!F682</f>
        <v>-1.4338655082459906E-2</v>
      </c>
      <c r="F684" s="66">
        <f t="shared" si="41"/>
        <v>332.44950546037393</v>
      </c>
      <c r="G684" s="57">
        <f>'Markowitz Optimisation'!F706</f>
        <v>-1.4171928209305696E-2</v>
      </c>
      <c r="H684" s="66">
        <f t="shared" si="42"/>
        <v>520.01840010731632</v>
      </c>
      <c r="I684" s="57">
        <f>'Portfolio 4 - Benchmark'!C682</f>
        <v>9.2280309595083043E-3</v>
      </c>
      <c r="J684" s="66">
        <f t="shared" si="43"/>
        <v>193.2531012164452</v>
      </c>
    </row>
    <row r="685" spans="2:10" ht="15" customHeight="1" x14ac:dyDescent="0.35">
      <c r="B685" s="56">
        <f>'Daily Returns'!B683</f>
        <v>45463</v>
      </c>
      <c r="C685" s="57">
        <f>'Portfolio 1 - Equal Weight'!F683</f>
        <v>2.8032922932234245E-3</v>
      </c>
      <c r="D685" s="66">
        <f t="shared" si="40"/>
        <v>299.48266871178043</v>
      </c>
      <c r="E685" s="57">
        <f>'Portfolio 2 - Criteria Based'!F683</f>
        <v>2.0733534723098796E-3</v>
      </c>
      <c r="F685" s="66">
        <f t="shared" si="41"/>
        <v>333.13879079688786</v>
      </c>
      <c r="G685" s="57">
        <f>'Markowitz Optimisation'!F707</f>
        <v>-9.4621482306532533E-4</v>
      </c>
      <c r="H685" s="66">
        <f t="shared" si="42"/>
        <v>519.5263509888681</v>
      </c>
      <c r="I685" s="57">
        <f>'Portfolio 4 - Benchmark'!C683</f>
        <v>-1.2781843927344161E-3</v>
      </c>
      <c r="J685" s="66">
        <f t="shared" si="43"/>
        <v>193.00608811862281</v>
      </c>
    </row>
    <row r="686" spans="2:10" ht="15" customHeight="1" x14ac:dyDescent="0.35">
      <c r="B686" s="56">
        <f>'Daily Returns'!B684</f>
        <v>45464</v>
      </c>
      <c r="C686" s="57">
        <f>'Portfolio 1 - Equal Weight'!F684</f>
        <v>-5.939208191674694E-3</v>
      </c>
      <c r="D686" s="66">
        <f t="shared" si="40"/>
        <v>297.70397879250282</v>
      </c>
      <c r="E686" s="57">
        <f>'Portfolio 2 - Criteria Based'!F684</f>
        <v>-9.1732355176785754E-3</v>
      </c>
      <c r="F686" s="66">
        <f t="shared" si="41"/>
        <v>330.08283020883334</v>
      </c>
      <c r="G686" s="57">
        <f>'Markowitz Optimisation'!F708</f>
        <v>-1.082289369532086E-2</v>
      </c>
      <c r="H686" s="66">
        <f t="shared" si="42"/>
        <v>513.9035725201976</v>
      </c>
      <c r="I686" s="57">
        <f>'Portfolio 4 - Benchmark'!C684</f>
        <v>2.3630268725614023E-3</v>
      </c>
      <c r="J686" s="66">
        <f t="shared" si="43"/>
        <v>193.46216669141506</v>
      </c>
    </row>
    <row r="687" spans="2:10" ht="15" customHeight="1" x14ac:dyDescent="0.35">
      <c r="B687" s="56">
        <f>'Daily Returns'!B685</f>
        <v>45467</v>
      </c>
      <c r="C687" s="57">
        <f>'Portfolio 1 - Equal Weight'!F685</f>
        <v>7.6949098778274511E-3</v>
      </c>
      <c r="D687" s="66">
        <f t="shared" si="40"/>
        <v>299.99478407958179</v>
      </c>
      <c r="E687" s="57">
        <f>'Portfolio 2 - Criteria Based'!F685</f>
        <v>6.235129854727294E-3</v>
      </c>
      <c r="F687" s="66">
        <f t="shared" si="41"/>
        <v>332.14093951800129</v>
      </c>
      <c r="G687" s="57">
        <f>'Markowitz Optimisation'!F709</f>
        <v>4.7358286165060078E-3</v>
      </c>
      <c r="H687" s="66">
        <f t="shared" si="42"/>
        <v>516.33733176506337</v>
      </c>
      <c r="I687" s="57">
        <f>'Portfolio 4 - Benchmark'!C685</f>
        <v>6.5119395711501493E-3</v>
      </c>
      <c r="J687" s="66">
        <f t="shared" si="43"/>
        <v>194.72198063021332</v>
      </c>
    </row>
    <row r="688" spans="2:10" ht="15" customHeight="1" x14ac:dyDescent="0.35">
      <c r="B688" s="56">
        <f>'Daily Returns'!B686</f>
        <v>45468</v>
      </c>
      <c r="C688" s="57">
        <f>'Portfolio 1 - Equal Weight'!F686</f>
        <v>-8.705625636908132E-3</v>
      </c>
      <c r="D688" s="66">
        <f t="shared" si="40"/>
        <v>297.38314179635984</v>
      </c>
      <c r="E688" s="57">
        <f>'Portfolio 2 - Criteria Based'!F686</f>
        <v>-7.3383718338858508E-3</v>
      </c>
      <c r="F688" s="66">
        <f t="shared" si="41"/>
        <v>329.70356580256203</v>
      </c>
      <c r="G688" s="57">
        <f>'Markowitz Optimisation'!F710</f>
        <v>-7.8167973054182882E-3</v>
      </c>
      <c r="H688" s="66">
        <f t="shared" si="42"/>
        <v>512.30122750143539</v>
      </c>
      <c r="I688" s="57">
        <f>'Portfolio 4 - Benchmark'!C686</f>
        <v>-1.7099903769919322E-2</v>
      </c>
      <c r="J688" s="66">
        <f t="shared" si="43"/>
        <v>191.39225349954859</v>
      </c>
    </row>
    <row r="689" spans="2:10" ht="15" customHeight="1" x14ac:dyDescent="0.35">
      <c r="B689" s="56">
        <f>'Daily Returns'!B687</f>
        <v>45469</v>
      </c>
      <c r="C689" s="57">
        <f>'Portfolio 1 - Equal Weight'!F687</f>
        <v>7.9109547893929533E-3</v>
      </c>
      <c r="D689" s="66">
        <f t="shared" si="40"/>
        <v>299.73572638623847</v>
      </c>
      <c r="E689" s="57">
        <f>'Portfolio 2 - Criteria Based'!F687</f>
        <v>9.9204486062363564E-3</v>
      </c>
      <c r="F689" s="66">
        <f t="shared" si="41"/>
        <v>332.97437308239921</v>
      </c>
      <c r="G689" s="57">
        <f>'Markowitz Optimisation'!F711</f>
        <v>-7.9453591106049026E-4</v>
      </c>
      <c r="H689" s="66">
        <f t="shared" si="42"/>
        <v>511.89418577890513</v>
      </c>
      <c r="I689" s="57">
        <f>'Portfolio 4 - Benchmark'!C687</f>
        <v>3.7696208704731671E-3</v>
      </c>
      <c r="J689" s="66">
        <f t="shared" si="43"/>
        <v>192.11372973278739</v>
      </c>
    </row>
    <row r="690" spans="2:10" ht="15" customHeight="1" x14ac:dyDescent="0.35">
      <c r="B690" s="56">
        <f>'Daily Returns'!B688</f>
        <v>45470</v>
      </c>
      <c r="C690" s="57">
        <f>'Portfolio 1 - Equal Weight'!F688</f>
        <v>9.5751226999632351E-3</v>
      </c>
      <c r="D690" s="66">
        <f t="shared" si="40"/>
        <v>302.60573274394932</v>
      </c>
      <c r="E690" s="57">
        <f>'Portfolio 2 - Criteria Based'!F688</f>
        <v>7.6973291007860368E-3</v>
      </c>
      <c r="F690" s="66">
        <f t="shared" si="41"/>
        <v>335.53738641414236</v>
      </c>
      <c r="G690" s="57">
        <f>'Markowitz Optimisation'!F712</f>
        <v>6.6752484517058359E-3</v>
      </c>
      <c r="H690" s="66">
        <f t="shared" si="42"/>
        <v>515.31120664996297</v>
      </c>
      <c r="I690" s="57">
        <f>'Portfolio 4 - Benchmark'!C688</f>
        <v>-7.2729146499908026E-3</v>
      </c>
      <c r="J690" s="66">
        <f t="shared" si="43"/>
        <v>190.71650297334944</v>
      </c>
    </row>
    <row r="691" spans="2:10" ht="15" customHeight="1" x14ac:dyDescent="0.35">
      <c r="B691" s="56">
        <f>'Daily Returns'!B689</f>
        <v>45471</v>
      </c>
      <c r="C691" s="57">
        <f>'Portfolio 1 - Equal Weight'!F689</f>
        <v>-2.7204719652663134E-3</v>
      </c>
      <c r="D691" s="66">
        <f t="shared" si="40"/>
        <v>301.78250233149055</v>
      </c>
      <c r="E691" s="57">
        <f>'Portfolio 2 - Criteria Based'!F689</f>
        <v>-2.8531401303849751E-3</v>
      </c>
      <c r="F691" s="66">
        <f t="shared" si="41"/>
        <v>334.58005123171966</v>
      </c>
      <c r="G691" s="57">
        <f>'Markowitz Optimisation'!F713</f>
        <v>2.662918853042174E-3</v>
      </c>
      <c r="H691" s="66">
        <f t="shared" si="42"/>
        <v>516.6834385773351</v>
      </c>
      <c r="I691" s="57">
        <f>'Portfolio 4 - Benchmark'!C689</f>
        <v>1.6313395151201782E-4</v>
      </c>
      <c r="J691" s="66">
        <f t="shared" si="43"/>
        <v>190.74761531009804</v>
      </c>
    </row>
    <row r="692" spans="2:10" ht="15" customHeight="1" x14ac:dyDescent="0.35">
      <c r="B692" s="56">
        <f>'Daily Returns'!B690</f>
        <v>45474</v>
      </c>
      <c r="C692" s="57">
        <f>'Portfolio 1 - Equal Weight'!F690</f>
        <v>-6.4751299251557433E-3</v>
      </c>
      <c r="D692" s="66">
        <f t="shared" si="40"/>
        <v>299.8284214197555</v>
      </c>
      <c r="E692" s="57">
        <f>'Portfolio 2 - Criteria Based'!F690</f>
        <v>-8.5984620980759357E-3</v>
      </c>
      <c r="F692" s="66">
        <f t="shared" si="41"/>
        <v>331.70317734243145</v>
      </c>
      <c r="G692" s="57">
        <f>'Markowitz Optimisation'!F714</f>
        <v>-1.1105321712731136E-2</v>
      </c>
      <c r="H692" s="66">
        <f t="shared" si="42"/>
        <v>510.94550276829364</v>
      </c>
      <c r="I692" s="57">
        <f>'Portfolio 4 - Benchmark'!C690</f>
        <v>-5.1638302052559037E-3</v>
      </c>
      <c r="J692" s="66">
        <f t="shared" si="43"/>
        <v>189.76262701257923</v>
      </c>
    </row>
    <row r="693" spans="2:10" ht="15" customHeight="1" x14ac:dyDescent="0.35">
      <c r="B693" s="56">
        <f>'Daily Returns'!B691</f>
        <v>45475</v>
      </c>
      <c r="C693" s="57">
        <f>'Portfolio 1 - Equal Weight'!F691</f>
        <v>-2.9195145104863097E-3</v>
      </c>
      <c r="D693" s="66">
        <f t="shared" si="40"/>
        <v>298.95306799276432</v>
      </c>
      <c r="E693" s="57">
        <f>'Portfolio 2 - Criteria Based'!F691</f>
        <v>-2.4272315205219903E-3</v>
      </c>
      <c r="F693" s="66">
        <f t="shared" si="41"/>
        <v>330.8980569349286</v>
      </c>
      <c r="G693" s="57">
        <f>'Markowitz Optimisation'!F715</f>
        <v>-2.3191218318592451E-3</v>
      </c>
      <c r="H693" s="66">
        <f t="shared" si="42"/>
        <v>509.76055789793338</v>
      </c>
      <c r="I693" s="57">
        <f>'Portfolio 4 - Benchmark'!C691</f>
        <v>1.4095073431507066E-2</v>
      </c>
      <c r="J693" s="66">
        <f t="shared" si="43"/>
        <v>192.43734517487721</v>
      </c>
    </row>
    <row r="694" spans="2:10" ht="15" customHeight="1" x14ac:dyDescent="0.35">
      <c r="B694" s="56">
        <f>'Daily Returns'!B692</f>
        <v>45476</v>
      </c>
      <c r="C694" s="57">
        <f>'Portfolio 1 - Equal Weight'!F692</f>
        <v>8.6214736954227655E-3</v>
      </c>
      <c r="D694" s="66">
        <f t="shared" si="40"/>
        <v>301.53048400462984</v>
      </c>
      <c r="E694" s="57">
        <f>'Portfolio 2 - Criteria Based'!F692</f>
        <v>8.8941086584653321E-3</v>
      </c>
      <c r="F694" s="66">
        <f t="shared" si="41"/>
        <v>333.84110020818292</v>
      </c>
      <c r="G694" s="57">
        <f>'Markowitz Optimisation'!F716</f>
        <v>1.0839652994583691E-2</v>
      </c>
      <c r="H694" s="66">
        <f t="shared" si="42"/>
        <v>515.28618545587244</v>
      </c>
      <c r="I694" s="57">
        <f>'Portfolio 4 - Benchmark'!C692</f>
        <v>1.273191810418739E-2</v>
      </c>
      <c r="J694" s="66">
        <f t="shared" si="43"/>
        <v>194.88744169383099</v>
      </c>
    </row>
    <row r="695" spans="2:10" ht="15" customHeight="1" x14ac:dyDescent="0.35">
      <c r="B695" s="56">
        <f>'Daily Returns'!B693</f>
        <v>45477</v>
      </c>
      <c r="C695" s="57">
        <f>'Portfolio 1 - Equal Weight'!F693</f>
        <v>1.3883944422216855E-3</v>
      </c>
      <c r="D695" s="66">
        <f t="shared" si="40"/>
        <v>301.94912725278232</v>
      </c>
      <c r="E695" s="57">
        <f>'Portfolio 2 - Criteria Based'!F693</f>
        <v>2.1661920037618449E-3</v>
      </c>
      <c r="F695" s="66">
        <f t="shared" si="41"/>
        <v>334.56426412998098</v>
      </c>
      <c r="G695" s="57">
        <f>'Markowitz Optimisation'!F717</f>
        <v>2.7823696986389096E-3</v>
      </c>
      <c r="H695" s="66">
        <f t="shared" si="42"/>
        <v>516.7199021244121</v>
      </c>
      <c r="I695" s="57">
        <f>'Portfolio 4 - Benchmark'!C693</f>
        <v>1.0808529268413691E-2</v>
      </c>
      <c r="J695" s="66">
        <f t="shared" si="43"/>
        <v>196.99388831142502</v>
      </c>
    </row>
    <row r="696" spans="2:10" ht="15" customHeight="1" x14ac:dyDescent="0.35">
      <c r="B696" s="56">
        <f>'Daily Returns'!B694</f>
        <v>45478</v>
      </c>
      <c r="C696" s="57">
        <f>'Portfolio 1 - Equal Weight'!F694</f>
        <v>8.6948050306149948E-3</v>
      </c>
      <c r="D696" s="66">
        <f t="shared" si="40"/>
        <v>304.57451604340963</v>
      </c>
      <c r="E696" s="57">
        <f>'Portfolio 2 - Criteria Based'!F694</f>
        <v>9.0726195761839049E-3</v>
      </c>
      <c r="F696" s="66">
        <f t="shared" si="41"/>
        <v>337.59963842221822</v>
      </c>
      <c r="G696" s="57">
        <f>'Markowitz Optimisation'!F718</f>
        <v>3.9535693301433264E-3</v>
      </c>
      <c r="H696" s="66">
        <f t="shared" si="42"/>
        <v>518.76279008172583</v>
      </c>
      <c r="I696" s="57">
        <f>'Portfolio 4 - Benchmark'!C694</f>
        <v>-5.2501603285057818E-3</v>
      </c>
      <c r="J696" s="66">
        <f t="shared" si="43"/>
        <v>195.95963881405427</v>
      </c>
    </row>
    <row r="697" spans="2:10" ht="15" customHeight="1" x14ac:dyDescent="0.35">
      <c r="B697" s="56">
        <f>'Daily Returns'!B695</f>
        <v>45481</v>
      </c>
      <c r="C697" s="57">
        <f>'Portfolio 1 - Equal Weight'!F695</f>
        <v>-4.3314604978553104E-3</v>
      </c>
      <c r="D697" s="66">
        <f t="shared" si="40"/>
        <v>303.25526355851423</v>
      </c>
      <c r="E697" s="57">
        <f>'Portfolio 2 - Criteria Based'!F695</f>
        <v>-5.5097525264198926E-3</v>
      </c>
      <c r="F697" s="66">
        <f t="shared" si="41"/>
        <v>335.73954796150292</v>
      </c>
      <c r="G697" s="57">
        <f>'Markowitz Optimisation'!F719</f>
        <v>-1.0876377495996396E-2</v>
      </c>
      <c r="H697" s="66">
        <f t="shared" si="42"/>
        <v>513.12053014592061</v>
      </c>
      <c r="I697" s="57">
        <f>'Portfolio 4 - Benchmark'!C695</f>
        <v>3.4820951748624207E-3</v>
      </c>
      <c r="J697" s="66">
        <f t="shared" si="43"/>
        <v>196.64198892683646</v>
      </c>
    </row>
    <row r="698" spans="2:10" ht="15" customHeight="1" x14ac:dyDescent="0.35">
      <c r="B698" s="56">
        <f>'Daily Returns'!B696</f>
        <v>45482</v>
      </c>
      <c r="C698" s="57">
        <f>'Portfolio 1 - Equal Weight'!F696</f>
        <v>1.460174183824421E-2</v>
      </c>
      <c r="D698" s="66">
        <f t="shared" si="40"/>
        <v>307.68331862808435</v>
      </c>
      <c r="E698" s="57">
        <f>'Portfolio 2 - Criteria Based'!F696</f>
        <v>1.8878421956935374E-2</v>
      </c>
      <c r="F698" s="66">
        <f t="shared" si="41"/>
        <v>342.07778081555091</v>
      </c>
      <c r="G698" s="57">
        <f>'Markowitz Optimisation'!F720</f>
        <v>2.2234961982728188E-2</v>
      </c>
      <c r="H698" s="66">
        <f t="shared" si="42"/>
        <v>524.52974562627253</v>
      </c>
      <c r="I698" s="57">
        <f>'Portfolio 4 - Benchmark'!C696</f>
        <v>1.6768729376199776E-3</v>
      </c>
      <c r="J698" s="66">
        <f t="shared" si="43"/>
        <v>196.97173255646763</v>
      </c>
    </row>
    <row r="699" spans="2:10" ht="15" customHeight="1" x14ac:dyDescent="0.35">
      <c r="B699" s="56">
        <f>'Daily Returns'!B697</f>
        <v>45483</v>
      </c>
      <c r="C699" s="57">
        <f>'Portfolio 1 - Equal Weight'!F697</f>
        <v>9.3488646563819958E-3</v>
      </c>
      <c r="D699" s="66">
        <f t="shared" si="40"/>
        <v>310.55980833096476</v>
      </c>
      <c r="E699" s="57">
        <f>'Portfolio 2 - Criteria Based'!F697</f>
        <v>1.0236197139588015E-2</v>
      </c>
      <c r="F699" s="66">
        <f t="shared" si="41"/>
        <v>345.57935641705171</v>
      </c>
      <c r="G699" s="57">
        <f>'Markowitz Optimisation'!F721</f>
        <v>1.1569515468807023E-2</v>
      </c>
      <c r="H699" s="66">
        <f t="shared" si="42"/>
        <v>530.59830063214508</v>
      </c>
      <c r="I699" s="57">
        <f>'Portfolio 4 - Benchmark'!C697</f>
        <v>1.5125225861263303E-3</v>
      </c>
      <c r="J699" s="66">
        <f t="shared" si="43"/>
        <v>197.26965675078773</v>
      </c>
    </row>
    <row r="700" spans="2:10" ht="15" customHeight="1" x14ac:dyDescent="0.35">
      <c r="B700" s="56">
        <f>'Daily Returns'!B698</f>
        <v>45484</v>
      </c>
      <c r="C700" s="57">
        <f>'Portfolio 1 - Equal Weight'!F698</f>
        <v>2.4041943507661758E-3</v>
      </c>
      <c r="D700" s="66">
        <f t="shared" si="40"/>
        <v>311.30645446772911</v>
      </c>
      <c r="E700" s="57">
        <f>'Portfolio 2 - Criteria Based'!F698</f>
        <v>2.0280851645932993E-3</v>
      </c>
      <c r="F700" s="66">
        <f t="shared" si="41"/>
        <v>346.28022078299085</v>
      </c>
      <c r="G700" s="57">
        <f>'Markowitz Optimisation'!F722</f>
        <v>-2.8304180634985687E-3</v>
      </c>
      <c r="H700" s="66">
        <f t="shared" si="42"/>
        <v>529.09648561757422</v>
      </c>
      <c r="I700" s="57">
        <f>'Portfolio 4 - Benchmark'!C698</f>
        <v>1.6158594140179838E-2</v>
      </c>
      <c r="J700" s="66">
        <f t="shared" si="43"/>
        <v>200.45725707039631</v>
      </c>
    </row>
    <row r="701" spans="2:10" ht="15" customHeight="1" x14ac:dyDescent="0.35">
      <c r="B701" s="56">
        <f>'Daily Returns'!B699</f>
        <v>45485</v>
      </c>
      <c r="C701" s="57">
        <f>'Portfolio 1 - Equal Weight'!F699</f>
        <v>-7.9534959221375118E-3</v>
      </c>
      <c r="D701" s="66">
        <f t="shared" si="40"/>
        <v>308.83047985158493</v>
      </c>
      <c r="E701" s="57">
        <f>'Portfolio 2 - Criteria Based'!F699</f>
        <v>-9.2284254653651164E-3</v>
      </c>
      <c r="F701" s="66">
        <f t="shared" si="41"/>
        <v>343.08459957536485</v>
      </c>
      <c r="G701" s="57">
        <f>'Markowitz Optimisation'!F723</f>
        <v>-8.4885311165078491E-3</v>
      </c>
      <c r="H701" s="66">
        <f t="shared" si="42"/>
        <v>524.60523363577454</v>
      </c>
      <c r="I701" s="57">
        <f>'Portfolio 4 - Benchmark'!C699</f>
        <v>2.8466344808448785E-3</v>
      </c>
      <c r="J701" s="66">
        <f t="shared" si="43"/>
        <v>201.02788561030849</v>
      </c>
    </row>
    <row r="702" spans="2:10" ht="15" customHeight="1" x14ac:dyDescent="0.35">
      <c r="B702" s="56">
        <f>'Daily Returns'!B700</f>
        <v>45488</v>
      </c>
      <c r="C702" s="57">
        <f>'Portfolio 1 - Equal Weight'!F700</f>
        <v>6.958980531810266E-3</v>
      </c>
      <c r="D702" s="66">
        <f t="shared" si="40"/>
        <v>310.97962514850173</v>
      </c>
      <c r="E702" s="57">
        <f>'Portfolio 2 - Criteria Based'!F700</f>
        <v>5.8340728394400271E-3</v>
      </c>
      <c r="F702" s="66">
        <f t="shared" si="41"/>
        <v>345.08618011937762</v>
      </c>
      <c r="G702" s="57">
        <f>'Markowitz Optimisation'!F724</f>
        <v>8.6109624886419583E-3</v>
      </c>
      <c r="H702" s="66">
        <f t="shared" si="42"/>
        <v>529.12258962395742</v>
      </c>
      <c r="I702" s="57">
        <f>'Portfolio 4 - Benchmark'!C700</f>
        <v>-8.3831731541483823E-4</v>
      </c>
      <c r="J702" s="66">
        <f t="shared" si="43"/>
        <v>200.85936045292013</v>
      </c>
    </row>
    <row r="703" spans="2:10" ht="15" customHeight="1" x14ac:dyDescent="0.35">
      <c r="B703" s="56">
        <f>'Daily Returns'!B701</f>
        <v>45489</v>
      </c>
      <c r="C703" s="57">
        <f>'Portfolio 1 - Equal Weight'!F701</f>
        <v>-3.9056897823501078E-3</v>
      </c>
      <c r="D703" s="66">
        <f t="shared" si="40"/>
        <v>309.76503520404015</v>
      </c>
      <c r="E703" s="57">
        <f>'Portfolio 2 - Criteria Based'!F701</f>
        <v>-2.7508494467030969E-3</v>
      </c>
      <c r="F703" s="66">
        <f t="shared" si="41"/>
        <v>344.13689999173135</v>
      </c>
      <c r="G703" s="57">
        <f>'Markowitz Optimisation'!F725</f>
        <v>-1.7913459280038914E-3</v>
      </c>
      <c r="H703" s="66">
        <f t="shared" si="42"/>
        <v>528.17474802761967</v>
      </c>
      <c r="I703" s="57">
        <f>'Portfolio 4 - Benchmark'!C701</f>
        <v>1.5548285346826951E-3</v>
      </c>
      <c r="J703" s="66">
        <f t="shared" si="43"/>
        <v>201.17166231801045</v>
      </c>
    </row>
    <row r="704" spans="2:10" ht="15" customHeight="1" x14ac:dyDescent="0.35">
      <c r="B704" s="56">
        <f>'Daily Returns'!B702</f>
        <v>45491</v>
      </c>
      <c r="C704" s="57">
        <f>'Portfolio 1 - Equal Weight'!F702</f>
        <v>-1.2655473930369721E-2</v>
      </c>
      <c r="D704" s="66">
        <f t="shared" si="40"/>
        <v>305.84481187647538</v>
      </c>
      <c r="E704" s="57">
        <f>'Portfolio 2 - Criteria Based'!F702</f>
        <v>-1.3059353338912318E-2</v>
      </c>
      <c r="F704" s="66">
        <f t="shared" si="41"/>
        <v>339.64269461778139</v>
      </c>
      <c r="G704" s="57">
        <f>'Markowitz Optimisation'!F726</f>
        <v>-1.4478197354487507E-2</v>
      </c>
      <c r="H704" s="66">
        <f t="shared" si="42"/>
        <v>520.52772978801909</v>
      </c>
      <c r="I704" s="57">
        <f>'Portfolio 4 - Benchmark'!C702</f>
        <v>1.9074198397439623E-3</v>
      </c>
      <c r="J704" s="66">
        <f t="shared" si="43"/>
        <v>201.5553811379101</v>
      </c>
    </row>
    <row r="705" spans="2:10" ht="15" customHeight="1" x14ac:dyDescent="0.35">
      <c r="B705" s="56">
        <f>'Daily Returns'!B703</f>
        <v>45492</v>
      </c>
      <c r="C705" s="57">
        <f>'Portfolio 1 - Equal Weight'!F703</f>
        <v>-2.0564660583020002E-2</v>
      </c>
      <c r="D705" s="66">
        <f t="shared" si="40"/>
        <v>299.55521712915805</v>
      </c>
      <c r="E705" s="57">
        <f>'Portfolio 2 - Criteria Based'!F703</f>
        <v>-2.1249773833268207E-2</v>
      </c>
      <c r="F705" s="66">
        <f t="shared" si="41"/>
        <v>332.42536417303177</v>
      </c>
      <c r="G705" s="57">
        <f>'Markowitz Optimisation'!F727</f>
        <v>-1.7831532719451655E-2</v>
      </c>
      <c r="H705" s="66">
        <f t="shared" si="42"/>
        <v>511.24592254292213</v>
      </c>
      <c r="I705" s="57">
        <f>'Portfolio 4 - Benchmark'!C703</f>
        <v>2.0932318447219878E-3</v>
      </c>
      <c r="J705" s="66">
        <f t="shared" si="43"/>
        <v>201.97728328018306</v>
      </c>
    </row>
    <row r="706" spans="2:10" ht="15" customHeight="1" x14ac:dyDescent="0.35">
      <c r="B706" s="56">
        <f>'Daily Returns'!B704</f>
        <v>45495</v>
      </c>
      <c r="C706" s="57">
        <f>'Portfolio 1 - Equal Weight'!F704</f>
        <v>7.1076304003416923E-3</v>
      </c>
      <c r="D706" s="66">
        <f t="shared" si="40"/>
        <v>301.68434489700621</v>
      </c>
      <c r="E706" s="57">
        <f>'Portfolio 2 - Criteria Based'!F704</f>
        <v>6.7462698066825802E-3</v>
      </c>
      <c r="F706" s="66">
        <f t="shared" si="41"/>
        <v>334.66799537032773</v>
      </c>
      <c r="G706" s="57">
        <f>'Markowitz Optimisation'!F728</f>
        <v>8.4530730700230865E-3</v>
      </c>
      <c r="H706" s="66">
        <f t="shared" si="42"/>
        <v>515.56752168292883</v>
      </c>
      <c r="I706" s="57">
        <f>'Portfolio 4 - Benchmark'!C704</f>
        <v>1.0657850668726709E-2</v>
      </c>
      <c r="J706" s="66">
        <f t="shared" si="43"/>
        <v>204.12992700385837</v>
      </c>
    </row>
    <row r="707" spans="2:10" ht="15" customHeight="1" x14ac:dyDescent="0.35">
      <c r="B707" s="56">
        <f>'Daily Returns'!B705</f>
        <v>45496</v>
      </c>
      <c r="C707" s="57">
        <f>'Portfolio 1 - Equal Weight'!F705</f>
        <v>-6.561721071478066E-3</v>
      </c>
      <c r="D707" s="66">
        <f t="shared" si="40"/>
        <v>299.70477637416047</v>
      </c>
      <c r="E707" s="57">
        <f>'Portfolio 2 - Criteria Based'!F705</f>
        <v>-6.2731128831102056E-3</v>
      </c>
      <c r="F707" s="66">
        <f t="shared" si="41"/>
        <v>332.56858525700545</v>
      </c>
      <c r="G707" s="57">
        <f>'Markowitz Optimisation'!F729</f>
        <v>-1.1211582215387074E-3</v>
      </c>
      <c r="H707" s="66">
        <f t="shared" si="42"/>
        <v>514.98948891723569</v>
      </c>
      <c r="I707" s="57">
        <f>'Portfolio 4 - Benchmark'!C705</f>
        <v>-2.2792878091586477E-3</v>
      </c>
      <c r="J707" s="66">
        <f t="shared" si="43"/>
        <v>203.66465614975402</v>
      </c>
    </row>
    <row r="708" spans="2:10" ht="15" customHeight="1" x14ac:dyDescent="0.35">
      <c r="B708" s="56">
        <f>'Daily Returns'!B706</f>
        <v>45497</v>
      </c>
      <c r="C708" s="57">
        <f>'Portfolio 1 - Equal Weight'!F706</f>
        <v>5.4401482527783544E-3</v>
      </c>
      <c r="D708" s="66">
        <f t="shared" si="40"/>
        <v>301.33521478970169</v>
      </c>
      <c r="E708" s="57">
        <f>'Portfolio 2 - Criteria Based'!F706</f>
        <v>7.2270401699306664E-3</v>
      </c>
      <c r="F708" s="66">
        <f t="shared" si="41"/>
        <v>334.97207178191479</v>
      </c>
      <c r="G708" s="57">
        <f>'Markowitz Optimisation'!F730</f>
        <v>6.6717580555394097E-3</v>
      </c>
      <c r="H708" s="66">
        <f t="shared" si="42"/>
        <v>518.42537418843733</v>
      </c>
      <c r="I708" s="57">
        <f>'Portfolio 4 - Benchmark'!C706</f>
        <v>7.4876806243828753E-4</v>
      </c>
      <c r="J708" s="66">
        <f t="shared" si="43"/>
        <v>203.81715373972642</v>
      </c>
    </row>
    <row r="709" spans="2:10" ht="15" customHeight="1" x14ac:dyDescent="0.35">
      <c r="B709" s="56">
        <f>'Daily Returns'!B707</f>
        <v>45498</v>
      </c>
      <c r="C709" s="57">
        <f>'Portfolio 1 - Equal Weight'!F707</f>
        <v>6.8447597854197073E-3</v>
      </c>
      <c r="D709" s="66">
        <f t="shared" si="40"/>
        <v>303.39778194982506</v>
      </c>
      <c r="E709" s="57">
        <f>'Portfolio 2 - Criteria Based'!F707</f>
        <v>6.6898568945337761E-3</v>
      </c>
      <c r="F709" s="66">
        <f t="shared" si="41"/>
        <v>337.21298700580127</v>
      </c>
      <c r="G709" s="57">
        <f>'Markowitz Optimisation'!F731</f>
        <v>1.86439807790796E-3</v>
      </c>
      <c r="H709" s="66">
        <f t="shared" si="42"/>
        <v>519.39192545961305</v>
      </c>
      <c r="I709" s="57">
        <f>'Portfolio 4 - Benchmark'!C707</f>
        <v>-2.7149420688235559E-2</v>
      </c>
      <c r="J709" s="66">
        <f t="shared" si="43"/>
        <v>198.2836360893678</v>
      </c>
    </row>
    <row r="710" spans="2:10" ht="15" customHeight="1" x14ac:dyDescent="0.35">
      <c r="B710" s="56">
        <f>'Daily Returns'!B708</f>
        <v>45499</v>
      </c>
      <c r="C710" s="57">
        <f>'Portfolio 1 - Equal Weight'!F708</f>
        <v>1.661942273352536E-2</v>
      </c>
      <c r="D710" s="66">
        <f t="shared" si="40"/>
        <v>308.44007794446316</v>
      </c>
      <c r="E710" s="57">
        <f>'Portfolio 2 - Criteria Based'!F708</f>
        <v>1.6359218572531718E-2</v>
      </c>
      <c r="F710" s="66">
        <f t="shared" si="41"/>
        <v>342.72952796572542</v>
      </c>
      <c r="G710" s="57">
        <f>'Markowitz Optimisation'!F732</f>
        <v>1.8909812584871642E-2</v>
      </c>
      <c r="H710" s="66">
        <f t="shared" si="42"/>
        <v>529.21352942814997</v>
      </c>
      <c r="I710" s="57">
        <f>'Portfolio 4 - Benchmark'!C708</f>
        <v>-2.7886873912341681E-3</v>
      </c>
      <c r="J710" s="66">
        <f t="shared" si="43"/>
        <v>197.73068501351733</v>
      </c>
    </row>
    <row r="711" spans="2:10" ht="15" customHeight="1" x14ac:dyDescent="0.35">
      <c r="B711" s="56">
        <f>'Daily Returns'!B709</f>
        <v>45502</v>
      </c>
      <c r="C711" s="57">
        <f>'Portfolio 1 - Equal Weight'!F709</f>
        <v>3.4692346390952644E-3</v>
      </c>
      <c r="D711" s="66">
        <f t="shared" si="40"/>
        <v>309.51012894695333</v>
      </c>
      <c r="E711" s="57">
        <f>'Portfolio 2 - Criteria Based'!F709</f>
        <v>4.0926642470175151E-3</v>
      </c>
      <c r="F711" s="66">
        <f t="shared" si="41"/>
        <v>344.13220485122798</v>
      </c>
      <c r="G711" s="57">
        <f>'Markowitz Optimisation'!F733</f>
        <v>4.0638282544875814E-3</v>
      </c>
      <c r="H711" s="66">
        <f t="shared" si="42"/>
        <v>531.36416232169722</v>
      </c>
      <c r="I711" s="57">
        <f>'Portfolio 4 - Benchmark'!C709</f>
        <v>-5.3879438795579881E-3</v>
      </c>
      <c r="J711" s="66">
        <f t="shared" si="43"/>
        <v>196.66532317939794</v>
      </c>
    </row>
    <row r="712" spans="2:10" ht="15" customHeight="1" x14ac:dyDescent="0.35">
      <c r="B712" s="56">
        <f>'Daily Returns'!B710</f>
        <v>45503</v>
      </c>
      <c r="C712" s="57">
        <f>'Portfolio 1 - Equal Weight'!F710</f>
        <v>2.193573327493651E-2</v>
      </c>
      <c r="D712" s="66">
        <f t="shared" si="40"/>
        <v>316.29946058142491</v>
      </c>
      <c r="E712" s="57">
        <f>'Portfolio 2 - Criteria Based'!F710</f>
        <v>2.0215548253567729E-2</v>
      </c>
      <c r="F712" s="66">
        <f t="shared" si="41"/>
        <v>351.08902604400464</v>
      </c>
      <c r="G712" s="57">
        <f>'Markowitz Optimisation'!F734</f>
        <v>1.8078572984724473E-2</v>
      </c>
      <c r="H712" s="66">
        <f t="shared" si="42"/>
        <v>540.97046811169696</v>
      </c>
      <c r="I712" s="57">
        <f>'Portfolio 4 - Benchmark'!C710</f>
        <v>1.2340751926557036E-2</v>
      </c>
      <c r="J712" s="66">
        <f t="shared" si="43"/>
        <v>199.09232114531108</v>
      </c>
    </row>
    <row r="713" spans="2:10" ht="15" customHeight="1" x14ac:dyDescent="0.35">
      <c r="B713" s="56">
        <f>'Daily Returns'!B711</f>
        <v>45504</v>
      </c>
      <c r="C713" s="57">
        <f>'Portfolio 1 - Equal Weight'!F711</f>
        <v>2.4359326322652787E-2</v>
      </c>
      <c r="D713" s="66">
        <f t="shared" ref="D713:D776" si="44">D712*(1+C713)</f>
        <v>324.00430235740686</v>
      </c>
      <c r="E713" s="57">
        <f>'Portfolio 2 - Criteria Based'!F711</f>
        <v>2.9472610340031121E-2</v>
      </c>
      <c r="F713" s="66">
        <f t="shared" ref="F713:F776" si="45">F712*(1+E713)</f>
        <v>361.43653610326061</v>
      </c>
      <c r="G713" s="57">
        <f>'Markowitz Optimisation'!F735</f>
        <v>3.0668111208579901E-2</v>
      </c>
      <c r="H713" s="66">
        <f t="shared" ref="H713:H776" si="46">H712*(1+G713)</f>
        <v>557.56101058830393</v>
      </c>
      <c r="I713" s="57">
        <f>'Portfolio 4 - Benchmark'!C711</f>
        <v>1.2689907622587038E-2</v>
      </c>
      <c r="J713" s="66">
        <f t="shared" ref="J713:J776" si="47">J712*(1+I713)</f>
        <v>201.61878430901152</v>
      </c>
    </row>
    <row r="714" spans="2:10" ht="15" customHeight="1" x14ac:dyDescent="0.35">
      <c r="B714" s="56">
        <f>'Daily Returns'!B712</f>
        <v>45505</v>
      </c>
      <c r="C714" s="57">
        <f>'Portfolio 1 - Equal Weight'!F712</f>
        <v>2.6641345631202119E-2</v>
      </c>
      <c r="D714" s="66">
        <f t="shared" si="44"/>
        <v>332.63621296250699</v>
      </c>
      <c r="E714" s="57">
        <f>'Portfolio 2 - Criteria Based'!F712</f>
        <v>2.3139380361272568E-2</v>
      </c>
      <c r="F714" s="66">
        <f t="shared" si="45"/>
        <v>369.79995358861476</v>
      </c>
      <c r="G714" s="57">
        <f>'Markowitz Optimisation'!F736</f>
        <v>7.6384106671309876E-3</v>
      </c>
      <c r="H714" s="66">
        <f t="shared" si="46"/>
        <v>561.81989055915801</v>
      </c>
      <c r="I714" s="57">
        <f>'Portfolio 4 - Benchmark'!C712</f>
        <v>1.0942172488853208E-2</v>
      </c>
      <c r="J714" s="66">
        <f t="shared" si="47"/>
        <v>203.8249318239136</v>
      </c>
    </row>
    <row r="715" spans="2:10" ht="15" customHeight="1" x14ac:dyDescent="0.35">
      <c r="B715" s="56">
        <f>'Daily Returns'!B713</f>
        <v>45506</v>
      </c>
      <c r="C715" s="57">
        <f>'Portfolio 1 - Equal Weight'!F713</f>
        <v>-8.6149800651372128E-3</v>
      </c>
      <c r="D715" s="66">
        <f t="shared" si="44"/>
        <v>329.77055861889227</v>
      </c>
      <c r="E715" s="57">
        <f>'Portfolio 2 - Criteria Based'!F713</f>
        <v>-7.9968712347816048E-3</v>
      </c>
      <c r="F715" s="66">
        <f t="shared" si="45"/>
        <v>366.84271097713838</v>
      </c>
      <c r="G715" s="57">
        <f>'Markowitz Optimisation'!F737</f>
        <v>-9.085218999939932E-3</v>
      </c>
      <c r="H715" s="66">
        <f t="shared" si="46"/>
        <v>556.7156338149058</v>
      </c>
      <c r="I715" s="57">
        <f>'Portfolio 4 - Benchmark'!C713</f>
        <v>4.6347798132673201E-3</v>
      </c>
      <c r="J715" s="66">
        <f t="shared" si="47"/>
        <v>204.76961550337165</v>
      </c>
    </row>
    <row r="716" spans="2:10" ht="15" customHeight="1" x14ac:dyDescent="0.35">
      <c r="B716" s="56">
        <f>'Daily Returns'!B714</f>
        <v>45509</v>
      </c>
      <c r="C716" s="57">
        <f>'Portfolio 1 - Equal Weight'!F714</f>
        <v>-5.0267383038783191E-2</v>
      </c>
      <c r="D716" s="66">
        <f t="shared" si="44"/>
        <v>313.19385563388289</v>
      </c>
      <c r="E716" s="57">
        <f>'Portfolio 2 - Criteria Based'!F714</f>
        <v>-4.871171808802522E-2</v>
      </c>
      <c r="F716" s="66">
        <f t="shared" si="45"/>
        <v>348.97317225737311</v>
      </c>
      <c r="G716" s="57">
        <f>'Markowitz Optimisation'!F738</f>
        <v>-4.026784468538E-2</v>
      </c>
      <c r="H716" s="66">
        <f t="shared" si="46"/>
        <v>534.29789513852427</v>
      </c>
      <c r="I716" s="57">
        <f>'Portfolio 4 - Benchmark'!C714</f>
        <v>1.0811787645578663E-2</v>
      </c>
      <c r="J716" s="66">
        <f t="shared" si="47"/>
        <v>206.98354110246089</v>
      </c>
    </row>
    <row r="717" spans="2:10" ht="15" customHeight="1" x14ac:dyDescent="0.35">
      <c r="B717" s="56">
        <f>'Daily Returns'!B715</f>
        <v>45510</v>
      </c>
      <c r="C717" s="57">
        <f>'Portfolio 1 - Equal Weight'!F715</f>
        <v>-2.3198680324320927E-3</v>
      </c>
      <c r="D717" s="66">
        <f t="shared" si="44"/>
        <v>312.46728722024369</v>
      </c>
      <c r="E717" s="57">
        <f>'Portfolio 2 - Criteria Based'!F715</f>
        <v>-9.0093814556205243E-4</v>
      </c>
      <c r="F717" s="66">
        <f t="shared" si="45"/>
        <v>348.65876901470864</v>
      </c>
      <c r="G717" s="57">
        <f>'Markowitz Optimisation'!F739</f>
        <v>-7.9895526890965069E-4</v>
      </c>
      <c r="H717" s="66">
        <f t="shared" si="46"/>
        <v>533.871015020036</v>
      </c>
      <c r="I717" s="57">
        <f>'Portfolio 4 - Benchmark'!C715</f>
        <v>4.0641472521742994E-3</v>
      </c>
      <c r="J717" s="66">
        <f t="shared" si="47"/>
        <v>207.82475269227777</v>
      </c>
    </row>
    <row r="718" spans="2:10" ht="15" customHeight="1" x14ac:dyDescent="0.35">
      <c r="B718" s="56">
        <f>'Daily Returns'!B716</f>
        <v>45511</v>
      </c>
      <c r="C718" s="57">
        <f>'Portfolio 1 - Equal Weight'!F716</f>
        <v>9.4501001902373306E-3</v>
      </c>
      <c r="D718" s="66">
        <f t="shared" si="44"/>
        <v>315.42013439064669</v>
      </c>
      <c r="E718" s="57">
        <f>'Portfolio 2 - Criteria Based'!F716</f>
        <v>8.9695838720275332E-3</v>
      </c>
      <c r="F718" s="66">
        <f t="shared" si="45"/>
        <v>351.78609308610396</v>
      </c>
      <c r="G718" s="57">
        <f>'Markowitz Optimisation'!F740</f>
        <v>1.1829526208439245E-2</v>
      </c>
      <c r="H718" s="66">
        <f t="shared" si="46"/>
        <v>540.18645618414155</v>
      </c>
      <c r="I718" s="57">
        <f>'Portfolio 4 - Benchmark'!C716</f>
        <v>1.96804939346924E-2</v>
      </c>
      <c r="J718" s="66">
        <f t="shared" si="47"/>
        <v>211.91484647711709</v>
      </c>
    </row>
    <row r="719" spans="2:10" ht="15" customHeight="1" x14ac:dyDescent="0.35">
      <c r="B719" s="56">
        <f>'Daily Returns'!B717</f>
        <v>45512</v>
      </c>
      <c r="C719" s="57">
        <f>'Portfolio 1 - Equal Weight'!F717</f>
        <v>-1.1606485137499832E-2</v>
      </c>
      <c r="D719" s="66">
        <f t="shared" si="44"/>
        <v>311.75921528877348</v>
      </c>
      <c r="E719" s="57">
        <f>'Portfolio 2 - Criteria Based'!F717</f>
        <v>-1.2145296956862121E-2</v>
      </c>
      <c r="F719" s="66">
        <f t="shared" si="45"/>
        <v>347.51354652027885</v>
      </c>
      <c r="G719" s="57">
        <f>'Markowitz Optimisation'!F741</f>
        <v>-1.2434549549694932E-2</v>
      </c>
      <c r="H719" s="66">
        <f t="shared" si="46"/>
        <v>533.46948092864579</v>
      </c>
      <c r="I719" s="57">
        <f>'Portfolio 4 - Benchmark'!C717</f>
        <v>-1.3796187029315177E-2</v>
      </c>
      <c r="J719" s="66">
        <f t="shared" si="47"/>
        <v>208.99122962083018</v>
      </c>
    </row>
    <row r="720" spans="2:10" ht="15" customHeight="1" x14ac:dyDescent="0.35">
      <c r="B720" s="56">
        <f>'Daily Returns'!B718</f>
        <v>45513</v>
      </c>
      <c r="C720" s="57">
        <f>'Portfolio 1 - Equal Weight'!F718</f>
        <v>5.1736128594793819E-3</v>
      </c>
      <c r="D720" s="66">
        <f t="shared" si="44"/>
        <v>313.37213677405271</v>
      </c>
      <c r="E720" s="57">
        <f>'Portfolio 2 - Criteria Based'!F718</f>
        <v>6.4024981809333555E-3</v>
      </c>
      <c r="F720" s="66">
        <f t="shared" si="45"/>
        <v>349.73850136972464</v>
      </c>
      <c r="G720" s="57">
        <f>'Markowitz Optimisation'!F742</f>
        <v>7.4098854592816827E-3</v>
      </c>
      <c r="H720" s="66">
        <f t="shared" si="46"/>
        <v>537.42242867834955</v>
      </c>
      <c r="I720" s="57">
        <f>'Portfolio 4 - Benchmark'!C718</f>
        <v>-3.8195074913864535E-2</v>
      </c>
      <c r="J720" s="66">
        <f t="shared" si="47"/>
        <v>201.00879394912189</v>
      </c>
    </row>
    <row r="721" spans="2:10" ht="15" customHeight="1" x14ac:dyDescent="0.35">
      <c r="B721" s="56">
        <f>'Daily Returns'!B719</f>
        <v>45516</v>
      </c>
      <c r="C721" s="57">
        <f>'Portfolio 1 - Equal Weight'!F719</f>
        <v>-1.0054572742773481E-2</v>
      </c>
      <c r="D721" s="66">
        <f t="shared" si="44"/>
        <v>310.22131382929962</v>
      </c>
      <c r="E721" s="57">
        <f>'Portfolio 2 - Criteria Based'!F719</f>
        <v>-9.345064268999741E-3</v>
      </c>
      <c r="F721" s="66">
        <f t="shared" si="45"/>
        <v>346.47017259708093</v>
      </c>
      <c r="G721" s="57">
        <f>'Markowitz Optimisation'!F743</f>
        <v>-1.3107970607742225E-2</v>
      </c>
      <c r="H721" s="66">
        <f t="shared" si="46"/>
        <v>530.37791127929222</v>
      </c>
      <c r="I721" s="57">
        <f>'Portfolio 4 - Benchmark'!C719</f>
        <v>-3.8918034094027609E-3</v>
      </c>
      <c r="J721" s="66">
        <f t="shared" si="47"/>
        <v>200.22650723951077</v>
      </c>
    </row>
    <row r="722" spans="2:10" ht="15" customHeight="1" x14ac:dyDescent="0.35">
      <c r="B722" s="56">
        <f>'Daily Returns'!B720</f>
        <v>45517</v>
      </c>
      <c r="C722" s="57">
        <f>'Portfolio 1 - Equal Weight'!F720</f>
        <v>-1.0704759796557162E-2</v>
      </c>
      <c r="D722" s="66">
        <f t="shared" si="44"/>
        <v>306.9004691809846</v>
      </c>
      <c r="E722" s="57">
        <f>'Portfolio 2 - Criteria Based'!F720</f>
        <v>-1.1189202593404751E-2</v>
      </c>
      <c r="F722" s="66">
        <f t="shared" si="45"/>
        <v>342.5934476433203</v>
      </c>
      <c r="G722" s="57">
        <f>'Markowitz Optimisation'!F744</f>
        <v>-1.0778680878977716E-2</v>
      </c>
      <c r="H722" s="66">
        <f t="shared" si="46"/>
        <v>524.66113702835401</v>
      </c>
      <c r="I722" s="57">
        <f>'Portfolio 4 - Benchmark'!C720</f>
        <v>2.1788136301514216E-2</v>
      </c>
      <c r="J722" s="66">
        <f t="shared" si="47"/>
        <v>204.58906967042134</v>
      </c>
    </row>
    <row r="723" spans="2:10" ht="15" customHeight="1" x14ac:dyDescent="0.35">
      <c r="B723" s="56">
        <f>'Daily Returns'!B721</f>
        <v>45518</v>
      </c>
      <c r="C723" s="57">
        <f>'Portfolio 1 - Equal Weight'!F721</f>
        <v>-1.0556169893046186E-2</v>
      </c>
      <c r="D723" s="66">
        <f t="shared" si="44"/>
        <v>303.66077568805451</v>
      </c>
      <c r="E723" s="57">
        <f>'Portfolio 2 - Criteria Based'!F721</f>
        <v>-1.1647368782160062E-2</v>
      </c>
      <c r="F723" s="66">
        <f t="shared" si="45"/>
        <v>338.60313541626687</v>
      </c>
      <c r="G723" s="57">
        <f>'Markowitz Optimisation'!F745</f>
        <v>-1.4349541128049082E-2</v>
      </c>
      <c r="H723" s="66">
        <f t="shared" si="46"/>
        <v>517.13249046427666</v>
      </c>
      <c r="I723" s="57">
        <f>'Portfolio 4 - Benchmark'!C721</f>
        <v>-1.6434180330135217E-2</v>
      </c>
      <c r="J723" s="66">
        <f t="shared" si="47"/>
        <v>201.22681600588302</v>
      </c>
    </row>
    <row r="724" spans="2:10" ht="15" customHeight="1" x14ac:dyDescent="0.35">
      <c r="B724" s="56">
        <f>'Daily Returns'!B722</f>
        <v>45520</v>
      </c>
      <c r="C724" s="57">
        <f>'Portfolio 1 - Equal Weight'!F722</f>
        <v>9.2575608610835584E-3</v>
      </c>
      <c r="D724" s="66">
        <f t="shared" si="44"/>
        <v>306.47193380011055</v>
      </c>
      <c r="E724" s="57">
        <f>'Portfolio 2 - Criteria Based'!F722</f>
        <v>1.0186563354428925E-2</v>
      </c>
      <c r="F724" s="66">
        <f t="shared" si="45"/>
        <v>342.05233770719292</v>
      </c>
      <c r="G724" s="57">
        <f>'Markowitz Optimisation'!F746</f>
        <v>1.8454267064819323E-2</v>
      </c>
      <c r="H724" s="66">
        <f t="shared" si="46"/>
        <v>526.67579155119961</v>
      </c>
      <c r="I724" s="57">
        <f>'Portfolio 4 - Benchmark'!C722</f>
        <v>1.2390145512173989E-2</v>
      </c>
      <c r="J724" s="66">
        <f t="shared" si="47"/>
        <v>203.72004553714737</v>
      </c>
    </row>
    <row r="725" spans="2:10" ht="15" customHeight="1" x14ac:dyDescent="0.35">
      <c r="B725" s="56">
        <f>'Daily Returns'!B723</f>
        <v>45523</v>
      </c>
      <c r="C725" s="57">
        <f>'Portfolio 1 - Equal Weight'!F723</f>
        <v>1.2007507270575523E-2</v>
      </c>
      <c r="D725" s="66">
        <f t="shared" si="44"/>
        <v>310.15189777344267</v>
      </c>
      <c r="E725" s="57">
        <f>'Portfolio 2 - Criteria Based'!F723</f>
        <v>1.0646759068299455E-2</v>
      </c>
      <c r="F725" s="66">
        <f t="shared" si="45"/>
        <v>345.69408653551</v>
      </c>
      <c r="G725" s="57">
        <f>'Markowitz Optimisation'!F747</f>
        <v>4.6916288446567939E-3</v>
      </c>
      <c r="H725" s="66">
        <f t="shared" si="46"/>
        <v>529.14675888662362</v>
      </c>
      <c r="I725" s="57">
        <f>'Portfolio 4 - Benchmark'!C723</f>
        <v>-6.9418653486378323E-3</v>
      </c>
      <c r="J725" s="66">
        <f t="shared" si="47"/>
        <v>202.30584841221014</v>
      </c>
    </row>
    <row r="726" spans="2:10" ht="15" customHeight="1" x14ac:dyDescent="0.35">
      <c r="B726" s="56">
        <f>'Daily Returns'!B724</f>
        <v>45524</v>
      </c>
      <c r="C726" s="57">
        <f>'Portfolio 1 - Equal Weight'!F724</f>
        <v>1.9576295360058019E-2</v>
      </c>
      <c r="D726" s="66">
        <f t="shared" si="44"/>
        <v>316.22352293073811</v>
      </c>
      <c r="E726" s="57">
        <f>'Portfolio 2 - Criteria Based'!F724</f>
        <v>1.9080595576244627E-2</v>
      </c>
      <c r="F726" s="66">
        <f t="shared" si="45"/>
        <v>352.29013559379337</v>
      </c>
      <c r="G726" s="57">
        <f>'Markowitz Optimisation'!F748</f>
        <v>1.2604030711101208E-2</v>
      </c>
      <c r="H726" s="66">
        <f t="shared" si="46"/>
        <v>535.81614088631034</v>
      </c>
      <c r="I726" s="57">
        <f>'Portfolio 4 - Benchmark'!C724</f>
        <v>-8.0552613765713099E-3</v>
      </c>
      <c r="J726" s="66">
        <f t="shared" si="47"/>
        <v>200.67622192524078</v>
      </c>
    </row>
    <row r="727" spans="2:10" ht="15" customHeight="1" x14ac:dyDescent="0.35">
      <c r="B727" s="56">
        <f>'Daily Returns'!B725</f>
        <v>45525</v>
      </c>
      <c r="C727" s="57">
        <f>'Portfolio 1 - Equal Weight'!F725</f>
        <v>1.2999088331220772E-3</v>
      </c>
      <c r="D727" s="66">
        <f t="shared" si="44"/>
        <v>316.63458468143676</v>
      </c>
      <c r="E727" s="57">
        <f>'Portfolio 2 - Criteria Based'!F725</f>
        <v>2.0004233849108335E-4</v>
      </c>
      <c r="F727" s="66">
        <f t="shared" si="45"/>
        <v>352.3606085363449</v>
      </c>
      <c r="G727" s="57">
        <f>'Markowitz Optimisation'!F749</f>
        <v>-7.1830764248976406E-3</v>
      </c>
      <c r="H727" s="66">
        <f t="shared" si="46"/>
        <v>531.96733259663017</v>
      </c>
      <c r="I727" s="57">
        <f>'Portfolio 4 - Benchmark'!C725</f>
        <v>-6.3753293078399054E-3</v>
      </c>
      <c r="J727" s="66">
        <f t="shared" si="47"/>
        <v>199.39684492621421</v>
      </c>
    </row>
    <row r="728" spans="2:10" ht="15" customHeight="1" x14ac:dyDescent="0.35">
      <c r="B728" s="56">
        <f>'Daily Returns'!B726</f>
        <v>45526</v>
      </c>
      <c r="C728" s="57">
        <f>'Portfolio 1 - Equal Weight'!F726</f>
        <v>-6.7520762552432346E-3</v>
      </c>
      <c r="D728" s="66">
        <f t="shared" si="44"/>
        <v>314.49664382062042</v>
      </c>
      <c r="E728" s="57">
        <f>'Portfolio 2 - Criteria Based'!F726</f>
        <v>-7.5748696376560639E-3</v>
      </c>
      <c r="F728" s="66">
        <f t="shared" si="45"/>
        <v>349.69152286123693</v>
      </c>
      <c r="G728" s="57">
        <f>'Markowitz Optimisation'!F750</f>
        <v>-1.5254105472391751E-2</v>
      </c>
      <c r="H728" s="66">
        <f t="shared" si="46"/>
        <v>523.85264679733427</v>
      </c>
      <c r="I728" s="57">
        <f>'Portfolio 4 - Benchmark'!C726</f>
        <v>1.0963629120817497E-2</v>
      </c>
      <c r="J728" s="66">
        <f t="shared" si="47"/>
        <v>201.58295798184639</v>
      </c>
    </row>
    <row r="729" spans="2:10" ht="15" customHeight="1" x14ac:dyDescent="0.35">
      <c r="B729" s="56">
        <f>'Daily Returns'!B727</f>
        <v>45527</v>
      </c>
      <c r="C729" s="57">
        <f>'Portfolio 1 - Equal Weight'!F727</f>
        <v>-5.2123172562839716E-3</v>
      </c>
      <c r="D729" s="66">
        <f t="shared" si="44"/>
        <v>312.85738753699081</v>
      </c>
      <c r="E729" s="57">
        <f>'Portfolio 2 - Criteria Based'!F727</f>
        <v>-4.9168458443514399E-3</v>
      </c>
      <c r="F729" s="66">
        <f t="shared" si="45"/>
        <v>347.9721435502517</v>
      </c>
      <c r="G729" s="57">
        <f>'Markowitz Optimisation'!F751</f>
        <v>-2.0731083033303961E-3</v>
      </c>
      <c r="H729" s="66">
        <f t="shared" si="46"/>
        <v>522.76664352553712</v>
      </c>
      <c r="I729" s="57">
        <f>'Portfolio 4 - Benchmark'!C727</f>
        <v>1.3321188793036898E-2</v>
      </c>
      <c r="J729" s="66">
        <f t="shared" si="47"/>
        <v>204.26828262258138</v>
      </c>
    </row>
    <row r="730" spans="2:10" ht="15" customHeight="1" x14ac:dyDescent="0.35">
      <c r="B730" s="56">
        <f>'Daily Returns'!B728</f>
        <v>45530</v>
      </c>
      <c r="C730" s="57">
        <f>'Portfolio 1 - Equal Weight'!F728</f>
        <v>-1.2598555199660249E-3</v>
      </c>
      <c r="D730" s="66">
        <f t="shared" si="44"/>
        <v>312.46323243034021</v>
      </c>
      <c r="E730" s="57">
        <f>'Portfolio 2 - Criteria Based'!F728</f>
        <v>-3.3252902532253633E-3</v>
      </c>
      <c r="F730" s="66">
        <f t="shared" si="45"/>
        <v>346.81503517291009</v>
      </c>
      <c r="G730" s="57">
        <f>'Markowitz Optimisation'!F752</f>
        <v>-4.3736283177396992E-3</v>
      </c>
      <c r="H730" s="66">
        <f t="shared" si="46"/>
        <v>520.48025652984416</v>
      </c>
      <c r="I730" s="57">
        <f>'Portfolio 4 - Benchmark'!C728</f>
        <v>4.5070253517291992E-3</v>
      </c>
      <c r="J730" s="66">
        <f t="shared" si="47"/>
        <v>205.18892495091555</v>
      </c>
    </row>
    <row r="731" spans="2:10" ht="15" customHeight="1" x14ac:dyDescent="0.35">
      <c r="B731" s="56">
        <f>'Daily Returns'!B729</f>
        <v>45531</v>
      </c>
      <c r="C731" s="57">
        <f>'Portfolio 1 - Equal Weight'!F729</f>
        <v>1.2312964649174305E-2</v>
      </c>
      <c r="D731" s="66">
        <f t="shared" si="44"/>
        <v>316.3105811654217</v>
      </c>
      <c r="E731" s="57">
        <f>'Portfolio 2 - Criteria Based'!F729</f>
        <v>1.3656045707180523E-2</v>
      </c>
      <c r="F731" s="66">
        <f t="shared" si="45"/>
        <v>351.55115714516882</v>
      </c>
      <c r="G731" s="57">
        <f>'Markowitz Optimisation'!F753</f>
        <v>-4.6506745438547542E-3</v>
      </c>
      <c r="H731" s="66">
        <f t="shared" si="46"/>
        <v>518.05967225022187</v>
      </c>
      <c r="I731" s="57">
        <f>'Portfolio 4 - Benchmark'!C729</f>
        <v>1.4657349983284718E-3</v>
      </c>
      <c r="J731" s="66">
        <f t="shared" si="47"/>
        <v>205.48967753948551</v>
      </c>
    </row>
    <row r="732" spans="2:10" ht="15" customHeight="1" x14ac:dyDescent="0.35">
      <c r="B732" s="56">
        <f>'Daily Returns'!B730</f>
        <v>45532</v>
      </c>
      <c r="C732" s="57">
        <f>'Portfolio 1 - Equal Weight'!F730</f>
        <v>-7.2129091308844378E-3</v>
      </c>
      <c r="D732" s="66">
        <f t="shared" si="44"/>
        <v>314.02906168633825</v>
      </c>
      <c r="E732" s="57">
        <f>'Portfolio 2 - Criteria Based'!F730</f>
        <v>-8.1153749541058844E-3</v>
      </c>
      <c r="F732" s="66">
        <f t="shared" si="45"/>
        <v>348.69818768938597</v>
      </c>
      <c r="G732" s="57">
        <f>'Markowitz Optimisation'!F754</f>
        <v>-9.1620361532790719E-3</v>
      </c>
      <c r="H732" s="66">
        <f t="shared" si="46"/>
        <v>513.31319080350943</v>
      </c>
      <c r="I732" s="57">
        <f>'Portfolio 4 - Benchmark'!C730</f>
        <v>-6.2007572585907056E-3</v>
      </c>
      <c r="J732" s="66">
        <f t="shared" si="47"/>
        <v>204.21548592991709</v>
      </c>
    </row>
    <row r="733" spans="2:10" ht="15" customHeight="1" x14ac:dyDescent="0.35">
      <c r="B733" s="56">
        <f>'Daily Returns'!B731</f>
        <v>45533</v>
      </c>
      <c r="C733" s="57">
        <f>'Portfolio 1 - Equal Weight'!F731</f>
        <v>-9.7411306826487576E-3</v>
      </c>
      <c r="D733" s="66">
        <f t="shared" si="44"/>
        <v>310.97006355830206</v>
      </c>
      <c r="E733" s="57">
        <f>'Portfolio 2 - Criteria Based'!F731</f>
        <v>-8.2280759212841059E-3</v>
      </c>
      <c r="F733" s="66">
        <f t="shared" si="45"/>
        <v>345.82907252746355</v>
      </c>
      <c r="G733" s="57">
        <f>'Markowitz Optimisation'!F755</f>
        <v>3.5894496072296574E-4</v>
      </c>
      <c r="H733" s="66">
        <f t="shared" si="46"/>
        <v>513.49744198662097</v>
      </c>
      <c r="I733" s="57">
        <f>'Portfolio 4 - Benchmark'!C731</f>
        <v>3.9241802214395882E-4</v>
      </c>
      <c r="J733" s="66">
        <f t="shared" si="47"/>
        <v>204.29562376699687</v>
      </c>
    </row>
    <row r="734" spans="2:10" ht="15" customHeight="1" x14ac:dyDescent="0.35">
      <c r="B734" s="56">
        <f>'Daily Returns'!B732</f>
        <v>45534</v>
      </c>
      <c r="C734" s="57">
        <f>'Portfolio 1 - Equal Weight'!F732</f>
        <v>5.373929280121593E-3</v>
      </c>
      <c r="D734" s="66">
        <f t="shared" si="44"/>
        <v>312.64119468809929</v>
      </c>
      <c r="E734" s="57">
        <f>'Portfolio 2 - Criteria Based'!F732</f>
        <v>6.5695279824390827E-3</v>
      </c>
      <c r="F734" s="66">
        <f t="shared" si="45"/>
        <v>348.1010062965737</v>
      </c>
      <c r="G734" s="57">
        <f>'Markowitz Optimisation'!F756</f>
        <v>6.7258194842959515E-3</v>
      </c>
      <c r="H734" s="66">
        <f t="shared" si="46"/>
        <v>516.95113308707062</v>
      </c>
      <c r="I734" s="57">
        <f>'Portfolio 4 - Benchmark'!C732</f>
        <v>1.0473451220229801E-2</v>
      </c>
      <c r="J734" s="66">
        <f t="shared" si="47"/>
        <v>206.43530401702694</v>
      </c>
    </row>
    <row r="735" spans="2:10" ht="15" customHeight="1" x14ac:dyDescent="0.35">
      <c r="B735" s="56">
        <f>'Daily Returns'!B733</f>
        <v>45537</v>
      </c>
      <c r="C735" s="57">
        <f>'Portfolio 1 - Equal Weight'!F733</f>
        <v>1.5403816042001386E-2</v>
      </c>
      <c r="D735" s="66">
        <f t="shared" si="44"/>
        <v>317.45706213822632</v>
      </c>
      <c r="E735" s="57">
        <f>'Portfolio 2 - Criteria Based'!F733</f>
        <v>1.6689561796324644E-2</v>
      </c>
      <c r="F735" s="66">
        <f t="shared" si="45"/>
        <v>353.91065955252321</v>
      </c>
      <c r="G735" s="57">
        <f>'Markowitz Optimisation'!F757</f>
        <v>2.2642855814766202E-2</v>
      </c>
      <c r="H735" s="66">
        <f t="shared" si="46"/>
        <v>528.65638305684115</v>
      </c>
      <c r="I735" s="57">
        <f>'Portfolio 4 - Benchmark'!C733</f>
        <v>-6.1278245708982215E-3</v>
      </c>
      <c r="J735" s="66">
        <f t="shared" si="47"/>
        <v>205.17030468877056</v>
      </c>
    </row>
    <row r="736" spans="2:10" ht="15" customHeight="1" x14ac:dyDescent="0.35">
      <c r="B736" s="56">
        <f>'Daily Returns'!B734</f>
        <v>45538</v>
      </c>
      <c r="C736" s="57">
        <f>'Portfolio 1 - Equal Weight'!F734</f>
        <v>-8.1653482054443553E-3</v>
      </c>
      <c r="D736" s="66">
        <f t="shared" si="44"/>
        <v>314.86491468559029</v>
      </c>
      <c r="E736" s="57">
        <f>'Portfolio 2 - Criteria Based'!F734</f>
        <v>-8.6652966466945272E-3</v>
      </c>
      <c r="F736" s="66">
        <f t="shared" si="45"/>
        <v>350.84391870107328</v>
      </c>
      <c r="G736" s="57">
        <f>'Markowitz Optimisation'!F758</f>
        <v>-1.1408528593503432E-2</v>
      </c>
      <c r="H736" s="66">
        <f t="shared" si="46"/>
        <v>522.62519159459907</v>
      </c>
      <c r="I736" s="57">
        <f>'Portfolio 4 - Benchmark'!C734</f>
        <v>-2.8857840670715174E-3</v>
      </c>
      <c r="J736" s="66">
        <f t="shared" si="47"/>
        <v>204.5782274924635</v>
      </c>
    </row>
    <row r="737" spans="2:10" ht="15" customHeight="1" x14ac:dyDescent="0.35">
      <c r="B737" s="56">
        <f>'Daily Returns'!B735</f>
        <v>45539</v>
      </c>
      <c r="C737" s="57">
        <f>'Portfolio 1 - Equal Weight'!F735</f>
        <v>-3.6292818298406249E-3</v>
      </c>
      <c r="D737" s="66">
        <f t="shared" si="44"/>
        <v>313.72218117186753</v>
      </c>
      <c r="E737" s="57">
        <f>'Portfolio 2 - Criteria Based'!F735</f>
        <v>-4.6553374786665325E-3</v>
      </c>
      <c r="F737" s="66">
        <f t="shared" si="45"/>
        <v>349.21062185718193</v>
      </c>
      <c r="G737" s="57">
        <f>'Markowitz Optimisation'!F759</f>
        <v>-4.7381175952635746E-3</v>
      </c>
      <c r="H737" s="66">
        <f t="shared" si="46"/>
        <v>520.14893197857668</v>
      </c>
      <c r="I737" s="57">
        <f>'Portfolio 4 - Benchmark'!C735</f>
        <v>6.0601731412204263E-3</v>
      </c>
      <c r="J737" s="66">
        <f t="shared" si="47"/>
        <v>205.81800697199182</v>
      </c>
    </row>
    <row r="738" spans="2:10" ht="15" customHeight="1" x14ac:dyDescent="0.35">
      <c r="B738" s="56">
        <f>'Daily Returns'!B736</f>
        <v>45540</v>
      </c>
      <c r="C738" s="57">
        <f>'Portfolio 1 - Equal Weight'!F736</f>
        <v>-8.0439417094569487E-3</v>
      </c>
      <c r="D738" s="66">
        <f t="shared" si="44"/>
        <v>311.19861823355734</v>
      </c>
      <c r="E738" s="57">
        <f>'Portfolio 2 - Criteria Based'!F736</f>
        <v>-9.8419989909185046E-3</v>
      </c>
      <c r="F738" s="66">
        <f t="shared" si="45"/>
        <v>345.77369126924549</v>
      </c>
      <c r="G738" s="57">
        <f>'Markowitz Optimisation'!F760</f>
        <v>-1.1432216804088863E-2</v>
      </c>
      <c r="H738" s="66">
        <f t="shared" si="46"/>
        <v>514.20247661778228</v>
      </c>
      <c r="I738" s="57">
        <f>'Portfolio 4 - Benchmark'!C736</f>
        <v>2.2056246865058693E-3</v>
      </c>
      <c r="J738" s="66">
        <f t="shared" si="47"/>
        <v>206.27196424909667</v>
      </c>
    </row>
    <row r="739" spans="2:10" ht="15" customHeight="1" x14ac:dyDescent="0.35">
      <c r="B739" s="56">
        <f>'Daily Returns'!B737</f>
        <v>45541</v>
      </c>
      <c r="C739" s="57">
        <f>'Portfolio 1 - Equal Weight'!F737</f>
        <v>-1.3049451616995432E-2</v>
      </c>
      <c r="D739" s="66">
        <f t="shared" si="44"/>
        <v>307.13764692164267</v>
      </c>
      <c r="E739" s="57">
        <f>'Portfolio 2 - Criteria Based'!F737</f>
        <v>-1.2139951554357837E-2</v>
      </c>
      <c r="F739" s="66">
        <f t="shared" si="45"/>
        <v>341.57601540846537</v>
      </c>
      <c r="G739" s="57">
        <f>'Markowitz Optimisation'!F761</f>
        <v>-1.1467438386438475E-2</v>
      </c>
      <c r="H739" s="66">
        <f t="shared" si="46"/>
        <v>508.30589139901377</v>
      </c>
      <c r="I739" s="57">
        <f>'Portfolio 4 - Benchmark'!C737</f>
        <v>5.8390123727636301E-4</v>
      </c>
      <c r="J739" s="66">
        <f t="shared" si="47"/>
        <v>206.39240670423715</v>
      </c>
    </row>
    <row r="740" spans="2:10" ht="15" customHeight="1" x14ac:dyDescent="0.35">
      <c r="B740" s="56">
        <f>'Daily Returns'!B738</f>
        <v>45544</v>
      </c>
      <c r="C740" s="57">
        <f>'Portfolio 1 - Equal Weight'!F738</f>
        <v>2.3581992816487096E-3</v>
      </c>
      <c r="D740" s="66">
        <f t="shared" si="44"/>
        <v>307.86193869998056</v>
      </c>
      <c r="E740" s="57">
        <f>'Portfolio 2 - Criteria Based'!F738</f>
        <v>2.9346146985599012E-5</v>
      </c>
      <c r="F740" s="66">
        <f t="shared" si="45"/>
        <v>341.58603934842029</v>
      </c>
      <c r="G740" s="57">
        <f>'Markowitz Optimisation'!F762</f>
        <v>-6.6973608367416181E-3</v>
      </c>
      <c r="H740" s="66">
        <f t="shared" si="46"/>
        <v>504.90158342887298</v>
      </c>
      <c r="I740" s="57">
        <f>'Portfolio 4 - Benchmark'!C738</f>
        <v>-6.973034023518232E-3</v>
      </c>
      <c r="J740" s="66">
        <f t="shared" si="47"/>
        <v>204.95322543009269</v>
      </c>
    </row>
    <row r="741" spans="2:10" ht="15" customHeight="1" x14ac:dyDescent="0.35">
      <c r="B741" s="56">
        <f>'Daily Returns'!B739</f>
        <v>45545</v>
      </c>
      <c r="C741" s="57">
        <f>'Portfolio 1 - Equal Weight'!F739</f>
        <v>1.7826678500436923E-2</v>
      </c>
      <c r="D741" s="66">
        <f t="shared" si="44"/>
        <v>313.35009450370632</v>
      </c>
      <c r="E741" s="57">
        <f>'Portfolio 2 - Criteria Based'!F739</f>
        <v>1.8197711761296011E-2</v>
      </c>
      <c r="F741" s="66">
        <f t="shared" si="45"/>
        <v>347.80212363416553</v>
      </c>
      <c r="G741" s="57">
        <f>'Markowitz Optimisation'!F763</f>
        <v>8.8503859077479589E-3</v>
      </c>
      <c r="H741" s="66">
        <f t="shared" si="46"/>
        <v>509.37015728765152</v>
      </c>
      <c r="I741" s="57">
        <f>'Portfolio 4 - Benchmark'!C739</f>
        <v>-5.2394736146043064E-3</v>
      </c>
      <c r="J741" s="66">
        <f t="shared" si="47"/>
        <v>203.87937841322366</v>
      </c>
    </row>
    <row r="742" spans="2:10" ht="15" customHeight="1" x14ac:dyDescent="0.35">
      <c r="B742" s="56">
        <f>'Daily Returns'!B740</f>
        <v>45546</v>
      </c>
      <c r="C742" s="57">
        <f>'Portfolio 1 - Equal Weight'!F740</f>
        <v>-1.1697704801977949E-2</v>
      </c>
      <c r="D742" s="66">
        <f t="shared" si="44"/>
        <v>309.68461759853005</v>
      </c>
      <c r="E742" s="57">
        <f>'Portfolio 2 - Criteria Based'!F740</f>
        <v>-1.1366551148610951E-2</v>
      </c>
      <c r="F742" s="66">
        <f t="shared" si="45"/>
        <v>343.84881300628228</v>
      </c>
      <c r="G742" s="57">
        <f>'Markowitz Optimisation'!F764</f>
        <v>-9.8391529465149466E-3</v>
      </c>
      <c r="H742" s="66">
        <f t="shared" si="46"/>
        <v>504.35838640370793</v>
      </c>
      <c r="I742" s="57">
        <f>'Portfolio 4 - Benchmark'!C740</f>
        <v>-7.8208363728429209E-3</v>
      </c>
      <c r="J742" s="66">
        <f t="shared" si="47"/>
        <v>202.28487115485692</v>
      </c>
    </row>
    <row r="743" spans="2:10" ht="15" customHeight="1" x14ac:dyDescent="0.35">
      <c r="B743" s="56">
        <f>'Daily Returns'!B741</f>
        <v>45547</v>
      </c>
      <c r="C743" s="57">
        <f>'Portfolio 1 - Equal Weight'!F741</f>
        <v>1.6291521038777578E-2</v>
      </c>
      <c r="D743" s="66">
        <f t="shared" si="44"/>
        <v>314.72985106152225</v>
      </c>
      <c r="E743" s="57">
        <f>'Portfolio 2 - Criteria Based'!F741</f>
        <v>1.7345414999285415E-2</v>
      </c>
      <c r="F743" s="66">
        <f t="shared" si="45"/>
        <v>349.81301336488792</v>
      </c>
      <c r="G743" s="57">
        <f>'Markowitz Optimisation'!F765</f>
        <v>2.8520299654150788E-2</v>
      </c>
      <c r="H743" s="66">
        <f t="shared" si="46"/>
        <v>518.74283871702562</v>
      </c>
      <c r="I743" s="57">
        <f>'Portfolio 4 - Benchmark'!C741</f>
        <v>-1.6292797285582528E-2</v>
      </c>
      <c r="J743" s="66">
        <f t="shared" si="47"/>
        <v>198.98908475519065</v>
      </c>
    </row>
    <row r="744" spans="2:10" ht="15" customHeight="1" x14ac:dyDescent="0.35">
      <c r="B744" s="56">
        <f>'Daily Returns'!B742</f>
        <v>45548</v>
      </c>
      <c r="C744" s="57">
        <f>'Portfolio 1 - Equal Weight'!F742</f>
        <v>-3.7378146743184851E-3</v>
      </c>
      <c r="D744" s="66">
        <f t="shared" si="44"/>
        <v>313.55344920577846</v>
      </c>
      <c r="E744" s="57">
        <f>'Portfolio 2 - Criteria Based'!F742</f>
        <v>-3.4011374698439275E-3</v>
      </c>
      <c r="F744" s="66">
        <f t="shared" si="45"/>
        <v>348.62325121769356</v>
      </c>
      <c r="G744" s="57">
        <f>'Markowitz Optimisation'!F766</f>
        <v>-1.0675684937129309E-2</v>
      </c>
      <c r="H744" s="66">
        <f t="shared" si="46"/>
        <v>513.20490360749056</v>
      </c>
      <c r="I744" s="57">
        <f>'Portfolio 4 - Benchmark'!C742</f>
        <v>-6.7681454168141419E-3</v>
      </c>
      <c r="J744" s="66">
        <f t="shared" si="47"/>
        <v>197.64229769320877</v>
      </c>
    </row>
    <row r="745" spans="2:10" ht="15" customHeight="1" x14ac:dyDescent="0.35">
      <c r="B745" s="56">
        <f>'Daily Returns'!B743</f>
        <v>45551</v>
      </c>
      <c r="C745" s="57">
        <f>'Portfolio 1 - Equal Weight'!F743</f>
        <v>1.8353496651147775E-2</v>
      </c>
      <c r="D745" s="66">
        <f t="shared" si="44"/>
        <v>319.30825138573255</v>
      </c>
      <c r="E745" s="57">
        <f>'Portfolio 2 - Criteria Based'!F743</f>
        <v>1.9035657638481616E-2</v>
      </c>
      <c r="F745" s="66">
        <f t="shared" si="45"/>
        <v>355.25952407268795</v>
      </c>
      <c r="G745" s="57">
        <f>'Markowitz Optimisation'!F767</f>
        <v>2.9113538285893088E-2</v>
      </c>
      <c r="H745" s="66">
        <f t="shared" si="46"/>
        <v>528.1461142171753</v>
      </c>
      <c r="I745" s="57">
        <f>'Portfolio 4 - Benchmark'!C743</f>
        <v>7.5524575599110744E-3</v>
      </c>
      <c r="J745" s="66">
        <f t="shared" si="47"/>
        <v>199.13498275858004</v>
      </c>
    </row>
    <row r="746" spans="2:10" ht="15" customHeight="1" x14ac:dyDescent="0.35">
      <c r="B746" s="56">
        <f>'Daily Returns'!B744</f>
        <v>45552</v>
      </c>
      <c r="C746" s="57">
        <f>'Portfolio 1 - Equal Weight'!F744</f>
        <v>-1.9324975543952851E-3</v>
      </c>
      <c r="D746" s="66">
        <f t="shared" si="44"/>
        <v>318.69118897083138</v>
      </c>
      <c r="E746" s="57">
        <f>'Portfolio 2 - Criteria Based'!F744</f>
        <v>-1.1672970821613713E-3</v>
      </c>
      <c r="F746" s="66">
        <f t="shared" si="45"/>
        <v>354.84483066682787</v>
      </c>
      <c r="G746" s="57">
        <f>'Markowitz Optimisation'!F768</f>
        <v>1.6585668309362642E-3</v>
      </c>
      <c r="H746" s="66">
        <f t="shared" si="46"/>
        <v>529.02207984410381</v>
      </c>
      <c r="I746" s="57">
        <f>'Portfolio 4 - Benchmark'!C744</f>
        <v>-1.4609382767485579E-2</v>
      </c>
      <c r="J746" s="66">
        <f t="shared" si="47"/>
        <v>196.22574357306331</v>
      </c>
    </row>
    <row r="747" spans="2:10" ht="15" customHeight="1" x14ac:dyDescent="0.35">
      <c r="B747" s="56">
        <f>'Daily Returns'!B745</f>
        <v>45553</v>
      </c>
      <c r="C747" s="57">
        <f>'Portfolio 1 - Equal Weight'!F745</f>
        <v>2.0592069506451417E-3</v>
      </c>
      <c r="D747" s="66">
        <f t="shared" si="44"/>
        <v>319.34744008226949</v>
      </c>
      <c r="E747" s="57">
        <f>'Portfolio 2 - Criteria Based'!F745</f>
        <v>4.4818254693070178E-3</v>
      </c>
      <c r="F747" s="66">
        <f t="shared" si="45"/>
        <v>356.43518326656243</v>
      </c>
      <c r="G747" s="57">
        <f>'Markowitz Optimisation'!F769</f>
        <v>6.0615728137625689E-4</v>
      </c>
      <c r="H747" s="66">
        <f t="shared" si="46"/>
        <v>529.34275042981017</v>
      </c>
      <c r="I747" s="57">
        <f>'Portfolio 4 - Benchmark'!C745</f>
        <v>2.0938710549232686E-2</v>
      </c>
      <c r="J747" s="66">
        <f t="shared" si="47"/>
        <v>200.33445762004763</v>
      </c>
    </row>
    <row r="748" spans="2:10" ht="15" customHeight="1" x14ac:dyDescent="0.35">
      <c r="B748" s="56">
        <f>'Daily Returns'!B746</f>
        <v>45554</v>
      </c>
      <c r="C748" s="57">
        <f>'Portfolio 1 - Equal Weight'!F746</f>
        <v>-6.9029998765302806E-3</v>
      </c>
      <c r="D748" s="66">
        <f t="shared" si="44"/>
        <v>317.14298474281134</v>
      </c>
      <c r="E748" s="57">
        <f>'Portfolio 2 - Criteria Based'!F746</f>
        <v>-8.1780236315786223E-3</v>
      </c>
      <c r="F748" s="66">
        <f t="shared" si="45"/>
        <v>353.52024791468244</v>
      </c>
      <c r="G748" s="57">
        <f>'Markowitz Optimisation'!F770</f>
        <v>-4.9205885128209594E-3</v>
      </c>
      <c r="H748" s="66">
        <f t="shared" si="46"/>
        <v>526.73807257270016</v>
      </c>
      <c r="I748" s="57">
        <f>'Portfolio 4 - Benchmark'!C746</f>
        <v>-6.316790143501283E-3</v>
      </c>
      <c r="J748" s="66">
        <f t="shared" si="47"/>
        <v>199.06898689274965</v>
      </c>
    </row>
    <row r="749" spans="2:10" ht="15" customHeight="1" x14ac:dyDescent="0.35">
      <c r="B749" s="56">
        <f>'Daily Returns'!B747</f>
        <v>45555</v>
      </c>
      <c r="C749" s="57">
        <f>'Portfolio 1 - Equal Weight'!F747</f>
        <v>1.962291038187609E-2</v>
      </c>
      <c r="D749" s="66">
        <f t="shared" si="44"/>
        <v>323.36625311066024</v>
      </c>
      <c r="E749" s="57">
        <f>'Portfolio 2 - Criteria Based'!F747</f>
        <v>1.7889660446141476E-2</v>
      </c>
      <c r="F749" s="66">
        <f t="shared" si="45"/>
        <v>359.84460511071183</v>
      </c>
      <c r="G749" s="57">
        <f>'Markowitz Optimisation'!F771</f>
        <v>1.8921699924839462E-2</v>
      </c>
      <c r="H749" s="66">
        <f t="shared" si="46"/>
        <v>536.70485232090903</v>
      </c>
      <c r="I749" s="57">
        <f>'Portfolio 4 - Benchmark'!C747</f>
        <v>8.0488948457710929E-3</v>
      </c>
      <c r="J749" s="66">
        <f t="shared" si="47"/>
        <v>200.67127223530358</v>
      </c>
    </row>
    <row r="750" spans="2:10" ht="15" customHeight="1" x14ac:dyDescent="0.35">
      <c r="B750" s="56">
        <f>'Daily Returns'!B748</f>
        <v>45558</v>
      </c>
      <c r="C750" s="57">
        <f>'Portfolio 1 - Equal Weight'!F748</f>
        <v>1.1360405099426353E-2</v>
      </c>
      <c r="D750" s="66">
        <f t="shared" si="44"/>
        <v>327.03982474148097</v>
      </c>
      <c r="E750" s="57">
        <f>'Portfolio 2 - Criteria Based'!F748</f>
        <v>1.0329420176106077E-2</v>
      </c>
      <c r="F750" s="66">
        <f t="shared" si="45"/>
        <v>363.56159123500538</v>
      </c>
      <c r="G750" s="57">
        <f>'Markowitz Optimisation'!F772</f>
        <v>2.7638415729206974E-3</v>
      </c>
      <c r="H750" s="66">
        <f t="shared" si="46"/>
        <v>538.1882195041419</v>
      </c>
      <c r="I750" s="57">
        <f>'Portfolio 4 - Benchmark'!C748</f>
        <v>1.8675430415815431E-3</v>
      </c>
      <c r="J750" s="66">
        <f t="shared" si="47"/>
        <v>201.04603447341194</v>
      </c>
    </row>
    <row r="751" spans="2:10" ht="15" customHeight="1" x14ac:dyDescent="0.35">
      <c r="B751" s="56">
        <f>'Daily Returns'!B749</f>
        <v>45559</v>
      </c>
      <c r="C751" s="57">
        <f>'Portfolio 1 - Equal Weight'!F749</f>
        <v>1.4935815423236833E-2</v>
      </c>
      <c r="D751" s="66">
        <f t="shared" si="44"/>
        <v>331.92443119986746</v>
      </c>
      <c r="E751" s="57">
        <f>'Portfolio 2 - Criteria Based'!F749</f>
        <v>1.6007915398950662E-2</v>
      </c>
      <c r="F751" s="66">
        <f t="shared" si="45"/>
        <v>369.38145442980328</v>
      </c>
      <c r="G751" s="57">
        <f>'Markowitz Optimisation'!F773</f>
        <v>8.1805722904342831E-3</v>
      </c>
      <c r="H751" s="66">
        <f t="shared" si="46"/>
        <v>542.59090713965566</v>
      </c>
      <c r="I751" s="57">
        <f>'Portfolio 4 - Benchmark'!C749</f>
        <v>-6.9896456641219684E-3</v>
      </c>
      <c r="J751" s="66">
        <f t="shared" si="47"/>
        <v>199.64079393026594</v>
      </c>
    </row>
    <row r="752" spans="2:10" ht="15" customHeight="1" x14ac:dyDescent="0.35">
      <c r="B752" s="56">
        <f>'Daily Returns'!B750</f>
        <v>45560</v>
      </c>
      <c r="C752" s="57">
        <f>'Portfolio 1 - Equal Weight'!F750</f>
        <v>3.4636564841041498E-3</v>
      </c>
      <c r="D752" s="66">
        <f t="shared" si="44"/>
        <v>333.07410340822548</v>
      </c>
      <c r="E752" s="57">
        <f>'Portfolio 2 - Criteria Based'!F750</f>
        <v>3.9640541124643346E-3</v>
      </c>
      <c r="F752" s="66">
        <f t="shared" si="45"/>
        <v>370.84570250330381</v>
      </c>
      <c r="G752" s="57">
        <f>'Markowitz Optimisation'!F774</f>
        <v>2.047732241930415E-3</v>
      </c>
      <c r="H752" s="66">
        <f t="shared" si="46"/>
        <v>543.7019880343837</v>
      </c>
      <c r="I752" s="57">
        <f>'Portfolio 4 - Benchmark'!C750</f>
        <v>-5.6197418224479545E-4</v>
      </c>
      <c r="J752" s="66">
        <f t="shared" si="47"/>
        <v>199.52860095835428</v>
      </c>
    </row>
    <row r="753" spans="2:10" ht="15" customHeight="1" x14ac:dyDescent="0.35">
      <c r="B753" s="56">
        <f>'Daily Returns'!B751</f>
        <v>45561</v>
      </c>
      <c r="C753" s="57">
        <f>'Portfolio 1 - Equal Weight'!F751</f>
        <v>-8.3906583377307842E-4</v>
      </c>
      <c r="D753" s="66">
        <f t="shared" si="44"/>
        <v>332.79463230794101</v>
      </c>
      <c r="E753" s="57">
        <f>'Portfolio 2 - Criteria Based'!F751</f>
        <v>-3.5631422247361987E-4</v>
      </c>
      <c r="F753" s="66">
        <f t="shared" si="45"/>
        <v>370.71356490515865</v>
      </c>
      <c r="G753" s="57">
        <f>'Markowitz Optimisation'!F775</f>
        <v>-4.4445066792764661E-4</v>
      </c>
      <c r="H753" s="66">
        <f t="shared" si="46"/>
        <v>543.46033932264822</v>
      </c>
      <c r="I753" s="57">
        <f>'Portfolio 4 - Benchmark'!C751</f>
        <v>1.2358571026935605E-2</v>
      </c>
      <c r="J753" s="66">
        <f t="shared" si="47"/>
        <v>201.99448934520319</v>
      </c>
    </row>
    <row r="754" spans="2:10" ht="15" customHeight="1" x14ac:dyDescent="0.35">
      <c r="B754" s="56">
        <f>'Daily Returns'!B752</f>
        <v>45562</v>
      </c>
      <c r="C754" s="57">
        <f>'Portfolio 1 - Equal Weight'!F752</f>
        <v>-1.21402855133943E-2</v>
      </c>
      <c r="D754" s="66">
        <f t="shared" si="44"/>
        <v>328.75441045439754</v>
      </c>
      <c r="E754" s="57">
        <f>'Portfolio 2 - Criteria Based'!F752</f>
        <v>-9.8987679689983253E-3</v>
      </c>
      <c r="F754" s="66">
        <f t="shared" si="45"/>
        <v>367.04395734320229</v>
      </c>
      <c r="G754" s="57">
        <f>'Markowitz Optimisation'!F776</f>
        <v>-5.0571861260105171E-3</v>
      </c>
      <c r="H754" s="66">
        <f t="shared" si="46"/>
        <v>540.71195923458879</v>
      </c>
      <c r="I754" s="57">
        <f>'Portfolio 4 - Benchmark'!C752</f>
        <v>1.2147024504084003E-2</v>
      </c>
      <c r="J754" s="66">
        <f t="shared" si="47"/>
        <v>204.44812135696932</v>
      </c>
    </row>
    <row r="755" spans="2:10" ht="15" customHeight="1" x14ac:dyDescent="0.35">
      <c r="B755" s="56">
        <f>'Daily Returns'!B753</f>
        <v>45565</v>
      </c>
      <c r="C755" s="57">
        <f>'Portfolio 1 - Equal Weight'!F753</f>
        <v>-5.5060063636472424E-3</v>
      </c>
      <c r="D755" s="66">
        <f t="shared" si="44"/>
        <v>326.94428657835851</v>
      </c>
      <c r="E755" s="57">
        <f>'Portfolio 2 - Criteria Based'!F753</f>
        <v>-4.5674067317068058E-3</v>
      </c>
      <c r="F755" s="66">
        <f t="shared" si="45"/>
        <v>365.36751830160063</v>
      </c>
      <c r="G755" s="57">
        <f>'Markowitz Optimisation'!F777</f>
        <v>1.0763755492033547E-3</v>
      </c>
      <c r="H755" s="66">
        <f t="shared" si="46"/>
        <v>541.2939683666707</v>
      </c>
      <c r="I755" s="57">
        <f>'Portfolio 4 - Benchmark'!C753</f>
        <v>7.7783285874037933E-3</v>
      </c>
      <c r="J755" s="66">
        <f t="shared" si="47"/>
        <v>206.03838602396124</v>
      </c>
    </row>
    <row r="756" spans="2:10" ht="15" customHeight="1" x14ac:dyDescent="0.35">
      <c r="B756" s="56">
        <f>'Daily Returns'!B754</f>
        <v>45566</v>
      </c>
      <c r="C756" s="57">
        <f>'Portfolio 1 - Equal Weight'!F754</f>
        <v>-2.2223872418759782E-3</v>
      </c>
      <c r="D756" s="66">
        <f t="shared" si="44"/>
        <v>326.21768976706255</v>
      </c>
      <c r="E756" s="57">
        <f>'Portfolio 2 - Criteria Based'!F754</f>
        <v>-3.0048231982618408E-3</v>
      </c>
      <c r="F756" s="66">
        <f t="shared" si="45"/>
        <v>364.26965350671662</v>
      </c>
      <c r="G756" s="57">
        <f>'Markowitz Optimisation'!F778</f>
        <v>-5.1629257658291419E-3</v>
      </c>
      <c r="H756" s="66">
        <f t="shared" si="46"/>
        <v>538.49930779050248</v>
      </c>
      <c r="I756" s="57">
        <f>'Portfolio 4 - Benchmark'!C754</f>
        <v>8.1644372807172516E-3</v>
      </c>
      <c r="J756" s="66">
        <f t="shared" si="47"/>
        <v>207.72057350407408</v>
      </c>
    </row>
    <row r="757" spans="2:10" ht="15" customHeight="1" x14ac:dyDescent="0.35">
      <c r="B757" s="56">
        <f>'Daily Returns'!B755</f>
        <v>45568</v>
      </c>
      <c r="C757" s="57">
        <f>'Portfolio 1 - Equal Weight'!F755</f>
        <v>-2.085191500586334E-2</v>
      </c>
      <c r="D757" s="66">
        <f t="shared" si="44"/>
        <v>319.41542622663064</v>
      </c>
      <c r="E757" s="57">
        <f>'Portfolio 2 - Criteria Based'!F755</f>
        <v>-1.9493737532900169E-2</v>
      </c>
      <c r="F757" s="66">
        <f t="shared" si="45"/>
        <v>357.16867649005621</v>
      </c>
      <c r="G757" s="57">
        <f>'Markowitz Optimisation'!F779</f>
        <v>-1.2755250995172236E-2</v>
      </c>
      <c r="H757" s="66">
        <f t="shared" si="46"/>
        <v>531.63061395890804</v>
      </c>
      <c r="I757" s="57">
        <f>'Portfolio 4 - Benchmark'!C755</f>
        <v>1.8234550558611229E-3</v>
      </c>
      <c r="J757" s="66">
        <f t="shared" si="47"/>
        <v>208.09934263403645</v>
      </c>
    </row>
    <row r="758" spans="2:10" ht="15" customHeight="1" x14ac:dyDescent="0.35">
      <c r="B758" s="56">
        <f>'Daily Returns'!B756</f>
        <v>45569</v>
      </c>
      <c r="C758" s="57">
        <f>'Portfolio 1 - Equal Weight'!F756</f>
        <v>-8.6163055342281646E-3</v>
      </c>
      <c r="D758" s="66">
        <f t="shared" si="44"/>
        <v>316.66324532191624</v>
      </c>
      <c r="E758" s="57">
        <f>'Portfolio 2 - Criteria Based'!F756</f>
        <v>-6.1447980533227324E-3</v>
      </c>
      <c r="F758" s="66">
        <f t="shared" si="45"/>
        <v>354.97394710205225</v>
      </c>
      <c r="G758" s="57">
        <f>'Markowitz Optimisation'!F780</f>
        <v>-3.2518778541725207E-3</v>
      </c>
      <c r="H758" s="66">
        <f t="shared" si="46"/>
        <v>529.90181613877496</v>
      </c>
      <c r="I758" s="57">
        <f>'Portfolio 4 - Benchmark'!C756</f>
        <v>9.0599059237670421E-3</v>
      </c>
      <c r="J758" s="66">
        <f t="shared" si="47"/>
        <v>209.98470310109857</v>
      </c>
    </row>
    <row r="759" spans="2:10" ht="15" customHeight="1" x14ac:dyDescent="0.35">
      <c r="B759" s="56">
        <f>'Daily Returns'!B757</f>
        <v>45572</v>
      </c>
      <c r="C759" s="57">
        <f>'Portfolio 1 - Equal Weight'!F757</f>
        <v>-3.70340908423335E-2</v>
      </c>
      <c r="D759" s="66">
        <f t="shared" si="44"/>
        <v>304.93590992823624</v>
      </c>
      <c r="E759" s="57">
        <f>'Portfolio 2 - Criteria Based'!F757</f>
        <v>-3.7609640499067717E-2</v>
      </c>
      <c r="F759" s="66">
        <f t="shared" si="45"/>
        <v>341.623504565009</v>
      </c>
      <c r="G759" s="57">
        <f>'Markowitz Optimisation'!F781</f>
        <v>-3.2004650692720099E-2</v>
      </c>
      <c r="H759" s="66">
        <f t="shared" si="46"/>
        <v>512.94249361181551</v>
      </c>
      <c r="I759" s="57">
        <f>'Portfolio 4 - Benchmark'!C757</f>
        <v>-1.1859916937927983E-2</v>
      </c>
      <c r="J759" s="66">
        <f t="shared" si="47"/>
        <v>207.49430196408409</v>
      </c>
    </row>
    <row r="760" spans="2:10" ht="15" customHeight="1" x14ac:dyDescent="0.35">
      <c r="B760" s="56">
        <f>'Daily Returns'!B758</f>
        <v>45573</v>
      </c>
      <c r="C760" s="57">
        <f>'Portfolio 1 - Equal Weight'!F758</f>
        <v>3.0030111951185923E-2</v>
      </c>
      <c r="D760" s="66">
        <f t="shared" si="44"/>
        <v>314.09316944131791</v>
      </c>
      <c r="E760" s="57">
        <f>'Portfolio 2 - Criteria Based'!F758</f>
        <v>2.5493387504376713E-2</v>
      </c>
      <c r="F760" s="66">
        <f t="shared" si="45"/>
        <v>350.33264494748801</v>
      </c>
      <c r="G760" s="57">
        <f>'Markowitz Optimisation'!F782</f>
        <v>1.3031919962346058E-2</v>
      </c>
      <c r="H760" s="66">
        <f t="shared" si="46"/>
        <v>519.6271191338509</v>
      </c>
      <c r="I760" s="57">
        <f>'Portfolio 4 - Benchmark'!C758</f>
        <v>-7.4505812566593166E-3</v>
      </c>
      <c r="J760" s="66">
        <f t="shared" si="47"/>
        <v>205.94834880700688</v>
      </c>
    </row>
    <row r="761" spans="2:10" ht="15" customHeight="1" x14ac:dyDescent="0.35">
      <c r="B761" s="56">
        <f>'Daily Returns'!B759</f>
        <v>45574</v>
      </c>
      <c r="C761" s="57">
        <f>'Portfolio 1 - Equal Weight'!F759</f>
        <v>3.9916930714987914E-3</v>
      </c>
      <c r="D761" s="66">
        <f t="shared" si="44"/>
        <v>315.34693296958187</v>
      </c>
      <c r="E761" s="57">
        <f>'Portfolio 2 - Criteria Based'!F759</f>
        <v>6.1927895425556156E-3</v>
      </c>
      <c r="F761" s="66">
        <f t="shared" si="45"/>
        <v>352.50218128753465</v>
      </c>
      <c r="G761" s="57">
        <f>'Markowitz Optimisation'!F783</f>
        <v>7.4658567733184161E-3</v>
      </c>
      <c r="H761" s="66">
        <f t="shared" si="46"/>
        <v>523.5065807808362</v>
      </c>
      <c r="I761" s="57">
        <f>'Portfolio 4 - Benchmark'!C759</f>
        <v>-2.6053617922233929E-2</v>
      </c>
      <c r="J761" s="66">
        <f t="shared" si="47"/>
        <v>200.58264921547416</v>
      </c>
    </row>
    <row r="762" spans="2:10" ht="15" customHeight="1" x14ac:dyDescent="0.35">
      <c r="B762" s="56">
        <f>'Daily Returns'!B760</f>
        <v>45575</v>
      </c>
      <c r="C762" s="57">
        <f>'Portfolio 1 - Equal Weight'!F760</f>
        <v>3.4424702104328669E-4</v>
      </c>
      <c r="D762" s="66">
        <f t="shared" si="44"/>
        <v>315.45549021185178</v>
      </c>
      <c r="E762" s="57">
        <f>'Portfolio 2 - Criteria Based'!F760</f>
        <v>3.500759987543167E-4</v>
      </c>
      <c r="F762" s="66">
        <f t="shared" si="45"/>
        <v>352.62558384071195</v>
      </c>
      <c r="G762" s="57">
        <f>'Markowitz Optimisation'!F784</f>
        <v>5.0974186896862745E-3</v>
      </c>
      <c r="H762" s="66">
        <f t="shared" si="46"/>
        <v>526.17511300988224</v>
      </c>
      <c r="I762" s="57">
        <f>'Portfolio 4 - Benchmark'!C760</f>
        <v>-1.1042173417468604E-2</v>
      </c>
      <c r="J762" s="66">
        <f t="shared" si="47"/>
        <v>198.36778081830161</v>
      </c>
    </row>
    <row r="763" spans="2:10" ht="15" customHeight="1" x14ac:dyDescent="0.35">
      <c r="B763" s="56">
        <f>'Daily Returns'!B761</f>
        <v>45576</v>
      </c>
      <c r="C763" s="57">
        <f>'Portfolio 1 - Equal Weight'!F761</f>
        <v>-6.3340409285805536E-3</v>
      </c>
      <c r="D763" s="66">
        <f t="shared" si="44"/>
        <v>313.45738222570446</v>
      </c>
      <c r="E763" s="57">
        <f>'Portfolio 2 - Criteria Based'!F761</f>
        <v>-5.0425300609553874E-3</v>
      </c>
      <c r="F763" s="66">
        <f t="shared" si="45"/>
        <v>350.84745873393325</v>
      </c>
      <c r="G763" s="57">
        <f>'Markowitz Optimisation'!F785</f>
        <v>-3.2494112476743101E-3</v>
      </c>
      <c r="H763" s="66">
        <f t="shared" si="46"/>
        <v>524.46535367942158</v>
      </c>
      <c r="I763" s="57">
        <f>'Portfolio 4 - Benchmark'!C761</f>
        <v>-2.4745340197929511E-2</v>
      </c>
      <c r="J763" s="66">
        <f t="shared" si="47"/>
        <v>193.45910259764443</v>
      </c>
    </row>
    <row r="764" spans="2:10" ht="15" customHeight="1" x14ac:dyDescent="0.35">
      <c r="B764" s="56">
        <f>'Daily Returns'!B762</f>
        <v>45579</v>
      </c>
      <c r="C764" s="57">
        <f>'Portfolio 1 - Equal Weight'!F762</f>
        <v>2.9113631565013901E-3</v>
      </c>
      <c r="D764" s="66">
        <f t="shared" si="44"/>
        <v>314.36997049944978</v>
      </c>
      <c r="E764" s="57">
        <f>'Portfolio 2 - Criteria Based'!F762</f>
        <v>3.812744078954303E-3</v>
      </c>
      <c r="F764" s="66">
        <f t="shared" si="45"/>
        <v>352.18515030483724</v>
      </c>
      <c r="G764" s="57">
        <f>'Markowitz Optimisation'!F786</f>
        <v>1.0739086399834371E-3</v>
      </c>
      <c r="H764" s="66">
        <f t="shared" si="46"/>
        <v>525.02858155410979</v>
      </c>
      <c r="I764" s="57">
        <f>'Portfolio 4 - Benchmark'!C762</f>
        <v>1.6408641949738456E-2</v>
      </c>
      <c r="J764" s="66">
        <f t="shared" si="47"/>
        <v>196.63350374408691</v>
      </c>
    </row>
    <row r="765" spans="2:10" ht="15" customHeight="1" x14ac:dyDescent="0.35">
      <c r="B765" s="56">
        <f>'Daily Returns'!B763</f>
        <v>45580</v>
      </c>
      <c r="C765" s="57">
        <f>'Portfolio 1 - Equal Weight'!F763</f>
        <v>3.5122121951029484E-3</v>
      </c>
      <c r="D765" s="66">
        <f t="shared" si="44"/>
        <v>315.4741045436121</v>
      </c>
      <c r="E765" s="57">
        <f>'Portfolio 2 - Criteria Based'!F763</f>
        <v>4.4728529670372396E-3</v>
      </c>
      <c r="F765" s="66">
        <f t="shared" si="45"/>
        <v>353.76042269932469</v>
      </c>
      <c r="G765" s="57">
        <f>'Markowitz Optimisation'!F787</f>
        <v>2.8402924756667147E-5</v>
      </c>
      <c r="H765" s="66">
        <f t="shared" si="46"/>
        <v>525.04349390140669</v>
      </c>
      <c r="I765" s="57">
        <f>'Portfolio 4 - Benchmark'!C763</f>
        <v>-8.0299189096858514E-3</v>
      </c>
      <c r="J765" s="66">
        <f t="shared" si="47"/>
        <v>195.05455265409449</v>
      </c>
    </row>
    <row r="766" spans="2:10" ht="15" customHeight="1" x14ac:dyDescent="0.35">
      <c r="B766" s="56">
        <f>'Daily Returns'!B764</f>
        <v>45581</v>
      </c>
      <c r="C766" s="57">
        <f>'Portfolio 1 - Equal Weight'!F764</f>
        <v>-4.5434228203173558E-3</v>
      </c>
      <c r="D766" s="66">
        <f t="shared" si="44"/>
        <v>314.04077229780944</v>
      </c>
      <c r="E766" s="57">
        <f>'Portfolio 2 - Criteria Based'!F764</f>
        <v>-5.5676266141406012E-3</v>
      </c>
      <c r="F766" s="66">
        <f t="shared" si="45"/>
        <v>351.7908167548743</v>
      </c>
      <c r="G766" s="57">
        <f>'Markowitz Optimisation'!F788</f>
        <v>-1.0199934895255926E-2</v>
      </c>
      <c r="H766" s="66">
        <f t="shared" si="46"/>
        <v>519.68808444643469</v>
      </c>
      <c r="I766" s="57">
        <f>'Portfolio 4 - Benchmark'!C764</f>
        <v>3.1756159099805004E-3</v>
      </c>
      <c r="J766" s="66">
        <f t="shared" si="47"/>
        <v>195.67397099481695</v>
      </c>
    </row>
    <row r="767" spans="2:10" ht="15" customHeight="1" x14ac:dyDescent="0.35">
      <c r="B767" s="56">
        <f>'Daily Returns'!B765</f>
        <v>45582</v>
      </c>
      <c r="C767" s="57">
        <f>'Portfolio 1 - Equal Weight'!F765</f>
        <v>-1.3208712454206462E-2</v>
      </c>
      <c r="D767" s="66">
        <f t="shared" si="44"/>
        <v>309.89269803763079</v>
      </c>
      <c r="E767" s="57">
        <f>'Portfolio 2 - Criteria Based'!F765</f>
        <v>-1.2569130238824239E-2</v>
      </c>
      <c r="F767" s="66">
        <f t="shared" si="45"/>
        <v>347.36911216225991</v>
      </c>
      <c r="G767" s="57">
        <f>'Markowitz Optimisation'!F789</f>
        <v>-1.6834857584203312E-2</v>
      </c>
      <c r="H767" s="66">
        <f t="shared" si="46"/>
        <v>510.93920955657154</v>
      </c>
      <c r="I767" s="57">
        <f>'Portfolio 4 - Benchmark'!C765</f>
        <v>1.590008961869227E-4</v>
      </c>
      <c r="J767" s="66">
        <f t="shared" si="47"/>
        <v>195.70508333156559</v>
      </c>
    </row>
    <row r="768" spans="2:10" ht="15" customHeight="1" x14ac:dyDescent="0.35">
      <c r="B768" s="56">
        <f>'Daily Returns'!B766</f>
        <v>45583</v>
      </c>
      <c r="C768" s="57">
        <f>'Portfolio 1 - Equal Weight'!F766</f>
        <v>8.308388877392648E-3</v>
      </c>
      <c r="D768" s="66">
        <f t="shared" si="44"/>
        <v>312.46740708319186</v>
      </c>
      <c r="E768" s="57">
        <f>'Portfolio 2 - Criteria Based'!F766</f>
        <v>8.9162509667187195E-3</v>
      </c>
      <c r="F768" s="66">
        <f t="shared" si="45"/>
        <v>350.46634234438488</v>
      </c>
      <c r="G768" s="57">
        <f>'Markowitz Optimisation'!F790</f>
        <v>7.0507032959423472E-3</v>
      </c>
      <c r="H768" s="66">
        <f t="shared" si="46"/>
        <v>514.54169032541824</v>
      </c>
      <c r="I768" s="57">
        <f>'Portfolio 4 - Benchmark'!C766</f>
        <v>4.6127016702057766E-4</v>
      </c>
      <c r="J768" s="66">
        <f t="shared" si="47"/>
        <v>195.79535624804072</v>
      </c>
    </row>
    <row r="769" spans="2:10" ht="15" customHeight="1" x14ac:dyDescent="0.35">
      <c r="B769" s="56">
        <f>'Daily Returns'!B767</f>
        <v>45586</v>
      </c>
      <c r="C769" s="57">
        <f>'Portfolio 1 - Equal Weight'!F767</f>
        <v>-9.3047887820869903E-3</v>
      </c>
      <c r="D769" s="66">
        <f t="shared" si="44"/>
        <v>309.55996385899635</v>
      </c>
      <c r="E769" s="57">
        <f>'Portfolio 2 - Criteria Based'!F767</f>
        <v>-9.4555002417516677E-3</v>
      </c>
      <c r="F769" s="66">
        <f t="shared" si="45"/>
        <v>347.1525077596217</v>
      </c>
      <c r="G769" s="57">
        <f>'Markowitz Optimisation'!F791</f>
        <v>-8.627556172334518E-3</v>
      </c>
      <c r="H769" s="66">
        <f t="shared" si="46"/>
        <v>510.1024529891277</v>
      </c>
      <c r="I769" s="57">
        <f>'Portfolio 4 - Benchmark'!C767</f>
        <v>-6.0515300969423702E-3</v>
      </c>
      <c r="J769" s="66">
        <f t="shared" si="47"/>
        <v>194.61049475686414</v>
      </c>
    </row>
    <row r="770" spans="2:10" ht="15" customHeight="1" x14ac:dyDescent="0.35">
      <c r="B770" s="56">
        <f>'Daily Returns'!B768</f>
        <v>45587</v>
      </c>
      <c r="C770" s="57">
        <f>'Portfolio 1 - Equal Weight'!F768</f>
        <v>-2.3696742964787118E-2</v>
      </c>
      <c r="D770" s="66">
        <f t="shared" si="44"/>
        <v>302.22440096324095</v>
      </c>
      <c r="E770" s="57">
        <f>'Portfolio 2 - Criteria Based'!F768</f>
        <v>-2.3773739526454115E-2</v>
      </c>
      <c r="F770" s="66">
        <f t="shared" si="45"/>
        <v>338.89939446418913</v>
      </c>
      <c r="G770" s="57">
        <f>'Markowitz Optimisation'!F792</f>
        <v>-2.4065783096655999E-2</v>
      </c>
      <c r="H770" s="66">
        <f t="shared" si="46"/>
        <v>497.82643799841918</v>
      </c>
      <c r="I770" s="57">
        <f>'Portfolio 4 - Benchmark'!C768</f>
        <v>5.098877035918381E-4</v>
      </c>
      <c r="J770" s="66">
        <f t="shared" si="47"/>
        <v>194.7097242551306</v>
      </c>
    </row>
    <row r="771" spans="2:10" ht="15" customHeight="1" x14ac:dyDescent="0.35">
      <c r="B771" s="56">
        <f>'Daily Returns'!B769</f>
        <v>45588</v>
      </c>
      <c r="C771" s="57">
        <f>'Portfolio 1 - Equal Weight'!F769</f>
        <v>-1.882911424983058E-3</v>
      </c>
      <c r="D771" s="66">
        <f t="shared" si="44"/>
        <v>301.65533918575858</v>
      </c>
      <c r="E771" s="57">
        <f>'Portfolio 2 - Criteria Based'!F769</f>
        <v>-2.5324751006072723E-3</v>
      </c>
      <c r="F771" s="66">
        <f t="shared" si="45"/>
        <v>338.04114018609766</v>
      </c>
      <c r="G771" s="57">
        <f>'Markowitz Optimisation'!F793</f>
        <v>-6.9374467827131234E-3</v>
      </c>
      <c r="H771" s="66">
        <f t="shared" si="46"/>
        <v>494.37279357777749</v>
      </c>
      <c r="I771" s="57">
        <f>'Portfolio 4 - Benchmark'!C769</f>
        <v>-7.787258819527576E-3</v>
      </c>
      <c r="J771" s="66">
        <f t="shared" si="47"/>
        <v>193.19346923767705</v>
      </c>
    </row>
    <row r="772" spans="2:10" ht="15" customHeight="1" x14ac:dyDescent="0.35">
      <c r="B772" s="56">
        <f>'Daily Returns'!B770</f>
        <v>45589</v>
      </c>
      <c r="C772" s="57">
        <f>'Portfolio 1 - Equal Weight'!F770</f>
        <v>3.1055191599913771E-3</v>
      </c>
      <c r="D772" s="66">
        <f t="shared" si="44"/>
        <v>302.59213562131362</v>
      </c>
      <c r="E772" s="57">
        <f>'Portfolio 2 - Criteria Based'!F770</f>
        <v>5.4824740822882988E-3</v>
      </c>
      <c r="F772" s="66">
        <f t="shared" si="45"/>
        <v>339.89444197591513</v>
      </c>
      <c r="G772" s="57">
        <f>'Markowitz Optimisation'!F794</f>
        <v>1.6547338393852796E-2</v>
      </c>
      <c r="H772" s="66">
        <f t="shared" si="46"/>
        <v>502.55334748582334</v>
      </c>
      <c r="I772" s="57">
        <f>'Portfolio 4 - Benchmark'!C770</f>
        <v>5.4303003684454954E-3</v>
      </c>
      <c r="J772" s="66">
        <f t="shared" si="47"/>
        <v>194.24256780485968</v>
      </c>
    </row>
    <row r="773" spans="2:10" ht="15" customHeight="1" x14ac:dyDescent="0.35">
      <c r="B773" s="56">
        <f>'Daily Returns'!B771</f>
        <v>45590</v>
      </c>
      <c r="C773" s="57">
        <f>'Portfolio 1 - Equal Weight'!F771</f>
        <v>-2.5166229926124696E-2</v>
      </c>
      <c r="D773" s="66">
        <f t="shared" si="44"/>
        <v>294.97703236243052</v>
      </c>
      <c r="E773" s="57">
        <f>'Portfolio 2 - Criteria Based'!F771</f>
        <v>-2.4480399964976748E-2</v>
      </c>
      <c r="F773" s="66">
        <f t="shared" si="45"/>
        <v>331.57369009047216</v>
      </c>
      <c r="G773" s="57">
        <f>'Markowitz Optimisation'!F795</f>
        <v>-2.1012136303624473E-2</v>
      </c>
      <c r="H773" s="66">
        <f t="shared" si="46"/>
        <v>491.99362804860851</v>
      </c>
      <c r="I773" s="57">
        <f>'Portfolio 4 - Benchmark'!C771</f>
        <v>-5.3597148927755356E-3</v>
      </c>
      <c r="J773" s="66">
        <f t="shared" si="47"/>
        <v>193.201483021385</v>
      </c>
    </row>
    <row r="774" spans="2:10" ht="15" customHeight="1" x14ac:dyDescent="0.35">
      <c r="B774" s="56">
        <f>'Daily Returns'!B772</f>
        <v>45593</v>
      </c>
      <c r="C774" s="57">
        <f>'Portfolio 1 - Equal Weight'!F772</f>
        <v>-7.0875538023586603E-3</v>
      </c>
      <c r="D774" s="66">
        <f t="shared" si="44"/>
        <v>292.88636677510169</v>
      </c>
      <c r="E774" s="57">
        <f>'Portfolio 2 - Criteria Based'!F772</f>
        <v>-7.3191550111406881E-3</v>
      </c>
      <c r="F774" s="66">
        <f t="shared" si="45"/>
        <v>329.1468508550841</v>
      </c>
      <c r="G774" s="57">
        <f>'Markowitz Optimisation'!F796</f>
        <v>1.1608929212371701E-3</v>
      </c>
      <c r="H774" s="66">
        <f t="shared" si="46"/>
        <v>492.56477996870399</v>
      </c>
      <c r="I774" s="57">
        <f>'Portfolio 4 - Benchmark'!C772</f>
        <v>-2.3797905071892611E-2</v>
      </c>
      <c r="J774" s="66">
        <f t="shared" si="47"/>
        <v>188.6036924686932</v>
      </c>
    </row>
    <row r="775" spans="2:10" ht="15" customHeight="1" x14ac:dyDescent="0.35">
      <c r="B775" s="56">
        <f>'Daily Returns'!B773</f>
        <v>45594</v>
      </c>
      <c r="C775" s="57">
        <f>'Portfolio 1 - Equal Weight'!F773</f>
        <v>1.4326914428331495E-2</v>
      </c>
      <c r="D775" s="66">
        <f t="shared" si="44"/>
        <v>297.08252468911348</v>
      </c>
      <c r="E775" s="57">
        <f>'Portfolio 2 - Criteria Based'!F773</f>
        <v>1.1579186413210846E-2</v>
      </c>
      <c r="F775" s="66">
        <f t="shared" si="45"/>
        <v>332.95810359845643</v>
      </c>
      <c r="G775" s="57">
        <f>'Markowitz Optimisation'!F797</f>
        <v>5.6418153522713108E-3</v>
      </c>
      <c r="H775" s="66">
        <f t="shared" si="46"/>
        <v>495.34373950631954</v>
      </c>
      <c r="I775" s="57">
        <f>'Portfolio 4 - Benchmark'!C773</f>
        <v>-4.9225993424036885E-3</v>
      </c>
      <c r="J775" s="66">
        <f t="shared" si="47"/>
        <v>187.67527205617191</v>
      </c>
    </row>
    <row r="776" spans="2:10" ht="15" customHeight="1" x14ac:dyDescent="0.35">
      <c r="B776" s="56">
        <f>'Daily Returns'!B774</f>
        <v>45595</v>
      </c>
      <c r="C776" s="57">
        <f>'Portfolio 1 - Equal Weight'!F774</f>
        <v>4.3500553960654751E-4</v>
      </c>
      <c r="D776" s="66">
        <f t="shared" si="44"/>
        <v>297.21175723307351</v>
      </c>
      <c r="E776" s="57">
        <f>'Portfolio 2 - Criteria Based'!F774</f>
        <v>-6.6972373788906289E-5</v>
      </c>
      <c r="F776" s="66">
        <f t="shared" si="45"/>
        <v>332.9358046038862</v>
      </c>
      <c r="G776" s="57">
        <f>'Markowitz Optimisation'!F798</f>
        <v>-2.1109356278339484E-3</v>
      </c>
      <c r="H776" s="66">
        <f t="shared" si="46"/>
        <v>494.29810075857114</v>
      </c>
      <c r="I776" s="57">
        <f>'Portfolio 4 - Benchmark'!C774</f>
        <v>3.2678261044296608E-3</v>
      </c>
      <c r="J776" s="66">
        <f t="shared" si="47"/>
        <v>188.28856220935299</v>
      </c>
    </row>
    <row r="777" spans="2:10" ht="15" customHeight="1" x14ac:dyDescent="0.35">
      <c r="B777" s="56">
        <f>'Daily Returns'!B775</f>
        <v>45596</v>
      </c>
      <c r="C777" s="57">
        <f>'Portfolio 1 - Equal Weight'!F775</f>
        <v>9.7718486649664218E-3</v>
      </c>
      <c r="D777" s="66">
        <f t="shared" ref="D777:D840" si="48">D776*(1+C777)</f>
        <v>300.11606554620386</v>
      </c>
      <c r="E777" s="57">
        <f>'Portfolio 2 - Criteria Based'!F775</f>
        <v>9.2081535495862239E-3</v>
      </c>
      <c r="F777" s="66">
        <f t="shared" ref="F777:F840" si="49">F776*(1+E777)</f>
        <v>336.00152861483383</v>
      </c>
      <c r="G777" s="57">
        <f>'Markowitz Optimisation'!F799</f>
        <v>2.9137704495520002E-3</v>
      </c>
      <c r="H777" s="66">
        <f t="shared" ref="H777:H840" si="50">H776*(1+G777)</f>
        <v>495.73837195783119</v>
      </c>
      <c r="I777" s="57">
        <f>'Portfolio 4 - Benchmark'!C775</f>
        <v>-2.2000375539838468E-2</v>
      </c>
      <c r="J777" s="66">
        <f t="shared" ref="J777:J840" si="51">J776*(1+I777)</f>
        <v>184.14614313089098</v>
      </c>
    </row>
    <row r="778" spans="2:10" ht="15" customHeight="1" x14ac:dyDescent="0.35">
      <c r="B778" s="56">
        <f>'Daily Returns'!B776</f>
        <v>45597</v>
      </c>
      <c r="C778" s="57">
        <f>'Portfolio 1 - Equal Weight'!F776</f>
        <v>8.9593506662214006E-3</v>
      </c>
      <c r="D778" s="66">
        <f t="shared" si="48"/>
        <v>302.80491061799898</v>
      </c>
      <c r="E778" s="57">
        <f>'Portfolio 2 - Criteria Based'!F776</f>
        <v>8.5486120451457766E-3</v>
      </c>
      <c r="F778" s="66">
        <f t="shared" si="49"/>
        <v>338.87387532953795</v>
      </c>
      <c r="G778" s="57">
        <f>'Markowitz Optimisation'!F800</f>
        <v>7.8011678169626628E-3</v>
      </c>
      <c r="H778" s="66">
        <f t="shared" si="50"/>
        <v>499.60571019078213</v>
      </c>
      <c r="I778" s="57">
        <f>'Portfolio 4 - Benchmark'!C776</f>
        <v>1.5295510543662516E-3</v>
      </c>
      <c r="J778" s="66">
        <f t="shared" si="51"/>
        <v>184.42780405827432</v>
      </c>
    </row>
    <row r="779" spans="2:10" ht="15" customHeight="1" x14ac:dyDescent="0.35">
      <c r="B779" s="56">
        <f>'Daily Returns'!B777</f>
        <v>45600</v>
      </c>
      <c r="C779" s="57">
        <f>'Portfolio 1 - Equal Weight'!F777</f>
        <v>-2.3548636058133302E-2</v>
      </c>
      <c r="D779" s="66">
        <f t="shared" si="48"/>
        <v>295.67426798124012</v>
      </c>
      <c r="E779" s="57">
        <f>'Portfolio 2 - Criteria Based'!F777</f>
        <v>-2.38503902350496E-2</v>
      </c>
      <c r="F779" s="66">
        <f t="shared" si="49"/>
        <v>330.79160116246493</v>
      </c>
      <c r="G779" s="57">
        <f>'Markowitz Optimisation'!F801</f>
        <v>-1.9586733394177807E-2</v>
      </c>
      <c r="H779" s="66">
        <f t="shared" si="50"/>
        <v>489.8200663430664</v>
      </c>
      <c r="I779" s="57">
        <f>'Portfolio 4 - Benchmark'!C777</f>
        <v>6.0398481730929987E-3</v>
      </c>
      <c r="J779" s="66">
        <f t="shared" si="51"/>
        <v>185.54171999368324</v>
      </c>
    </row>
    <row r="780" spans="2:10" ht="15" customHeight="1" x14ac:dyDescent="0.35">
      <c r="B780" s="56">
        <f>'Daily Returns'!B778</f>
        <v>45601</v>
      </c>
      <c r="C780" s="57">
        <f>'Portfolio 1 - Equal Weight'!F778</f>
        <v>3.3185655118093023E-3</v>
      </c>
      <c r="D780" s="66">
        <f t="shared" si="48"/>
        <v>296.65548240969213</v>
      </c>
      <c r="E780" s="57">
        <f>'Portfolio 2 - Criteria Based'!F778</f>
        <v>2.207709979369977E-3</v>
      </c>
      <c r="F780" s="66">
        <f t="shared" si="49"/>
        <v>331.52189308144307</v>
      </c>
      <c r="G780" s="57">
        <f>'Markowitz Optimisation'!F802</f>
        <v>1.8637789624373485E-3</v>
      </c>
      <c r="H780" s="66">
        <f t="shared" si="50"/>
        <v>490.73298267809628</v>
      </c>
      <c r="I780" s="57">
        <f>'Portfolio 4 - Benchmark'!C778</f>
        <v>-1.6171322008750044E-3</v>
      </c>
      <c r="J780" s="66">
        <f t="shared" si="51"/>
        <v>185.24167450367574</v>
      </c>
    </row>
    <row r="781" spans="2:10" ht="15" customHeight="1" x14ac:dyDescent="0.35">
      <c r="B781" s="56">
        <f>'Daily Returns'!B779</f>
        <v>45602</v>
      </c>
      <c r="C781" s="57">
        <f>'Portfolio 1 - Equal Weight'!F779</f>
        <v>3.4346457362853862E-2</v>
      </c>
      <c r="D781" s="66">
        <f t="shared" si="48"/>
        <v>306.84454728773346</v>
      </c>
      <c r="E781" s="57">
        <f>'Portfolio 2 - Criteria Based'!F779</f>
        <v>3.2047657908964716E-2</v>
      </c>
      <c r="F781" s="66">
        <f t="shared" si="49"/>
        <v>342.14639330024954</v>
      </c>
      <c r="G781" s="57">
        <f>'Markowitz Optimisation'!F803</f>
        <v>2.4472661815979836E-2</v>
      </c>
      <c r="H781" s="66">
        <f t="shared" si="50"/>
        <v>502.74252500512443</v>
      </c>
      <c r="I781" s="57">
        <f>'Portfolio 4 - Benchmark'!C779</f>
        <v>1.4759715646439631E-4</v>
      </c>
      <c r="J781" s="66">
        <f t="shared" si="51"/>
        <v>185.2690156480912</v>
      </c>
    </row>
    <row r="782" spans="2:10" ht="15" customHeight="1" x14ac:dyDescent="0.35">
      <c r="B782" s="56">
        <f>'Daily Returns'!B780</f>
        <v>45603</v>
      </c>
      <c r="C782" s="57">
        <f>'Portfolio 1 - Equal Weight'!F780</f>
        <v>-1.8463351430940505E-2</v>
      </c>
      <c r="D782" s="66">
        <f t="shared" si="48"/>
        <v>301.1791685764922</v>
      </c>
      <c r="E782" s="57">
        <f>'Portfolio 2 - Criteria Based'!F780</f>
        <v>-1.8896187254658619E-2</v>
      </c>
      <c r="F782" s="66">
        <f t="shared" si="49"/>
        <v>335.68113098394196</v>
      </c>
      <c r="G782" s="57">
        <f>'Markowitz Optimisation'!F804</f>
        <v>-1.7026364959286566E-2</v>
      </c>
      <c r="H782" s="66">
        <f t="shared" si="50"/>
        <v>494.18264729383395</v>
      </c>
      <c r="I782" s="57">
        <f>'Portfolio 4 - Benchmark'!C780</f>
        <v>8.4906728546549903E-3</v>
      </c>
      <c r="J782" s="66">
        <f t="shared" si="51"/>
        <v>186.84207425006309</v>
      </c>
    </row>
    <row r="783" spans="2:10" ht="15" customHeight="1" x14ac:dyDescent="0.35">
      <c r="B783" s="56">
        <f>'Daily Returns'!B781</f>
        <v>45604</v>
      </c>
      <c r="C783" s="57">
        <f>'Portfolio 1 - Equal Weight'!F781</f>
        <v>-1.8726549010550288E-2</v>
      </c>
      <c r="D783" s="66">
        <f t="shared" si="48"/>
        <v>295.53912211518775</v>
      </c>
      <c r="E783" s="57">
        <f>'Portfolio 2 - Criteria Based'!F781</f>
        <v>-1.8956965616919754E-2</v>
      </c>
      <c r="F783" s="66">
        <f t="shared" si="49"/>
        <v>329.31763532563065</v>
      </c>
      <c r="G783" s="57">
        <f>'Markowitz Optimisation'!F805</f>
        <v>-1.7053156358774253E-2</v>
      </c>
      <c r="H783" s="66">
        <f t="shared" si="50"/>
        <v>485.75527333973923</v>
      </c>
      <c r="I783" s="57">
        <f>'Portfolio 4 - Benchmark'!C781</f>
        <v>-2.6009413242876089E-2</v>
      </c>
      <c r="J783" s="66">
        <f t="shared" si="51"/>
        <v>181.98242152973705</v>
      </c>
    </row>
    <row r="784" spans="2:10" ht="15" customHeight="1" x14ac:dyDescent="0.35">
      <c r="B784" s="56">
        <f>'Daily Returns'!B782</f>
        <v>45607</v>
      </c>
      <c r="C784" s="57">
        <f>'Portfolio 1 - Equal Weight'!F782</f>
        <v>-3.0757206819065795E-3</v>
      </c>
      <c r="D784" s="66">
        <f t="shared" si="48"/>
        <v>294.63012632498555</v>
      </c>
      <c r="E784" s="57">
        <f>'Portfolio 2 - Criteria Based'!F782</f>
        <v>-3.4151055167078782E-3</v>
      </c>
      <c r="F784" s="66">
        <f t="shared" si="49"/>
        <v>328.1929808524809</v>
      </c>
      <c r="G784" s="57">
        <f>'Markowitz Optimisation'!F806</f>
        <v>-6.8967697058673443E-3</v>
      </c>
      <c r="H784" s="66">
        <f t="shared" si="50"/>
        <v>482.4051310861044</v>
      </c>
      <c r="I784" s="57">
        <f>'Portfolio 4 - Benchmark'!C782</f>
        <v>8.2930209365428276E-3</v>
      </c>
      <c r="J784" s="66">
        <f t="shared" si="51"/>
        <v>183.49160556156593</v>
      </c>
    </row>
    <row r="785" spans="2:10" ht="15" customHeight="1" x14ac:dyDescent="0.35">
      <c r="B785" s="56">
        <f>'Daily Returns'!B783</f>
        <v>45608</v>
      </c>
      <c r="C785" s="57">
        <f>'Portfolio 1 - Equal Weight'!F783</f>
        <v>-1.283987352045156E-2</v>
      </c>
      <c r="D785" s="66">
        <f t="shared" si="48"/>
        <v>290.84711276765807</v>
      </c>
      <c r="E785" s="57">
        <f>'Portfolio 2 - Criteria Based'!F783</f>
        <v>-1.6186027986655256E-2</v>
      </c>
      <c r="F785" s="66">
        <f t="shared" si="49"/>
        <v>322.88084007937886</v>
      </c>
      <c r="G785" s="57">
        <f>'Markowitz Optimisation'!F807</f>
        <v>-2.5815037516152894E-2</v>
      </c>
      <c r="H785" s="66">
        <f t="shared" si="50"/>
        <v>469.95182452913195</v>
      </c>
      <c r="I785" s="57">
        <f>'Portfolio 4 - Benchmark'!C783</f>
        <v>1.6389252123961695E-2</v>
      </c>
      <c r="J785" s="66">
        <f t="shared" si="51"/>
        <v>186.49889574774497</v>
      </c>
    </row>
    <row r="786" spans="2:10" ht="15" customHeight="1" x14ac:dyDescent="0.35">
      <c r="B786" s="56">
        <f>'Daily Returns'!B784</f>
        <v>45609</v>
      </c>
      <c r="C786" s="57">
        <f>'Portfolio 1 - Equal Weight'!F784</f>
        <v>-2.6093603671085128E-2</v>
      </c>
      <c r="D786" s="66">
        <f t="shared" si="48"/>
        <v>283.25786347821941</v>
      </c>
      <c r="E786" s="57">
        <f>'Portfolio 2 - Criteria Based'!F784</f>
        <v>-2.4398022688070106E-2</v>
      </c>
      <c r="F786" s="66">
        <f t="shared" si="49"/>
        <v>315.00318601757903</v>
      </c>
      <c r="G786" s="57">
        <f>'Markowitz Optimisation'!F808</f>
        <v>-1.4126754294488481E-2</v>
      </c>
      <c r="H786" s="66">
        <f t="shared" si="50"/>
        <v>463.31293057376234</v>
      </c>
      <c r="I786" s="57">
        <f>'Portfolio 4 - Benchmark'!C784</f>
        <v>-1.4465590825736618E-2</v>
      </c>
      <c r="J786" s="66">
        <f t="shared" si="51"/>
        <v>183.80107903240639</v>
      </c>
    </row>
    <row r="787" spans="2:10" ht="15" customHeight="1" x14ac:dyDescent="0.35">
      <c r="B787" s="56">
        <f>'Daily Returns'!B785</f>
        <v>45610</v>
      </c>
      <c r="C787" s="57">
        <f>'Portfolio 1 - Equal Weight'!F785</f>
        <v>-4.9711196746024533E-3</v>
      </c>
      <c r="D787" s="66">
        <f t="shared" si="48"/>
        <v>281.84975474009696</v>
      </c>
      <c r="E787" s="57">
        <f>'Portfolio 2 - Criteria Based'!F785</f>
        <v>-7.1167972230730386E-3</v>
      </c>
      <c r="F787" s="66">
        <f t="shared" si="49"/>
        <v>312.76137221806999</v>
      </c>
      <c r="G787" s="57">
        <f>'Markowitz Optimisation'!F809</f>
        <v>-1.133122633245608E-2</v>
      </c>
      <c r="H787" s="66">
        <f t="shared" si="50"/>
        <v>458.06302689467753</v>
      </c>
      <c r="I787" s="57">
        <f>'Portfolio 4 - Benchmark'!C785</f>
        <v>-1.5052365252606115E-2</v>
      </c>
      <c r="J787" s="66">
        <f t="shared" si="51"/>
        <v>181.03443805698748</v>
      </c>
    </row>
    <row r="788" spans="2:10" ht="15" customHeight="1" x14ac:dyDescent="0.35">
      <c r="B788" s="56">
        <f>'Daily Returns'!B786</f>
        <v>45614</v>
      </c>
      <c r="C788" s="57">
        <f>'Portfolio 1 - Equal Weight'!F786</f>
        <v>-1.2915127418875927E-2</v>
      </c>
      <c r="D788" s="66">
        <f t="shared" si="48"/>
        <v>278.2096292446497</v>
      </c>
      <c r="E788" s="57">
        <f>'Portfolio 2 - Criteria Based'!F786</f>
        <v>-1.2338054568331239E-2</v>
      </c>
      <c r="F788" s="66">
        <f t="shared" si="49"/>
        <v>308.90250534077728</v>
      </c>
      <c r="G788" s="57">
        <f>'Markowitz Optimisation'!F810</f>
        <v>-1.6894188426178465E-2</v>
      </c>
      <c r="H788" s="66">
        <f t="shared" si="50"/>
        <v>450.3244238072532</v>
      </c>
      <c r="I788" s="57">
        <f>'Portfolio 4 - Benchmark'!C786</f>
        <v>-4.0673217259298289E-3</v>
      </c>
      <c r="J788" s="66">
        <f t="shared" si="51"/>
        <v>180.29811275393681</v>
      </c>
    </row>
    <row r="789" spans="2:10" ht="15" customHeight="1" x14ac:dyDescent="0.35">
      <c r="B789" s="56">
        <f>'Daily Returns'!B787</f>
        <v>45615</v>
      </c>
      <c r="C789" s="57">
        <f>'Portfolio 1 - Equal Weight'!F787</f>
        <v>8.6483854040897659E-5</v>
      </c>
      <c r="D789" s="66">
        <f t="shared" si="48"/>
        <v>278.23368988561805</v>
      </c>
      <c r="E789" s="57">
        <f>'Portfolio 2 - Criteria Based'!F787</f>
        <v>1.4918117437480032E-4</v>
      </c>
      <c r="F789" s="66">
        <f t="shared" si="49"/>
        <v>308.94858777929136</v>
      </c>
      <c r="G789" s="57">
        <f>'Markowitz Optimisation'!F811</f>
        <v>2.112132131302554E-3</v>
      </c>
      <c r="H789" s="66">
        <f t="shared" si="50"/>
        <v>451.27556849228677</v>
      </c>
      <c r="I789" s="57">
        <f>'Portfolio 4 - Benchmark'!C787</f>
        <v>-1.4165650259036711E-2</v>
      </c>
      <c r="J789" s="66">
        <f t="shared" si="51"/>
        <v>177.74407274630016</v>
      </c>
    </row>
    <row r="790" spans="2:10" ht="15" customHeight="1" x14ac:dyDescent="0.35">
      <c r="B790" s="56">
        <f>'Daily Returns'!B788</f>
        <v>45617</v>
      </c>
      <c r="C790" s="57">
        <f>'Portfolio 1 - Equal Weight'!F788</f>
        <v>-4.9209788158026985E-2</v>
      </c>
      <c r="D790" s="66">
        <f t="shared" si="48"/>
        <v>264.54186894792059</v>
      </c>
      <c r="E790" s="57">
        <f>'Portfolio 2 - Criteria Based'!F788</f>
        <v>-4.2355632400878626E-2</v>
      </c>
      <c r="F790" s="66">
        <f t="shared" si="49"/>
        <v>295.86287496454111</v>
      </c>
      <c r="G790" s="57">
        <f>'Markowitz Optimisation'!F812</f>
        <v>-3.7465929135597466E-2</v>
      </c>
      <c r="H790" s="66">
        <f t="shared" si="50"/>
        <v>434.3681100225283</v>
      </c>
      <c r="I790" s="57">
        <f>'Portfolio 4 - Benchmark'!C788</f>
        <v>-1.567404354519808E-2</v>
      </c>
      <c r="J790" s="66">
        <f t="shared" si="51"/>
        <v>174.9581044101738</v>
      </c>
    </row>
    <row r="791" spans="2:10" ht="15" customHeight="1" x14ac:dyDescent="0.35">
      <c r="B791" s="56">
        <f>'Daily Returns'!B789</f>
        <v>45618</v>
      </c>
      <c r="C791" s="57">
        <f>'Portfolio 1 - Equal Weight'!F789</f>
        <v>-1.5699707097892434E-2</v>
      </c>
      <c r="D791" s="66">
        <f t="shared" si="48"/>
        <v>260.3886390903092</v>
      </c>
      <c r="E791" s="57">
        <f>'Portfolio 2 - Criteria Based'!F789</f>
        <v>-1.3616191897815485E-2</v>
      </c>
      <c r="F791" s="66">
        <f t="shared" si="49"/>
        <v>291.83434928358452</v>
      </c>
      <c r="G791" s="57">
        <f>'Markowitz Optimisation'!F813</f>
        <v>-8.3573337085497759E-3</v>
      </c>
      <c r="H791" s="66">
        <f t="shared" si="50"/>
        <v>430.737950774718</v>
      </c>
      <c r="I791" s="57">
        <f>'Portfolio 4 - Benchmark'!C789</f>
        <v>-1.8079114312002931E-3</v>
      </c>
      <c r="J791" s="66">
        <f t="shared" si="51"/>
        <v>174.64179565322951</v>
      </c>
    </row>
    <row r="792" spans="2:10" ht="15" customHeight="1" x14ac:dyDescent="0.35">
      <c r="B792" s="56">
        <f>'Daily Returns'!B790</f>
        <v>45621</v>
      </c>
      <c r="C792" s="57">
        <f>'Portfolio 1 - Equal Weight'!F790</f>
        <v>-2.9489081891111634E-3</v>
      </c>
      <c r="D792" s="66">
        <f t="shared" si="48"/>
        <v>259.62077690014428</v>
      </c>
      <c r="E792" s="57">
        <f>'Portfolio 2 - Criteria Based'!F790</f>
        <v>1.429278886596384E-3</v>
      </c>
      <c r="F792" s="66">
        <f t="shared" si="49"/>
        <v>292.25146195739916</v>
      </c>
      <c r="G792" s="57">
        <f>'Markowitz Optimisation'!F814</f>
        <v>7.1362937576343478E-3</v>
      </c>
      <c r="H792" s="66">
        <f t="shared" si="50"/>
        <v>433.81182332400778</v>
      </c>
      <c r="I792" s="57">
        <f>'Portfolio 4 - Benchmark'!C790</f>
        <v>-7.8372254035693478E-3</v>
      </c>
      <c r="J792" s="66">
        <f t="shared" si="51"/>
        <v>173.27308853581104</v>
      </c>
    </row>
    <row r="793" spans="2:10" ht="15" customHeight="1" x14ac:dyDescent="0.35">
      <c r="B793" s="56">
        <f>'Daily Returns'!B791</f>
        <v>45622</v>
      </c>
      <c r="C793" s="57">
        <f>'Portfolio 1 - Equal Weight'!F791</f>
        <v>-2.5845814743948363E-2</v>
      </c>
      <c r="D793" s="66">
        <f t="shared" si="48"/>
        <v>252.91066639670322</v>
      </c>
      <c r="E793" s="57">
        <f>'Portfolio 2 - Criteria Based'!F791</f>
        <v>-2.4513244534781573E-2</v>
      </c>
      <c r="F793" s="66">
        <f t="shared" si="49"/>
        <v>285.08743040479004</v>
      </c>
      <c r="G793" s="57">
        <f>'Markowitz Optimisation'!F815</f>
        <v>-2.0336836687228632E-2</v>
      </c>
      <c r="H793" s="66">
        <f t="shared" si="50"/>
        <v>424.98946312007854</v>
      </c>
      <c r="I793" s="57">
        <f>'Portfolio 4 - Benchmark'!C791</f>
        <v>-4.7065608914715895E-3</v>
      </c>
      <c r="J793" s="66">
        <f t="shared" si="51"/>
        <v>172.4575681937639</v>
      </c>
    </row>
    <row r="794" spans="2:10" ht="15" customHeight="1" x14ac:dyDescent="0.35">
      <c r="B794" s="56">
        <f>'Daily Returns'!B792</f>
        <v>45623</v>
      </c>
      <c r="C794" s="57">
        <f>'Portfolio 1 - Equal Weight'!F792</f>
        <v>4.767238190222186E-2</v>
      </c>
      <c r="D794" s="66">
        <f t="shared" si="48"/>
        <v>264.96752027231224</v>
      </c>
      <c r="E794" s="57">
        <f>'Portfolio 2 - Criteria Based'!F792</f>
        <v>4.9562866708765412E-2</v>
      </c>
      <c r="F794" s="66">
        <f t="shared" si="49"/>
        <v>299.21718071828707</v>
      </c>
      <c r="G794" s="57">
        <f>'Markowitz Optimisation'!F816</f>
        <v>7.8849629252371975E-2</v>
      </c>
      <c r="H794" s="66">
        <f t="shared" si="50"/>
        <v>458.49972472326135</v>
      </c>
      <c r="I794" s="57">
        <f>'Portfolio 4 - Benchmark'!C792</f>
        <v>-2.1727959064295366E-2</v>
      </c>
      <c r="J794" s="66">
        <f t="shared" si="51"/>
        <v>168.71041721172188</v>
      </c>
    </row>
    <row r="795" spans="2:10" ht="15" customHeight="1" x14ac:dyDescent="0.35">
      <c r="B795" s="56">
        <f>'Daily Returns'!B793</f>
        <v>45624</v>
      </c>
      <c r="C795" s="57">
        <f>'Portfolio 1 - Equal Weight'!F793</f>
        <v>2.0723470091881056E-2</v>
      </c>
      <c r="D795" s="66">
        <f t="shared" si="48"/>
        <v>270.4585667539954</v>
      </c>
      <c r="E795" s="57">
        <f>'Portfolio 2 - Criteria Based'!F793</f>
        <v>1.878651287047808E-2</v>
      </c>
      <c r="F795" s="66">
        <f t="shared" si="49"/>
        <v>304.83842813491935</v>
      </c>
      <c r="G795" s="57">
        <f>'Markowitz Optimisation'!F817</f>
        <v>1.9081369216196322E-2</v>
      </c>
      <c r="H795" s="66">
        <f t="shared" si="50"/>
        <v>467.24852725623032</v>
      </c>
      <c r="I795" s="57">
        <f>'Portfolio 4 - Benchmark'!C793</f>
        <v>2.051451132042259E-2</v>
      </c>
      <c r="J795" s="66">
        <f t="shared" si="51"/>
        <v>172.17142897548496</v>
      </c>
    </row>
    <row r="796" spans="2:10" ht="15" customHeight="1" x14ac:dyDescent="0.35">
      <c r="B796" s="56">
        <f>'Daily Returns'!B794</f>
        <v>45625</v>
      </c>
      <c r="C796" s="57">
        <f>'Portfolio 1 - Equal Weight'!F794</f>
        <v>3.1632101745464943E-2</v>
      </c>
      <c r="D796" s="66">
        <f t="shared" si="48"/>
        <v>279.01373965549044</v>
      </c>
      <c r="E796" s="57">
        <f>'Portfolio 2 - Criteria Based'!F794</f>
        <v>2.3066229198153623E-2</v>
      </c>
      <c r="F796" s="66">
        <f t="shared" si="49"/>
        <v>311.86990118668427</v>
      </c>
      <c r="G796" s="57">
        <f>'Markowitz Optimisation'!F818</f>
        <v>-7.5682326469929404E-3</v>
      </c>
      <c r="H796" s="66">
        <f t="shared" si="50"/>
        <v>463.71228169799036</v>
      </c>
      <c r="I796" s="57">
        <f>'Portfolio 4 - Benchmark'!C794</f>
        <v>1.3210672580667326E-2</v>
      </c>
      <c r="J796" s="66">
        <f t="shared" si="51"/>
        <v>174.44592935142572</v>
      </c>
    </row>
    <row r="797" spans="2:10" ht="15" customHeight="1" x14ac:dyDescent="0.35">
      <c r="B797" s="56">
        <f>'Daily Returns'!B795</f>
        <v>45628</v>
      </c>
      <c r="C797" s="57">
        <f>'Portfolio 1 - Equal Weight'!F795</f>
        <v>-4.6616680719686627E-4</v>
      </c>
      <c r="D797" s="66">
        <f t="shared" si="48"/>
        <v>278.88367271131119</v>
      </c>
      <c r="E797" s="57">
        <f>'Portfolio 2 - Criteria Based'!F795</f>
        <v>2.7780634590767652E-3</v>
      </c>
      <c r="F797" s="66">
        <f t="shared" si="49"/>
        <v>312.73629556315689</v>
      </c>
      <c r="G797" s="57">
        <f>'Markowitz Optimisation'!F819</f>
        <v>-6.9843388907376864E-4</v>
      </c>
      <c r="H797" s="66">
        <f t="shared" si="50"/>
        <v>463.3884093256728</v>
      </c>
      <c r="I797" s="57">
        <f>'Portfolio 4 - Benchmark'!C795</f>
        <v>-7.6690266443280031E-3</v>
      </c>
      <c r="J797" s="66">
        <f t="shared" si="51"/>
        <v>173.10809887123509</v>
      </c>
    </row>
    <row r="798" spans="2:10" ht="15" customHeight="1" x14ac:dyDescent="0.35">
      <c r="B798" s="56">
        <f>'Daily Returns'!B796</f>
        <v>45629</v>
      </c>
      <c r="C798" s="57">
        <f>'Portfolio 1 - Equal Weight'!F796</f>
        <v>1.3908311116270633E-2</v>
      </c>
      <c r="D798" s="66">
        <f t="shared" si="48"/>
        <v>282.7624735966283</v>
      </c>
      <c r="E798" s="57">
        <f>'Portfolio 2 - Criteria Based'!F796</f>
        <v>1.7024290046043895E-2</v>
      </c>
      <c r="F798" s="66">
        <f t="shared" si="49"/>
        <v>318.06040896674943</v>
      </c>
      <c r="G798" s="57">
        <f>'Markowitz Optimisation'!F820</f>
        <v>1.3538294507353683E-2</v>
      </c>
      <c r="H798" s="66">
        <f t="shared" si="50"/>
        <v>469.66189808241791</v>
      </c>
      <c r="I798" s="57">
        <f>'Portfolio 4 - Benchmark'!C796</f>
        <v>1.4536166133837458E-2</v>
      </c>
      <c r="J798" s="66">
        <f t="shared" si="51"/>
        <v>175.62442695554012</v>
      </c>
    </row>
    <row r="799" spans="2:10" ht="15" customHeight="1" x14ac:dyDescent="0.35">
      <c r="B799" s="56">
        <f>'Daily Returns'!B797</f>
        <v>45630</v>
      </c>
      <c r="C799" s="57">
        <f>'Portfolio 1 - Equal Weight'!F797</f>
        <v>-3.5508209027961266E-3</v>
      </c>
      <c r="D799" s="66">
        <f t="shared" si="48"/>
        <v>281.75843469485505</v>
      </c>
      <c r="E799" s="57">
        <f>'Portfolio 2 - Criteria Based'!F797</f>
        <v>-4.5798538873837915E-3</v>
      </c>
      <c r="F799" s="66">
        <f t="shared" si="49"/>
        <v>316.60373876632019</v>
      </c>
      <c r="G799" s="57">
        <f>'Markowitz Optimisation'!F821</f>
        <v>-4.9730584922586842E-3</v>
      </c>
      <c r="H799" s="66">
        <f t="shared" si="50"/>
        <v>467.32624199166878</v>
      </c>
      <c r="I799" s="57">
        <f>'Portfolio 4 - Benchmark'!C797</f>
        <v>-7.4296757569251026E-3</v>
      </c>
      <c r="J799" s="66">
        <f t="shared" si="51"/>
        <v>174.31959440826466</v>
      </c>
    </row>
    <row r="800" spans="2:10" ht="15" customHeight="1" x14ac:dyDescent="0.35">
      <c r="B800" s="56">
        <f>'Daily Returns'!B798</f>
        <v>45631</v>
      </c>
      <c r="C800" s="57">
        <f>'Portfolio 1 - Equal Weight'!F798</f>
        <v>5.0812565088603785E-3</v>
      </c>
      <c r="D800" s="66">
        <f t="shared" si="48"/>
        <v>283.19012157507461</v>
      </c>
      <c r="E800" s="57">
        <f>'Portfolio 2 - Criteria Based'!F798</f>
        <v>4.3974829477236117E-3</v>
      </c>
      <c r="F800" s="66">
        <f t="shared" si="49"/>
        <v>317.99599830873063</v>
      </c>
      <c r="G800" s="57">
        <f>'Markowitz Optimisation'!F822</f>
        <v>-9.2788403326942782E-4</v>
      </c>
      <c r="H800" s="66">
        <f t="shared" si="50"/>
        <v>466.89261743339694</v>
      </c>
      <c r="I800" s="57">
        <f>'Portfolio 4 - Benchmark'!C798</f>
        <v>1.3595480702665252E-2</v>
      </c>
      <c r="J800" s="66">
        <f t="shared" si="51"/>
        <v>176.68955309013865</v>
      </c>
    </row>
    <row r="801" spans="2:10" ht="15" customHeight="1" x14ac:dyDescent="0.35">
      <c r="B801" s="56">
        <f>'Daily Returns'!B799</f>
        <v>45632</v>
      </c>
      <c r="C801" s="57">
        <f>'Portfolio 1 - Equal Weight'!F799</f>
        <v>5.9334241955513074E-3</v>
      </c>
      <c r="D801" s="66">
        <f t="shared" si="48"/>
        <v>284.8704086943693</v>
      </c>
      <c r="E801" s="57">
        <f>'Portfolio 2 - Criteria Based'!F799</f>
        <v>5.534453455126113E-3</v>
      </c>
      <c r="F801" s="66">
        <f t="shared" si="49"/>
        <v>319.75593236028664</v>
      </c>
      <c r="G801" s="57">
        <f>'Markowitz Optimisation'!F823</f>
        <v>2.1381348048658847E-3</v>
      </c>
      <c r="H801" s="66">
        <f t="shared" si="50"/>
        <v>467.8908967888662</v>
      </c>
      <c r="I801" s="57">
        <f>'Portfolio 4 - Benchmark'!C799</f>
        <v>3.0001107199599808E-3</v>
      </c>
      <c r="J801" s="66">
        <f t="shared" si="51"/>
        <v>177.21964131246932</v>
      </c>
    </row>
    <row r="802" spans="2:10" ht="15" customHeight="1" x14ac:dyDescent="0.35">
      <c r="B802" s="56">
        <f>'Daily Returns'!B800</f>
        <v>45635</v>
      </c>
      <c r="C802" s="57">
        <f>'Portfolio 1 - Equal Weight'!F800</f>
        <v>3.3717478757052327E-3</v>
      </c>
      <c r="D802" s="66">
        <f t="shared" si="48"/>
        <v>285.83091988973581</v>
      </c>
      <c r="E802" s="57">
        <f>'Portfolio 2 - Criteria Based'!F800</f>
        <v>3.1218490111964837E-3</v>
      </c>
      <c r="F802" s="66">
        <f t="shared" si="49"/>
        <v>320.75416210154975</v>
      </c>
      <c r="G802" s="57">
        <f>'Markowitz Optimisation'!F824</f>
        <v>2.6590955634034994E-3</v>
      </c>
      <c r="H802" s="66">
        <f t="shared" si="50"/>
        <v>469.13506339667441</v>
      </c>
      <c r="I802" s="57">
        <f>'Portfolio 4 - Benchmark'!C800</f>
        <v>1.116256676526306E-2</v>
      </c>
      <c r="J802" s="66">
        <f t="shared" si="51"/>
        <v>179.19786739073572</v>
      </c>
    </row>
    <row r="803" spans="2:10" ht="15" customHeight="1" x14ac:dyDescent="0.35">
      <c r="B803" s="56">
        <f>'Daily Returns'!B801</f>
        <v>45636</v>
      </c>
      <c r="C803" s="57">
        <f>'Portfolio 1 - Equal Weight'!F801</f>
        <v>-1.5103519478167106E-2</v>
      </c>
      <c r="D803" s="66">
        <f t="shared" si="48"/>
        <v>281.51386702371877</v>
      </c>
      <c r="E803" s="57">
        <f>'Portfolio 2 - Criteria Based'!F801</f>
        <v>-1.4733053764096957E-2</v>
      </c>
      <c r="F803" s="66">
        <f t="shared" si="49"/>
        <v>316.02847378624978</v>
      </c>
      <c r="G803" s="57">
        <f>'Markowitz Optimisation'!F825</f>
        <v>-1.0276554536144804E-2</v>
      </c>
      <c r="H803" s="66">
        <f t="shared" si="50"/>
        <v>464.31397133286072</v>
      </c>
      <c r="I803" s="57">
        <f>'Portfolio 4 - Benchmark'!C801</f>
        <v>-7.3130855565245456E-3</v>
      </c>
      <c r="J803" s="66">
        <f t="shared" si="51"/>
        <v>177.88737805496052</v>
      </c>
    </row>
    <row r="804" spans="2:10" ht="15" customHeight="1" x14ac:dyDescent="0.35">
      <c r="B804" s="56">
        <f>'Daily Returns'!B802</f>
        <v>45637</v>
      </c>
      <c r="C804" s="57">
        <f>'Portfolio 1 - Equal Weight'!F802</f>
        <v>-4.8603541929770431E-4</v>
      </c>
      <c r="D804" s="66">
        <f t="shared" si="48"/>
        <v>281.3770413133218</v>
      </c>
      <c r="E804" s="57">
        <f>'Portfolio 2 - Criteria Based'!F802</f>
        <v>-7.2012855944813018E-4</v>
      </c>
      <c r="F804" s="66">
        <f t="shared" si="49"/>
        <v>315.80089265667749</v>
      </c>
      <c r="G804" s="57">
        <f>'Markowitz Optimisation'!F826</f>
        <v>-3.7064224523380399E-3</v>
      </c>
      <c r="H804" s="66">
        <f t="shared" si="50"/>
        <v>462.59302760457837</v>
      </c>
      <c r="I804" s="57">
        <f>'Portfolio 4 - Benchmark'!C802</f>
        <v>3.9392040237384851E-3</v>
      </c>
      <c r="J804" s="66">
        <f t="shared" si="51"/>
        <v>178.5881127303669</v>
      </c>
    </row>
    <row r="805" spans="2:10" ht="15" customHeight="1" x14ac:dyDescent="0.35">
      <c r="B805" s="56">
        <f>'Daily Returns'!B803</f>
        <v>45638</v>
      </c>
      <c r="C805" s="57">
        <f>'Portfolio 1 - Equal Weight'!F803</f>
        <v>1.0737552804057015E-2</v>
      </c>
      <c r="D805" s="66">
        <f t="shared" si="48"/>
        <v>284.3983421522729</v>
      </c>
      <c r="E805" s="57">
        <f>'Portfolio 2 - Criteria Based'!F803</f>
        <v>1.0223258771834699E-2</v>
      </c>
      <c r="F805" s="66">
        <f t="shared" si="49"/>
        <v>319.02940690268309</v>
      </c>
      <c r="G805" s="57">
        <f>'Markowitz Optimisation'!F827</f>
        <v>9.5858537766112268E-3</v>
      </c>
      <c r="H805" s="66">
        <f t="shared" si="50"/>
        <v>467.0273767252757</v>
      </c>
      <c r="I805" s="57">
        <f>'Portfolio 4 - Benchmark'!C803</f>
        <v>-1.1059873774900142E-3</v>
      </c>
      <c r="J805" s="66">
        <f t="shared" si="51"/>
        <v>178.39059653191734</v>
      </c>
    </row>
    <row r="806" spans="2:10" ht="15" customHeight="1" x14ac:dyDescent="0.35">
      <c r="B806" s="56">
        <f>'Daily Returns'!B804</f>
        <v>45639</v>
      </c>
      <c r="C806" s="57">
        <f>'Portfolio 1 - Equal Weight'!F804</f>
        <v>-3.1168675386808679E-3</v>
      </c>
      <c r="D806" s="66">
        <f t="shared" si="48"/>
        <v>283.5119101915638</v>
      </c>
      <c r="E806" s="57">
        <f>'Portfolio 2 - Criteria Based'!F804</f>
        <v>-3.6015120689175278E-3</v>
      </c>
      <c r="F806" s="66">
        <f t="shared" si="49"/>
        <v>317.88041864338345</v>
      </c>
      <c r="G806" s="57">
        <f>'Markowitz Optimisation'!F828</f>
        <v>-4.9696914947758492E-4</v>
      </c>
      <c r="H806" s="66">
        <f t="shared" si="50"/>
        <v>466.79527852708179</v>
      </c>
      <c r="I806" s="57">
        <f>'Portfolio 4 - Benchmark'!C804</f>
        <v>-4.0536112549811598E-3</v>
      </c>
      <c r="J806" s="66">
        <f t="shared" si="51"/>
        <v>177.66747040203276</v>
      </c>
    </row>
    <row r="807" spans="2:10" ht="15" customHeight="1" x14ac:dyDescent="0.35">
      <c r="B807" s="56">
        <f>'Daily Returns'!B805</f>
        <v>45642</v>
      </c>
      <c r="C807" s="57">
        <f>'Portfolio 1 - Equal Weight'!F805</f>
        <v>-7.5049905217257525E-3</v>
      </c>
      <c r="D807" s="66">
        <f t="shared" si="48"/>
        <v>281.38415599277977</v>
      </c>
      <c r="E807" s="57">
        <f>'Portfolio 2 - Criteria Based'!F805</f>
        <v>-8.0038431731497949E-3</v>
      </c>
      <c r="F807" s="66">
        <f t="shared" si="49"/>
        <v>315.3361536247466</v>
      </c>
      <c r="G807" s="57">
        <f>'Markowitz Optimisation'!F829</f>
        <v>-9.6752587543013531E-3</v>
      </c>
      <c r="H807" s="66">
        <f t="shared" si="50"/>
        <v>462.27891342204612</v>
      </c>
      <c r="I807" s="57">
        <f>'Portfolio 4 - Benchmark'!C805</f>
        <v>-6.3107929550483277E-3</v>
      </c>
      <c r="J807" s="66">
        <f t="shared" si="51"/>
        <v>176.54624778147834</v>
      </c>
    </row>
    <row r="808" spans="2:10" ht="15" customHeight="1" x14ac:dyDescent="0.35">
      <c r="B808" s="56">
        <f>'Daily Returns'!B806</f>
        <v>45643</v>
      </c>
      <c r="C808" s="57">
        <f>'Portfolio 1 - Equal Weight'!F806</f>
        <v>-9.2525687594883776E-3</v>
      </c>
      <c r="D808" s="66">
        <f t="shared" si="48"/>
        <v>278.78062974162594</v>
      </c>
      <c r="E808" s="57">
        <f>'Portfolio 2 - Criteria Based'!F806</f>
        <v>-9.7484735055687038E-3</v>
      </c>
      <c r="F808" s="66">
        <f t="shared" si="49"/>
        <v>312.26210748578779</v>
      </c>
      <c r="G808" s="57">
        <f>'Markowitz Optimisation'!F830</f>
        <v>-1.0147005479329993E-2</v>
      </c>
      <c r="H808" s="66">
        <f t="shared" si="50"/>
        <v>457.58816675457388</v>
      </c>
      <c r="I808" s="57">
        <f>'Portfolio 4 - Benchmark'!C806</f>
        <v>-3.8102561843236238E-3</v>
      </c>
      <c r="J808" s="66">
        <f t="shared" si="51"/>
        <v>175.87356134904982</v>
      </c>
    </row>
    <row r="809" spans="2:10" ht="15" customHeight="1" x14ac:dyDescent="0.35">
      <c r="B809" s="56">
        <f>'Daily Returns'!B807</f>
        <v>45644</v>
      </c>
      <c r="C809" s="57">
        <f>'Portfolio 1 - Equal Weight'!F807</f>
        <v>-1.6646594249054358E-2</v>
      </c>
      <c r="D809" s="66">
        <f t="shared" si="48"/>
        <v>274.13988171382124</v>
      </c>
      <c r="E809" s="57">
        <f>'Portfolio 2 - Criteria Based'!F807</f>
        <v>-1.6045664261132766E-2</v>
      </c>
      <c r="F809" s="66">
        <f t="shared" si="49"/>
        <v>307.25165454759707</v>
      </c>
      <c r="G809" s="57">
        <f>'Markowitz Optimisation'!F831</f>
        <v>-1.3616897428352126E-2</v>
      </c>
      <c r="H809" s="66">
        <f t="shared" si="50"/>
        <v>451.35723562344913</v>
      </c>
      <c r="I809" s="57">
        <f>'Portfolio 4 - Benchmark'!C807</f>
        <v>-7.6094545932131608E-3</v>
      </c>
      <c r="J809" s="66">
        <f t="shared" si="51"/>
        <v>174.53525946981753</v>
      </c>
    </row>
    <row r="810" spans="2:10" ht="15" customHeight="1" x14ac:dyDescent="0.35">
      <c r="B810" s="56">
        <f>'Daily Returns'!B808</f>
        <v>45645</v>
      </c>
      <c r="C810" s="57">
        <f>'Portfolio 1 - Equal Weight'!F808</f>
        <v>-2.9796695274410638E-3</v>
      </c>
      <c r="D810" s="66">
        <f t="shared" si="48"/>
        <v>273.32303546202223</v>
      </c>
      <c r="E810" s="57">
        <f>'Portfolio 2 - Criteria Based'!F808</f>
        <v>-3.3062275658283951E-3</v>
      </c>
      <c r="F810" s="66">
        <f t="shared" si="49"/>
        <v>306.23581065768542</v>
      </c>
      <c r="G810" s="57">
        <f>'Markowitz Optimisation'!F832</f>
        <v>-8.998798978277725E-3</v>
      </c>
      <c r="H810" s="66">
        <f t="shared" si="50"/>
        <v>447.29556259268259</v>
      </c>
      <c r="I810" s="57">
        <f>'Portfolio 4 - Benchmark'!C808</f>
        <v>4.5712418247694231E-3</v>
      </c>
      <c r="J810" s="66">
        <f t="shared" si="51"/>
        <v>175.33310234780294</v>
      </c>
    </row>
    <row r="811" spans="2:10" ht="15" customHeight="1" x14ac:dyDescent="0.35">
      <c r="B811" s="56">
        <f>'Daily Returns'!B809</f>
        <v>45646</v>
      </c>
      <c r="C811" s="57">
        <f>'Portfolio 1 - Equal Weight'!F809</f>
        <v>-3.2477922273086636E-2</v>
      </c>
      <c r="D811" s="66">
        <f t="shared" si="48"/>
        <v>264.44607116084256</v>
      </c>
      <c r="E811" s="57">
        <f>'Portfolio 2 - Criteria Based'!F809</f>
        <v>-3.4073917294636609E-2</v>
      </c>
      <c r="F811" s="66">
        <f t="shared" si="49"/>
        <v>295.80115697267945</v>
      </c>
      <c r="G811" s="57">
        <f>'Markowitz Optimisation'!F833</f>
        <v>-3.072647933260314E-2</v>
      </c>
      <c r="H811" s="66">
        <f t="shared" si="50"/>
        <v>433.55174473311342</v>
      </c>
      <c r="I811" s="57">
        <f>'Portfolio 4 - Benchmark'!C809</f>
        <v>-6.0291658376844248E-3</v>
      </c>
      <c r="J811" s="66">
        <f t="shared" si="51"/>
        <v>174.27598999691233</v>
      </c>
    </row>
    <row r="812" spans="2:10" ht="15" customHeight="1" x14ac:dyDescent="0.35">
      <c r="B812" s="56">
        <f>'Daily Returns'!B810</f>
        <v>45649</v>
      </c>
      <c r="C812" s="57">
        <f>'Portfolio 1 - Equal Weight'!F810</f>
        <v>6.8428867729015356E-3</v>
      </c>
      <c r="D812" s="66">
        <f t="shared" si="48"/>
        <v>266.25564568333488</v>
      </c>
      <c r="E812" s="57">
        <f>'Portfolio 2 - Criteria Based'!F810</f>
        <v>9.670698986437477E-3</v>
      </c>
      <c r="F812" s="66">
        <f t="shared" si="49"/>
        <v>298.66176092160219</v>
      </c>
      <c r="G812" s="57">
        <f>'Markowitz Optimisation'!F834</f>
        <v>1.2666667114353717E-2</v>
      </c>
      <c r="H812" s="66">
        <f t="shared" si="50"/>
        <v>439.04340036049507</v>
      </c>
      <c r="I812" s="57">
        <f>'Portfolio 4 - Benchmark'!C810</f>
        <v>-1.6081980094644344E-2</v>
      </c>
      <c r="J812" s="66">
        <f t="shared" si="51"/>
        <v>171.47328699480755</v>
      </c>
    </row>
    <row r="813" spans="2:10" ht="15" customHeight="1" x14ac:dyDescent="0.35">
      <c r="B813" s="56">
        <f>'Daily Returns'!B811</f>
        <v>45650</v>
      </c>
      <c r="C813" s="57">
        <f>'Portfolio 1 - Equal Weight'!F811</f>
        <v>-9.1184003646454063E-3</v>
      </c>
      <c r="D813" s="66">
        <f t="shared" si="48"/>
        <v>263.82782010664704</v>
      </c>
      <c r="E813" s="57">
        <f>'Portfolio 2 - Criteria Based'!F811</f>
        <v>-1.0345375422701652E-2</v>
      </c>
      <c r="F813" s="66">
        <f t="shared" si="49"/>
        <v>295.57199288046309</v>
      </c>
      <c r="G813" s="57">
        <f>'Markowitz Optimisation'!F835</f>
        <v>-1.1605836224707587E-2</v>
      </c>
      <c r="H813" s="66">
        <f t="shared" si="50"/>
        <v>433.94793456037246</v>
      </c>
      <c r="I813" s="57">
        <f>'Portfolio 4 - Benchmark'!C811</f>
        <v>-1.0820499568389597E-2</v>
      </c>
      <c r="J813" s="66">
        <f t="shared" si="51"/>
        <v>169.61786036688989</v>
      </c>
    </row>
    <row r="814" spans="2:10" ht="15" customHeight="1" x14ac:dyDescent="0.35">
      <c r="B814" s="56">
        <f>'Daily Returns'!B812</f>
        <v>45652</v>
      </c>
      <c r="C814" s="57">
        <f>'Portfolio 1 - Equal Weight'!F812</f>
        <v>5.9924716048700751E-3</v>
      </c>
      <c r="D814" s="66">
        <f t="shared" si="48"/>
        <v>265.40880082721088</v>
      </c>
      <c r="E814" s="57">
        <f>'Portfolio 2 - Criteria Based'!F812</f>
        <v>5.6025482828125396E-3</v>
      </c>
      <c r="F814" s="66">
        <f t="shared" si="49"/>
        <v>297.22794924162304</v>
      </c>
      <c r="G814" s="57">
        <f>'Markowitz Optimisation'!F836</f>
        <v>4.7993001346212216E-3</v>
      </c>
      <c r="H814" s="66">
        <f t="shared" si="50"/>
        <v>436.03058094112663</v>
      </c>
      <c r="I814" s="57">
        <f>'Portfolio 4 - Benchmark'!C812</f>
        <v>-9.8271904129311194E-3</v>
      </c>
      <c r="J814" s="66">
        <f t="shared" si="51"/>
        <v>167.95099335563049</v>
      </c>
    </row>
    <row r="815" spans="2:10" ht="15" customHeight="1" x14ac:dyDescent="0.35">
      <c r="B815" s="56">
        <f>'Daily Returns'!B813</f>
        <v>45653</v>
      </c>
      <c r="C815" s="57">
        <f>'Portfolio 1 - Equal Weight'!F813</f>
        <v>-5.8496216453238449E-3</v>
      </c>
      <c r="D815" s="66">
        <f t="shared" si="48"/>
        <v>263.85625976103256</v>
      </c>
      <c r="E815" s="57">
        <f>'Portfolio 2 - Criteria Based'!F813</f>
        <v>-5.6037221077337969E-3</v>
      </c>
      <c r="F815" s="66">
        <f t="shared" si="49"/>
        <v>295.56236641142141</v>
      </c>
      <c r="G815" s="57">
        <f>'Markowitz Optimisation'!F837</f>
        <v>-4.6444794344458586E-3</v>
      </c>
      <c r="H815" s="66">
        <f t="shared" si="50"/>
        <v>434.00544587515606</v>
      </c>
      <c r="I815" s="57">
        <f>'Portfolio 4 - Benchmark'!C813</f>
        <v>-2.0141348706923079E-2</v>
      </c>
      <c r="J815" s="66">
        <f t="shared" si="51"/>
        <v>164.56823383278061</v>
      </c>
    </row>
    <row r="816" spans="2:10" ht="15" customHeight="1" x14ac:dyDescent="0.35">
      <c r="B816" s="56">
        <f>'Daily Returns'!B814</f>
        <v>45656</v>
      </c>
      <c r="C816" s="57">
        <f>'Portfolio 1 - Equal Weight'!F814</f>
        <v>6.6273251362818138E-3</v>
      </c>
      <c r="D816" s="66">
        <f t="shared" si="48"/>
        <v>265.60492098371213</v>
      </c>
      <c r="E816" s="57">
        <f>'Portfolio 2 - Criteria Based'!F814</f>
        <v>6.0181851136605052E-3</v>
      </c>
      <c r="F816" s="66">
        <f t="shared" si="49"/>
        <v>297.34111544511688</v>
      </c>
      <c r="G816" s="57">
        <f>'Markowitz Optimisation'!F838</f>
        <v>1.5917052204040001E-2</v>
      </c>
      <c r="H816" s="66">
        <f t="shared" si="50"/>
        <v>440.91353321398856</v>
      </c>
      <c r="I816" s="57">
        <f>'Portfolio 4 - Benchmark'!C814</f>
        <v>6.7930657164299024E-3</v>
      </c>
      <c r="J816" s="66">
        <f t="shared" si="51"/>
        <v>165.68615666004348</v>
      </c>
    </row>
    <row r="817" spans="2:10" ht="15" customHeight="1" x14ac:dyDescent="0.35">
      <c r="B817" s="56">
        <f>'Daily Returns'!B815</f>
        <v>45657</v>
      </c>
      <c r="C817" s="57">
        <f>'Portfolio 1 - Equal Weight'!F815</f>
        <v>9.3272536998819777E-4</v>
      </c>
      <c r="D817" s="66">
        <f t="shared" si="48"/>
        <v>265.85265743190735</v>
      </c>
      <c r="E817" s="57">
        <f>'Portfolio 2 - Criteria Based'!F815</f>
        <v>3.4713538576383249E-3</v>
      </c>
      <c r="F817" s="66">
        <f t="shared" si="49"/>
        <v>298.37329167325174</v>
      </c>
      <c r="G817" s="57">
        <f>'Markowitz Optimisation'!F839</f>
        <v>4.1970356477356932E-3</v>
      </c>
      <c r="H817" s="66">
        <f t="shared" si="50"/>
        <v>442.76406303045673</v>
      </c>
      <c r="I817" s="57">
        <f>'Portfolio 4 - Benchmark'!C815</f>
        <v>-1.7867431058887773E-3</v>
      </c>
      <c r="J817" s="66">
        <f t="shared" si="51"/>
        <v>165.39011806188995</v>
      </c>
    </row>
    <row r="818" spans="2:10" ht="15" customHeight="1" x14ac:dyDescent="0.35">
      <c r="B818" s="56">
        <f>'Daily Returns'!B816</f>
        <v>45658</v>
      </c>
      <c r="C818" s="57">
        <f>'Portfolio 1 - Equal Weight'!F816</f>
        <v>3.0204462999007479E-3</v>
      </c>
      <c r="D818" s="66">
        <f t="shared" si="48"/>
        <v>266.65565110736634</v>
      </c>
      <c r="E818" s="57">
        <f>'Portfolio 2 - Criteria Based'!F816</f>
        <v>2.6750193625157707E-3</v>
      </c>
      <c r="F818" s="66">
        <f t="shared" si="49"/>
        <v>299.17144600573528</v>
      </c>
      <c r="G818" s="57">
        <f>'Markowitz Optimisation'!F840</f>
        <v>1.635987867211986E-3</v>
      </c>
      <c r="H818" s="66">
        <f t="shared" si="50"/>
        <v>443.48841966561207</v>
      </c>
      <c r="I818" s="57">
        <f>'Portfolio 4 - Benchmark'!C816</f>
        <v>2.126267815687477E-3</v>
      </c>
      <c r="J818" s="66">
        <f t="shared" si="51"/>
        <v>165.74178174695771</v>
      </c>
    </row>
    <row r="819" spans="2:10" ht="15" customHeight="1" x14ac:dyDescent="0.35">
      <c r="B819" s="56">
        <f>'Daily Returns'!B817</f>
        <v>45659</v>
      </c>
      <c r="C819" s="57">
        <f>'Portfolio 1 - Equal Weight'!F817</f>
        <v>7.9877885722709832E-3</v>
      </c>
      <c r="D819" s="66">
        <f t="shared" si="48"/>
        <v>268.78564007001324</v>
      </c>
      <c r="E819" s="57">
        <f>'Portfolio 2 - Criteria Based'!F817</f>
        <v>9.1401792670306996E-3</v>
      </c>
      <c r="F819" s="66">
        <f t="shared" si="49"/>
        <v>301.9059266538045</v>
      </c>
      <c r="G819" s="57">
        <f>'Markowitz Optimisation'!F841</f>
        <v>6.5749359886994136E-3</v>
      </c>
      <c r="H819" s="66">
        <f t="shared" si="50"/>
        <v>446.40432763664296</v>
      </c>
      <c r="I819" s="57">
        <f>'Portfolio 4 - Benchmark'!C817</f>
        <v>-3.4172792313895695E-3</v>
      </c>
      <c r="J819" s="66">
        <f t="shared" si="51"/>
        <v>165.17539579842034</v>
      </c>
    </row>
    <row r="820" spans="2:10" ht="15" customHeight="1" x14ac:dyDescent="0.35">
      <c r="B820" s="56">
        <f>'Daily Returns'!B818</f>
        <v>45660</v>
      </c>
      <c r="C820" s="57">
        <f>'Portfolio 1 - Equal Weight'!F818</f>
        <v>-2.1279994010115935E-3</v>
      </c>
      <c r="D820" s="66">
        <f t="shared" si="48"/>
        <v>268.21366438894376</v>
      </c>
      <c r="E820" s="57">
        <f>'Portfolio 2 - Criteria Based'!F818</f>
        <v>-2.9424592320094894E-3</v>
      </c>
      <c r="F820" s="66">
        <f t="shared" si="49"/>
        <v>301.01758077272365</v>
      </c>
      <c r="G820" s="57">
        <f>'Markowitz Optimisation'!F842</f>
        <v>-7.968424126297848E-4</v>
      </c>
      <c r="H820" s="66">
        <f t="shared" si="50"/>
        <v>446.0486137352006</v>
      </c>
      <c r="I820" s="57">
        <f>'Portfolio 4 - Benchmark'!C818</f>
        <v>-5.9133432650103623E-3</v>
      </c>
      <c r="J820" s="66">
        <f t="shared" si="51"/>
        <v>164.19865698413034</v>
      </c>
    </row>
    <row r="821" spans="2:10" ht="15" customHeight="1" x14ac:dyDescent="0.35">
      <c r="B821" s="56">
        <f>'Daily Returns'!B819</f>
        <v>45663</v>
      </c>
      <c r="C821" s="57">
        <f>'Portfolio 1 - Equal Weight'!F819</f>
        <v>-4.5218336963718422E-2</v>
      </c>
      <c r="D821" s="66">
        <f t="shared" si="48"/>
        <v>256.08548853433081</v>
      </c>
      <c r="E821" s="57">
        <f>'Portfolio 2 - Criteria Based'!F819</f>
        <v>-4.3299089213240091E-2</v>
      </c>
      <c r="F821" s="66">
        <f t="shared" si="49"/>
        <v>287.98379368809179</v>
      </c>
      <c r="G821" s="57">
        <f>'Markowitz Optimisation'!F843</f>
        <v>-3.803848628353871E-2</v>
      </c>
      <c r="H821" s="66">
        <f t="shared" si="50"/>
        <v>429.08159965984271</v>
      </c>
      <c r="I821" s="57">
        <f>'Portfolio 4 - Benchmark'!C819</f>
        <v>1.0221863677861265E-2</v>
      </c>
      <c r="J821" s="66">
        <f t="shared" si="51"/>
        <v>165.87707327191001</v>
      </c>
    </row>
    <row r="822" spans="2:10" ht="15" customHeight="1" x14ac:dyDescent="0.35">
      <c r="B822" s="56">
        <f>'Daily Returns'!B820</f>
        <v>45664</v>
      </c>
      <c r="C822" s="57">
        <f>'Portfolio 1 - Equal Weight'!F820</f>
        <v>5.8792080354695417E-3</v>
      </c>
      <c r="D822" s="66">
        <f t="shared" si="48"/>
        <v>257.59106839628896</v>
      </c>
      <c r="E822" s="57">
        <f>'Portfolio 2 - Criteria Based'!F820</f>
        <v>6.1455830624637707E-3</v>
      </c>
      <c r="F822" s="66">
        <f t="shared" si="49"/>
        <v>289.75362201284537</v>
      </c>
      <c r="G822" s="57">
        <f>'Markowitz Optimisation'!F844</f>
        <v>7.1889037156891563E-3</v>
      </c>
      <c r="H822" s="66">
        <f t="shared" si="50"/>
        <v>432.16622596597119</v>
      </c>
      <c r="I822" s="57">
        <f>'Portfolio 4 - Benchmark'!C820</f>
        <v>6.8829794036360248E-3</v>
      </c>
      <c r="J822" s="66">
        <f t="shared" si="51"/>
        <v>167.01880175077599</v>
      </c>
    </row>
    <row r="823" spans="2:10" ht="15" customHeight="1" x14ac:dyDescent="0.35">
      <c r="B823" s="56">
        <f>'Daily Returns'!B821</f>
        <v>45665</v>
      </c>
      <c r="C823" s="57">
        <f>'Portfolio 1 - Equal Weight'!F821</f>
        <v>-1.273294256310982E-2</v>
      </c>
      <c r="D823" s="66">
        <f t="shared" si="48"/>
        <v>254.31117611762892</v>
      </c>
      <c r="E823" s="57">
        <f>'Portfolio 2 - Criteria Based'!F821</f>
        <v>-1.1871248453874141E-2</v>
      </c>
      <c r="F823" s="66">
        <f t="shared" si="49"/>
        <v>286.31388477552093</v>
      </c>
      <c r="G823" s="57">
        <f>'Markowitz Optimisation'!F845</f>
        <v>-7.3681843661614118E-3</v>
      </c>
      <c r="H823" s="66">
        <f t="shared" si="50"/>
        <v>428.98194553622574</v>
      </c>
      <c r="I823" s="57">
        <f>'Portfolio 4 - Benchmark'!C821</f>
        <v>8.0566292553441166E-3</v>
      </c>
      <c r="J823" s="66">
        <f t="shared" si="51"/>
        <v>168.3644103151538</v>
      </c>
    </row>
    <row r="824" spans="2:10" ht="15" customHeight="1" x14ac:dyDescent="0.35">
      <c r="B824" s="56">
        <f>'Daily Returns'!B822</f>
        <v>45666</v>
      </c>
      <c r="C824" s="57">
        <f>'Portfolio 1 - Equal Weight'!F822</f>
        <v>-1.7641494557548511E-2</v>
      </c>
      <c r="D824" s="66">
        <f t="shared" si="48"/>
        <v>249.824746888226</v>
      </c>
      <c r="E824" s="57">
        <f>'Portfolio 2 - Criteria Based'!F822</f>
        <v>-1.6355133026823045E-2</v>
      </c>
      <c r="F824" s="66">
        <f t="shared" si="49"/>
        <v>281.6311831025908</v>
      </c>
      <c r="G824" s="57">
        <f>'Markowitz Optimisation'!F846</f>
        <v>-1.2725463796379448E-2</v>
      </c>
      <c r="H824" s="66">
        <f t="shared" si="50"/>
        <v>423.52295131900411</v>
      </c>
      <c r="I824" s="57">
        <f>'Portfolio 4 - Benchmark'!C822</f>
        <v>4.9879745435505995E-3</v>
      </c>
      <c r="J824" s="66">
        <f t="shared" si="51"/>
        <v>169.20420770784571</v>
      </c>
    </row>
    <row r="825" spans="2:10" ht="15" customHeight="1" x14ac:dyDescent="0.35">
      <c r="B825" s="56">
        <f>'Daily Returns'!B823</f>
        <v>45667</v>
      </c>
      <c r="C825" s="57">
        <f>'Portfolio 1 - Equal Weight'!F823</f>
        <v>-3.1738784974883194E-2</v>
      </c>
      <c r="D825" s="66">
        <f t="shared" si="48"/>
        <v>241.895612965336</v>
      </c>
      <c r="E825" s="57">
        <f>'Portfolio 2 - Criteria Based'!F823</f>
        <v>-3.2146930515830431E-2</v>
      </c>
      <c r="F825" s="66">
        <f t="shared" si="49"/>
        <v>272.5776050283007</v>
      </c>
      <c r="G825" s="57">
        <f>'Markowitz Optimisation'!F847</f>
        <v>-3.0895376495239588E-2</v>
      </c>
      <c r="H825" s="66">
        <f t="shared" si="50"/>
        <v>410.43805028362846</v>
      </c>
      <c r="I825" s="57">
        <f>'Portfolio 4 - Benchmark'!C823</f>
        <v>-3.2398127266218268E-2</v>
      </c>
      <c r="J825" s="66">
        <f t="shared" si="51"/>
        <v>163.72230825254729</v>
      </c>
    </row>
    <row r="826" spans="2:10" ht="15" customHeight="1" x14ac:dyDescent="0.35">
      <c r="B826" s="56">
        <f>'Daily Returns'!B824</f>
        <v>45670</v>
      </c>
      <c r="C826" s="57">
        <f>'Portfolio 1 - Equal Weight'!F824</f>
        <v>-4.9107550695128434E-2</v>
      </c>
      <c r="D826" s="66">
        <f t="shared" si="48"/>
        <v>230.0167118887116</v>
      </c>
      <c r="E826" s="57">
        <f>'Portfolio 2 - Criteria Based'!F824</f>
        <v>-4.9423648561015138E-2</v>
      </c>
      <c r="F826" s="66">
        <f t="shared" si="49"/>
        <v>259.10582527177877</v>
      </c>
      <c r="G826" s="57">
        <f>'Markowitz Optimisation'!F848</f>
        <v>-4.9494289432487765E-2</v>
      </c>
      <c r="H826" s="66">
        <f t="shared" si="50"/>
        <v>390.12371062878458</v>
      </c>
      <c r="I826" s="57">
        <f>'Portfolio 4 - Benchmark'!C824</f>
        <v>1.2484469993075287E-2</v>
      </c>
      <c r="J826" s="66">
        <f t="shared" si="51"/>
        <v>165.76629449712325</v>
      </c>
    </row>
    <row r="827" spans="2:10" ht="15" customHeight="1" x14ac:dyDescent="0.35">
      <c r="B827" s="56">
        <f>'Daily Returns'!B825</f>
        <v>45671</v>
      </c>
      <c r="C827" s="57">
        <f>'Portfolio 1 - Equal Weight'!F825</f>
        <v>7.1914267471118259E-2</v>
      </c>
      <c r="D827" s="66">
        <f t="shared" si="48"/>
        <v>246.55819523030354</v>
      </c>
      <c r="E827" s="57">
        <f>'Portfolio 2 - Criteria Based'!F825</f>
        <v>7.3143026646172393E-2</v>
      </c>
      <c r="F827" s="66">
        <f t="shared" si="49"/>
        <v>278.05760955381095</v>
      </c>
      <c r="G827" s="57">
        <f>'Markowitz Optimisation'!F849</f>
        <v>9.7257969573521619E-2</v>
      </c>
      <c r="H827" s="66">
        <f t="shared" si="50"/>
        <v>428.06635060702826</v>
      </c>
      <c r="I827" s="57">
        <f>'Portfolio 4 - Benchmark'!C825</f>
        <v>-2.0901613121093732E-4</v>
      </c>
      <c r="J827" s="66">
        <f t="shared" si="51"/>
        <v>165.7316466675623</v>
      </c>
    </row>
    <row r="828" spans="2:10" ht="15" customHeight="1" x14ac:dyDescent="0.35">
      <c r="B828" s="56">
        <f>'Daily Returns'!B826</f>
        <v>45672</v>
      </c>
      <c r="C828" s="57">
        <f>'Portfolio 1 - Equal Weight'!F826</f>
        <v>2.1975975063002199E-2</v>
      </c>
      <c r="D828" s="66">
        <f t="shared" si="48"/>
        <v>251.97655198026351</v>
      </c>
      <c r="E828" s="57">
        <f>'Portfolio 2 - Criteria Based'!F826</f>
        <v>2.2498172688702502E-2</v>
      </c>
      <c r="F828" s="66">
        <f t="shared" si="49"/>
        <v>284.3133976709604</v>
      </c>
      <c r="G828" s="57">
        <f>'Markowitz Optimisation'!F850</f>
        <v>2.6277265486641044E-2</v>
      </c>
      <c r="H828" s="66">
        <f t="shared" si="50"/>
        <v>439.3147637478267</v>
      </c>
      <c r="I828" s="57">
        <f>'Portfolio 4 - Benchmark'!C826</f>
        <v>-2.0264581567465245E-2</v>
      </c>
      <c r="J828" s="66">
        <f t="shared" si="51"/>
        <v>162.37316419535716</v>
      </c>
    </row>
    <row r="829" spans="2:10" ht="15" customHeight="1" x14ac:dyDescent="0.35">
      <c r="B829" s="56">
        <f>'Daily Returns'!B827</f>
        <v>45673</v>
      </c>
      <c r="C829" s="57">
        <f>'Portfolio 1 - Equal Weight'!F827</f>
        <v>1.8919692764587416E-2</v>
      </c>
      <c r="D829" s="66">
        <f t="shared" si="48"/>
        <v>256.7438709276102</v>
      </c>
      <c r="E829" s="57">
        <f>'Portfolio 2 - Criteria Based'!F827</f>
        <v>1.9782754629940676E-2</v>
      </c>
      <c r="F829" s="66">
        <f t="shared" si="49"/>
        <v>289.93789985508977</v>
      </c>
      <c r="G829" s="57">
        <f>'Markowitz Optimisation'!F851</f>
        <v>2.1713363310185221E-2</v>
      </c>
      <c r="H829" s="66">
        <f t="shared" si="50"/>
        <v>448.85376482061139</v>
      </c>
      <c r="I829" s="57">
        <f>'Portfolio 4 - Benchmark'!C827</f>
        <v>-2.037889443880736E-2</v>
      </c>
      <c r="J829" s="66">
        <f t="shared" si="51"/>
        <v>159.06417862252485</v>
      </c>
    </row>
    <row r="830" spans="2:10" ht="15" customHeight="1" x14ac:dyDescent="0.35">
      <c r="B830" s="56">
        <f>'Daily Returns'!B828</f>
        <v>45674</v>
      </c>
      <c r="C830" s="57">
        <f>'Portfolio 1 - Equal Weight'!F828</f>
        <v>5.1449403613355264E-3</v>
      </c>
      <c r="D830" s="66">
        <f t="shared" si="48"/>
        <v>258.06480283167116</v>
      </c>
      <c r="E830" s="57">
        <f>'Portfolio 2 - Criteria Based'!F828</f>
        <v>3.5120889991070133E-3</v>
      </c>
      <c r="F830" s="66">
        <f t="shared" si="49"/>
        <v>290.95618756359499</v>
      </c>
      <c r="G830" s="57">
        <f>'Markowitz Optimisation'!F852</f>
        <v>-4.3006968601184423E-3</v>
      </c>
      <c r="H830" s="66">
        <f t="shared" si="50"/>
        <v>446.92338084359506</v>
      </c>
      <c r="I830" s="57">
        <f>'Portfolio 4 - Benchmark'!C828</f>
        <v>-3.3189105888628778E-2</v>
      </c>
      <c r="J830" s="66">
        <f t="shared" si="51"/>
        <v>153.78498075513411</v>
      </c>
    </row>
    <row r="831" spans="2:10" ht="15" customHeight="1" x14ac:dyDescent="0.35">
      <c r="B831" s="56">
        <f>'Daily Returns'!B829</f>
        <v>45677</v>
      </c>
      <c r="C831" s="57">
        <f>'Portfolio 1 - Equal Weight'!F829</f>
        <v>5.7301269860290053E-3</v>
      </c>
      <c r="D831" s="66">
        <f t="shared" si="48"/>
        <v>259.54354692252116</v>
      </c>
      <c r="E831" s="57">
        <f>'Portfolio 2 - Criteria Based'!F829</f>
        <v>4.604493626810131E-3</v>
      </c>
      <c r="F831" s="66">
        <f t="shared" si="49"/>
        <v>292.29589347491253</v>
      </c>
      <c r="G831" s="57">
        <f>'Markowitz Optimisation'!F853</f>
        <v>3.2835780429471156E-3</v>
      </c>
      <c r="H831" s="66">
        <f t="shared" si="50"/>
        <v>448.39088864381284</v>
      </c>
      <c r="I831" s="57">
        <f>'Portfolio 4 - Benchmark'!C829</f>
        <v>2.8956475626166878E-2</v>
      </c>
      <c r="J831" s="66">
        <f t="shared" si="51"/>
        <v>158.2380518020407</v>
      </c>
    </row>
    <row r="832" spans="2:10" ht="15" customHeight="1" x14ac:dyDescent="0.35">
      <c r="B832" s="56">
        <f>'Daily Returns'!B830</f>
        <v>45678</v>
      </c>
      <c r="C832" s="57">
        <f>'Portfolio 1 - Equal Weight'!F830</f>
        <v>-2.3948009841330276E-2</v>
      </c>
      <c r="D832" s="66">
        <f t="shared" si="48"/>
        <v>253.32799550656685</v>
      </c>
      <c r="E832" s="57">
        <f>'Portfolio 2 - Criteria Based'!F830</f>
        <v>-2.4678183090829548E-2</v>
      </c>
      <c r="F832" s="66">
        <f t="shared" si="49"/>
        <v>285.08256189904102</v>
      </c>
      <c r="G832" s="57">
        <f>'Markowitz Optimisation'!F854</f>
        <v>-2.5856128713292618E-2</v>
      </c>
      <c r="H832" s="66">
        <f t="shared" si="50"/>
        <v>436.79723611317081</v>
      </c>
      <c r="I832" s="57">
        <f>'Portfolio 4 - Benchmark'!C830</f>
        <v>7.5504017993459627E-3</v>
      </c>
      <c r="J832" s="66">
        <f t="shared" si="51"/>
        <v>159.43281267309183</v>
      </c>
    </row>
    <row r="833" spans="2:10" ht="15" customHeight="1" x14ac:dyDescent="0.35">
      <c r="B833" s="56">
        <f>'Daily Returns'!B831</f>
        <v>45679</v>
      </c>
      <c r="C833" s="57">
        <f>'Portfolio 1 - Equal Weight'!F831</f>
        <v>-1.7033987800737737E-2</v>
      </c>
      <c r="D833" s="66">
        <f t="shared" si="48"/>
        <v>249.01280952152266</v>
      </c>
      <c r="E833" s="57">
        <f>'Portfolio 2 - Criteria Based'!F831</f>
        <v>-1.7675515722189273E-2</v>
      </c>
      <c r="F833" s="66">
        <f t="shared" si="49"/>
        <v>280.04358059407252</v>
      </c>
      <c r="G833" s="57">
        <f>'Markowitz Optimisation'!F855</f>
        <v>-1.2516066444441028E-2</v>
      </c>
      <c r="H833" s="66">
        <f t="shared" si="50"/>
        <v>431.33025288323017</v>
      </c>
      <c r="I833" s="57">
        <f>'Portfolio 4 - Benchmark'!C831</f>
        <v>1.3420576443177623E-2</v>
      </c>
      <c r="J833" s="66">
        <f t="shared" si="51"/>
        <v>161.57249292312187</v>
      </c>
    </row>
    <row r="834" spans="2:10" ht="15" customHeight="1" x14ac:dyDescent="0.35">
      <c r="B834" s="56">
        <f>'Daily Returns'!B832</f>
        <v>45680</v>
      </c>
      <c r="C834" s="57">
        <f>'Portfolio 1 - Equal Weight'!F832</f>
        <v>5.9173376480589623E-3</v>
      </c>
      <c r="D834" s="66">
        <f t="shared" si="48"/>
        <v>250.48630239415331</v>
      </c>
      <c r="E834" s="57">
        <f>'Portfolio 2 - Criteria Based'!F832</f>
        <v>6.0962080567974917E-3</v>
      </c>
      <c r="F834" s="66">
        <f t="shared" si="49"/>
        <v>281.75078452634449</v>
      </c>
      <c r="G834" s="57">
        <f>'Markowitz Optimisation'!F856</f>
        <v>1.5696081178252219E-3</v>
      </c>
      <c r="H834" s="66">
        <f t="shared" si="50"/>
        <v>432.00727234961926</v>
      </c>
      <c r="I834" s="57">
        <f>'Portfolio 4 - Benchmark'!C832</f>
        <v>1.1991212279468089E-2</v>
      </c>
      <c r="J834" s="66">
        <f t="shared" si="51"/>
        <v>163.50994298428589</v>
      </c>
    </row>
    <row r="835" spans="2:10" ht="15" customHeight="1" x14ac:dyDescent="0.35">
      <c r="B835" s="56">
        <f>'Daily Returns'!B833</f>
        <v>45681</v>
      </c>
      <c r="C835" s="57">
        <f>'Portfolio 1 - Equal Weight'!F833</f>
        <v>-9.1534139479738218E-3</v>
      </c>
      <c r="D835" s="66">
        <f t="shared" si="48"/>
        <v>248.19349758004228</v>
      </c>
      <c r="E835" s="57">
        <f>'Portfolio 2 - Criteria Based'!F833</f>
        <v>-7.0553388703209494E-3</v>
      </c>
      <c r="F835" s="66">
        <f t="shared" si="49"/>
        <v>279.76293726453235</v>
      </c>
      <c r="G835" s="57">
        <f>'Markowitz Optimisation'!F857</f>
        <v>-2.1833892827311119E-3</v>
      </c>
      <c r="H835" s="66">
        <f t="shared" si="50"/>
        <v>431.06403230110919</v>
      </c>
      <c r="I835" s="57">
        <f>'Portfolio 4 - Benchmark'!C833</f>
        <v>8.2006913432182138E-3</v>
      </c>
      <c r="J835" s="66">
        <f t="shared" si="51"/>
        <v>164.85083755824724</v>
      </c>
    </row>
    <row r="836" spans="2:10" ht="15" customHeight="1" x14ac:dyDescent="0.35">
      <c r="B836" s="56">
        <f>'Daily Returns'!B834</f>
        <v>45684</v>
      </c>
      <c r="C836" s="57">
        <f>'Portfolio 1 - Equal Weight'!F834</f>
        <v>-2.331110798142548E-2</v>
      </c>
      <c r="D836" s="66">
        <f t="shared" si="48"/>
        <v>242.40783215766626</v>
      </c>
      <c r="E836" s="57">
        <f>'Portfolio 2 - Criteria Based'!F834</f>
        <v>-2.3052277243901877E-2</v>
      </c>
      <c r="F836" s="66">
        <f t="shared" si="49"/>
        <v>273.313764472142</v>
      </c>
      <c r="G836" s="57">
        <f>'Markowitz Optimisation'!F858</f>
        <v>-2.2731349954484031E-2</v>
      </c>
      <c r="H836" s="66">
        <f t="shared" si="50"/>
        <v>421.26536493008166</v>
      </c>
      <c r="I836" s="57">
        <f>'Portfolio 4 - Benchmark'!C834</f>
        <v>-1.8931643911805907E-2</v>
      </c>
      <c r="J836" s="66">
        <f t="shared" si="51"/>
        <v>161.72994020303153</v>
      </c>
    </row>
    <row r="837" spans="2:10" ht="15" customHeight="1" x14ac:dyDescent="0.35">
      <c r="B837" s="56">
        <f>'Daily Returns'!B835</f>
        <v>45685</v>
      </c>
      <c r="C837" s="57">
        <f>'Portfolio 1 - Equal Weight'!F835</f>
        <v>-1.6029131342479727E-2</v>
      </c>
      <c r="D837" s="66">
        <f t="shared" si="48"/>
        <v>238.52224517756525</v>
      </c>
      <c r="E837" s="57">
        <f>'Portfolio 2 - Criteria Based'!F835</f>
        <v>-1.2792165619506178E-2</v>
      </c>
      <c r="F837" s="66">
        <f t="shared" si="49"/>
        <v>269.81748953092364</v>
      </c>
      <c r="G837" s="57">
        <f>'Markowitz Optimisation'!F859</f>
        <v>-5.6293100653252914E-3</v>
      </c>
      <c r="H837" s="66">
        <f t="shared" si="50"/>
        <v>418.89393157110783</v>
      </c>
      <c r="I837" s="57">
        <f>'Portfolio 4 - Benchmark'!C835</f>
        <v>-1.4669834006150184E-2</v>
      </c>
      <c r="J837" s="66">
        <f t="shared" si="51"/>
        <v>159.35738882642846</v>
      </c>
    </row>
    <row r="838" spans="2:10" ht="15" customHeight="1" x14ac:dyDescent="0.35">
      <c r="B838" s="56">
        <f>'Daily Returns'!B836</f>
        <v>45686</v>
      </c>
      <c r="C838" s="57">
        <f>'Portfolio 1 - Equal Weight'!F836</f>
        <v>9.993212980902999E-3</v>
      </c>
      <c r="D838" s="66">
        <f t="shared" si="48"/>
        <v>240.90584877430783</v>
      </c>
      <c r="E838" s="57">
        <f>'Portfolio 2 - Criteria Based'!F836</f>
        <v>1.5722941220122681E-2</v>
      </c>
      <c r="F838" s="66">
        <f t="shared" si="49"/>
        <v>274.05981405897944</v>
      </c>
      <c r="G838" s="57">
        <f>'Markowitz Optimisation'!F860</f>
        <v>2.6598155603708273E-2</v>
      </c>
      <c r="H838" s="66">
        <f t="shared" si="50"/>
        <v>430.0357375444853</v>
      </c>
      <c r="I838" s="57">
        <f>'Portfolio 4 - Benchmark'!C836</f>
        <v>1.8162886183190619E-3</v>
      </c>
      <c r="J838" s="66">
        <f t="shared" si="51"/>
        <v>159.64682783799896</v>
      </c>
    </row>
    <row r="839" spans="2:10" ht="15" customHeight="1" x14ac:dyDescent="0.35">
      <c r="B839" s="56">
        <f>'Daily Returns'!B837</f>
        <v>45687</v>
      </c>
      <c r="C839" s="57">
        <f>'Portfolio 1 - Equal Weight'!F837</f>
        <v>2.3496864264505486E-3</v>
      </c>
      <c r="D839" s="66">
        <f t="shared" si="48"/>
        <v>241.47190197722534</v>
      </c>
      <c r="E839" s="57">
        <f>'Portfolio 2 - Criteria Based'!F837</f>
        <v>7.1716255039309127E-4</v>
      </c>
      <c r="F839" s="66">
        <f t="shared" si="49"/>
        <v>274.25635949419024</v>
      </c>
      <c r="G839" s="57">
        <f>'Markowitz Optimisation'!F861</f>
        <v>-6.0995371974917967E-3</v>
      </c>
      <c r="H839" s="66">
        <f t="shared" si="50"/>
        <v>427.41271856708192</v>
      </c>
      <c r="I839" s="57">
        <f>'Portfolio 4 - Benchmark'!C837</f>
        <v>-1.7806629540609187E-2</v>
      </c>
      <c r="J839" s="66">
        <f t="shared" si="51"/>
        <v>156.8040559173543</v>
      </c>
    </row>
    <row r="840" spans="2:10" ht="15" customHeight="1" x14ac:dyDescent="0.35">
      <c r="B840" s="56">
        <f>'Daily Returns'!B838</f>
        <v>45688</v>
      </c>
      <c r="C840" s="57">
        <f>'Portfolio 1 - Equal Weight'!F838</f>
        <v>2.4894272493905592E-2</v>
      </c>
      <c r="D840" s="66">
        <f t="shared" si="48"/>
        <v>247.48316930466805</v>
      </c>
      <c r="E840" s="57">
        <f>'Portfolio 2 - Criteria Based'!F838</f>
        <v>2.1816041920180218E-2</v>
      </c>
      <c r="F840" s="66">
        <f t="shared" si="49"/>
        <v>280.23954772979152</v>
      </c>
      <c r="G840" s="57">
        <f>'Markowitz Optimisation'!F862</f>
        <v>1.7739404223640804E-2</v>
      </c>
      <c r="H840" s="66">
        <f t="shared" si="50"/>
        <v>434.9947655520686</v>
      </c>
      <c r="I840" s="57">
        <f>'Portfolio 4 - Benchmark'!C838</f>
        <v>-2.543324449735529E-2</v>
      </c>
      <c r="J840" s="66">
        <f t="shared" si="51"/>
        <v>152.81602002503126</v>
      </c>
    </row>
    <row r="841" spans="2:10" ht="15" customHeight="1" x14ac:dyDescent="0.35">
      <c r="B841" s="56">
        <f>'Daily Returns'!B839</f>
        <v>45689</v>
      </c>
      <c r="C841" s="57">
        <f>'Portfolio 1 - Equal Weight'!F839</f>
        <v>-2.1733470504418227E-2</v>
      </c>
      <c r="D841" s="66">
        <f t="shared" ref="D841:D904" si="52">D840*(1+C841)</f>
        <v>242.10450114424512</v>
      </c>
      <c r="E841" s="57">
        <f>'Portfolio 2 - Criteria Based'!F839</f>
        <v>-2.0604027280289927E-2</v>
      </c>
      <c r="F841" s="66">
        <f t="shared" ref="F841:F904" si="53">F840*(1+E841)</f>
        <v>274.46548444335082</v>
      </c>
      <c r="G841" s="57">
        <f>'Markowitz Optimisation'!F863</f>
        <v>-1.7815983283359184E-2</v>
      </c>
      <c r="H841" s="66">
        <f t="shared" ref="H841:H904" si="54">H840*(1+G841)</f>
        <v>427.24490608064417</v>
      </c>
      <c r="I841" s="57">
        <f>'Portfolio 4 - Benchmark'!C839</f>
        <v>-1.3926098671861453E-2</v>
      </c>
      <c r="J841" s="66">
        <f t="shared" ref="J841:J904" si="55">J840*(1+I841)</f>
        <v>150.68788905152152</v>
      </c>
    </row>
    <row r="842" spans="2:10" ht="15" customHeight="1" x14ac:dyDescent="0.35">
      <c r="B842" s="56">
        <f>'Daily Returns'!B840</f>
        <v>45691</v>
      </c>
      <c r="C842" s="57">
        <f>'Portfolio 1 - Equal Weight'!F840</f>
        <v>-2.9869132376342457E-2</v>
      </c>
      <c r="D842" s="66">
        <f t="shared" si="52"/>
        <v>234.87304975065931</v>
      </c>
      <c r="E842" s="57">
        <f>'Portfolio 2 - Criteria Based'!F840</f>
        <v>-2.8771506561562975E-2</v>
      </c>
      <c r="F842" s="66">
        <f t="shared" si="53"/>
        <v>266.56869895676635</v>
      </c>
      <c r="G842" s="57">
        <f>'Markowitz Optimisation'!F864</f>
        <v>-2.4911759314043904E-2</v>
      </c>
      <c r="H842" s="66">
        <f t="shared" si="54"/>
        <v>416.60148381221188</v>
      </c>
      <c r="I842" s="57">
        <f>'Portfolio 4 - Benchmark'!C840</f>
        <v>2.0075955465321149E-2</v>
      </c>
      <c r="J842" s="66">
        <f t="shared" si="55"/>
        <v>153.71309240128312</v>
      </c>
    </row>
    <row r="843" spans="2:10" ht="15" customHeight="1" x14ac:dyDescent="0.35">
      <c r="B843" s="56">
        <f>'Daily Returns'!B841</f>
        <v>45692</v>
      </c>
      <c r="C843" s="57">
        <f>'Portfolio 1 - Equal Weight'!F841</f>
        <v>2.1251367516481757E-2</v>
      </c>
      <c r="D843" s="66">
        <f t="shared" si="52"/>
        <v>239.86442325062748</v>
      </c>
      <c r="E843" s="57">
        <f>'Portfolio 2 - Criteria Based'!F841</f>
        <v>1.8117329969671365E-2</v>
      </c>
      <c r="F843" s="66">
        <f t="shared" si="53"/>
        <v>271.39821203535206</v>
      </c>
      <c r="G843" s="57">
        <f>'Markowitz Optimisation'!F865</f>
        <v>1.4058325032650434E-2</v>
      </c>
      <c r="H843" s="66">
        <f t="shared" si="54"/>
        <v>422.45820288072844</v>
      </c>
      <c r="I843" s="57">
        <f>'Portfolio 4 - Benchmark'!C841</f>
        <v>1.282513259843876E-2</v>
      </c>
      <c r="J843" s="66">
        <f t="shared" si="55"/>
        <v>155.68448319344566</v>
      </c>
    </row>
    <row r="844" spans="2:10" ht="15" customHeight="1" x14ac:dyDescent="0.35">
      <c r="B844" s="56">
        <f>'Daily Returns'!B842</f>
        <v>45693</v>
      </c>
      <c r="C844" s="57">
        <f>'Portfolio 1 - Equal Weight'!F842</f>
        <v>1.3524129925727104E-2</v>
      </c>
      <c r="D844" s="66">
        <f t="shared" si="52"/>
        <v>243.10838087522859</v>
      </c>
      <c r="E844" s="57">
        <f>'Portfolio 2 - Criteria Based'!F842</f>
        <v>8.9830664308756959E-3</v>
      </c>
      <c r="F844" s="66">
        <f t="shared" si="53"/>
        <v>273.83620020328652</v>
      </c>
      <c r="G844" s="57">
        <f>'Markowitz Optimisation'!F866</f>
        <v>-1.6413850722172985E-3</v>
      </c>
      <c r="H844" s="66">
        <f t="shared" si="54"/>
        <v>421.76478629288425</v>
      </c>
      <c r="I844" s="57">
        <f>'Portfolio 4 - Benchmark'!C842</f>
        <v>2.632921587655801E-2</v>
      </c>
      <c r="J844" s="66">
        <f t="shared" si="55"/>
        <v>159.78353356007625</v>
      </c>
    </row>
    <row r="845" spans="2:10" ht="15" customHeight="1" x14ac:dyDescent="0.35">
      <c r="B845" s="56">
        <f>'Daily Returns'!B843</f>
        <v>45694</v>
      </c>
      <c r="C845" s="57">
        <f>'Portfolio 1 - Equal Weight'!F843</f>
        <v>-6.6512025149394697E-3</v>
      </c>
      <c r="D845" s="66">
        <f t="shared" si="52"/>
        <v>241.49141780094843</v>
      </c>
      <c r="E845" s="57">
        <f>'Portfolio 2 - Criteria Based'!F843</f>
        <v>-5.2958972117964657E-3</v>
      </c>
      <c r="F845" s="66">
        <f t="shared" si="53"/>
        <v>272.38599183414101</v>
      </c>
      <c r="G845" s="57">
        <f>'Markowitz Optimisation'!F867</f>
        <v>-6.617840113353265E-3</v>
      </c>
      <c r="H845" s="66">
        <f t="shared" si="54"/>
        <v>418.97361437175533</v>
      </c>
      <c r="I845" s="57">
        <f>'Portfolio 4 - Benchmark'!C843</f>
        <v>-2.1330202150131594E-2</v>
      </c>
      <c r="J845" s="66">
        <f t="shared" si="55"/>
        <v>156.37531848897748</v>
      </c>
    </row>
    <row r="846" spans="2:10" ht="15" customHeight="1" x14ac:dyDescent="0.35">
      <c r="B846" s="56">
        <f>'Daily Returns'!B844</f>
        <v>45695</v>
      </c>
      <c r="C846" s="57">
        <f>'Portfolio 1 - Equal Weight'!F844</f>
        <v>-2.6731208519781731E-3</v>
      </c>
      <c r="D846" s="66">
        <f t="shared" si="52"/>
        <v>240.84588205645096</v>
      </c>
      <c r="E846" s="57">
        <f>'Portfolio 2 - Criteria Based'!F844</f>
        <v>-1.7657793923235494E-3</v>
      </c>
      <c r="F846" s="66">
        <f t="shared" si="53"/>
        <v>271.90501826300266</v>
      </c>
      <c r="G846" s="57">
        <f>'Markowitz Optimisation'!F868</f>
        <v>-6.8079731368028088E-4</v>
      </c>
      <c r="H846" s="66">
        <f t="shared" si="54"/>
        <v>418.68837826058808</v>
      </c>
      <c r="I846" s="57">
        <f>'Portfolio 4 - Benchmark'!C844</f>
        <v>-3.0000663197940369E-2</v>
      </c>
      <c r="J846" s="66">
        <f t="shared" si="55"/>
        <v>151.683955226519</v>
      </c>
    </row>
    <row r="847" spans="2:10" ht="15" customHeight="1" x14ac:dyDescent="0.35">
      <c r="B847" s="56">
        <f>'Daily Returns'!B845</f>
        <v>45698</v>
      </c>
      <c r="C847" s="57">
        <f>'Portfolio 1 - Equal Weight'!F845</f>
        <v>-2.4644253762152429E-2</v>
      </c>
      <c r="D847" s="66">
        <f t="shared" si="52"/>
        <v>234.91041502148235</v>
      </c>
      <c r="E847" s="57">
        <f>'Portfolio 2 - Criteria Based'!F845</f>
        <v>-2.4170380566998047E-2</v>
      </c>
      <c r="F847" s="66">
        <f t="shared" si="53"/>
        <v>265.33297049350932</v>
      </c>
      <c r="G847" s="57">
        <f>'Markowitz Optimisation'!F869</f>
        <v>-1.8954774477442832E-2</v>
      </c>
      <c r="H847" s="66">
        <f t="shared" si="54"/>
        <v>410.75223447433234</v>
      </c>
      <c r="I847" s="57">
        <f>'Portfolio 4 - Benchmark'!C845</f>
        <v>2.2354198909793732E-2</v>
      </c>
      <c r="J847" s="66">
        <f t="shared" si="55"/>
        <v>155.07472853307686</v>
      </c>
    </row>
    <row r="848" spans="2:10" ht="15" customHeight="1" x14ac:dyDescent="0.35">
      <c r="B848" s="56">
        <f>'Daily Returns'!B846</f>
        <v>45699</v>
      </c>
      <c r="C848" s="57">
        <f>'Portfolio 1 - Equal Weight'!F846</f>
        <v>-2.0371242980780083E-2</v>
      </c>
      <c r="D848" s="66">
        <f t="shared" si="52"/>
        <v>230.12499787836384</v>
      </c>
      <c r="E848" s="57">
        <f>'Portfolio 2 - Criteria Based'!F846</f>
        <v>-2.0588329760200155E-2</v>
      </c>
      <c r="F848" s="66">
        <f t="shared" si="53"/>
        <v>259.8702078007355</v>
      </c>
      <c r="G848" s="57">
        <f>'Markowitz Optimisation'!F870</f>
        <v>-1.2063547071652147E-2</v>
      </c>
      <c r="H848" s="66">
        <f t="shared" si="54"/>
        <v>405.79710555896492</v>
      </c>
      <c r="I848" s="57">
        <f>'Portfolio 4 - Benchmark'!C846</f>
        <v>1.3641185894025742E-2</v>
      </c>
      <c r="J848" s="66">
        <f t="shared" si="55"/>
        <v>157.19013173246213</v>
      </c>
    </row>
    <row r="849" spans="2:10" ht="15" customHeight="1" x14ac:dyDescent="0.35">
      <c r="B849" s="56">
        <f>'Daily Returns'!B847</f>
        <v>45700</v>
      </c>
      <c r="C849" s="57">
        <f>'Portfolio 1 - Equal Weight'!F847</f>
        <v>-1.7912633907316013E-3</v>
      </c>
      <c r="D849" s="66">
        <f t="shared" si="52"/>
        <v>229.71278339437214</v>
      </c>
      <c r="E849" s="57">
        <f>'Portfolio 2 - Criteria Based'!F847</f>
        <v>-2.2121775456028494E-3</v>
      </c>
      <c r="F849" s="66">
        <f t="shared" si="53"/>
        <v>259.29532876226756</v>
      </c>
      <c r="G849" s="57">
        <f>'Markowitz Optimisation'!F871</f>
        <v>6.0771725510966876E-4</v>
      </c>
      <c r="H849" s="66">
        <f t="shared" si="54"/>
        <v>406.04371546208671</v>
      </c>
      <c r="I849" s="57">
        <f>'Portfolio 4 - Benchmark'!C847</f>
        <v>-8.5678855735938919E-3</v>
      </c>
      <c r="J849" s="66">
        <f t="shared" si="55"/>
        <v>155.84334467048023</v>
      </c>
    </row>
    <row r="850" spans="2:10" ht="15" customHeight="1" x14ac:dyDescent="0.35">
      <c r="B850" s="56">
        <f>'Daily Returns'!B848</f>
        <v>45701</v>
      </c>
      <c r="C850" s="57">
        <f>'Portfolio 1 - Equal Weight'!F848</f>
        <v>-8.768799559559109E-4</v>
      </c>
      <c r="D850" s="66">
        <f t="shared" si="52"/>
        <v>229.51135285898678</v>
      </c>
      <c r="E850" s="57">
        <f>'Portfolio 2 - Criteria Based'!F848</f>
        <v>-1.5799202418288584E-3</v>
      </c>
      <c r="F850" s="66">
        <f t="shared" si="53"/>
        <v>258.88566282374438</v>
      </c>
      <c r="G850" s="57">
        <f>'Markowitz Optimisation'!F872</f>
        <v>1.5747981630646409E-3</v>
      </c>
      <c r="H850" s="66">
        <f t="shared" si="54"/>
        <v>406.68315235932039</v>
      </c>
      <c r="I850" s="57">
        <f>'Portfolio 4 - Benchmark'!C848</f>
        <v>-7.3336912711075009E-3</v>
      </c>
      <c r="J850" s="66">
        <f t="shared" si="55"/>
        <v>154.70043769401013</v>
      </c>
    </row>
    <row r="851" spans="2:10" ht="15" customHeight="1" x14ac:dyDescent="0.35">
      <c r="B851" s="56">
        <f>'Daily Returns'!B849</f>
        <v>45702</v>
      </c>
      <c r="C851" s="57">
        <f>'Portfolio 1 - Equal Weight'!F849</f>
        <v>-2.935067056492513E-2</v>
      </c>
      <c r="D851" s="66">
        <f t="shared" si="52"/>
        <v>222.77504075031237</v>
      </c>
      <c r="E851" s="57">
        <f>'Portfolio 2 - Criteria Based'!F849</f>
        <v>-2.5794727018840582E-2</v>
      </c>
      <c r="F851" s="66">
        <f t="shared" si="53"/>
        <v>252.20777782211431</v>
      </c>
      <c r="G851" s="57">
        <f>'Markowitz Optimisation'!F873</f>
        <v>-1.8131420273242275E-2</v>
      </c>
      <c r="H851" s="66">
        <f t="shared" si="54"/>
        <v>399.30940920584652</v>
      </c>
      <c r="I851" s="57">
        <f>'Portfolio 4 - Benchmark'!C849</f>
        <v>-2.1555703851322328E-2</v>
      </c>
      <c r="J851" s="66">
        <f t="shared" si="55"/>
        <v>151.36576087340811</v>
      </c>
    </row>
    <row r="852" spans="2:10" ht="15" customHeight="1" x14ac:dyDescent="0.35">
      <c r="B852" s="56">
        <f>'Daily Returns'!B850</f>
        <v>45705</v>
      </c>
      <c r="C852" s="57">
        <f>'Portfolio 1 - Equal Weight'!F850</f>
        <v>4.8546989850927437E-3</v>
      </c>
      <c r="D852" s="66">
        <f t="shared" si="52"/>
        <v>223.85654651454692</v>
      </c>
      <c r="E852" s="57">
        <f>'Portfolio 2 - Criteria Based'!F850</f>
        <v>6.5048196566978812E-3</v>
      </c>
      <c r="F852" s="66">
        <f t="shared" si="53"/>
        <v>253.84834393286368</v>
      </c>
      <c r="G852" s="57">
        <f>'Markowitz Optimisation'!F874</f>
        <v>5.734706867358488E-3</v>
      </c>
      <c r="H852" s="66">
        <f t="shared" si="54"/>
        <v>401.5993316170202</v>
      </c>
      <c r="I852" s="57">
        <f>'Portfolio 4 - Benchmark'!C850</f>
        <v>-2.0963939470381443E-2</v>
      </c>
      <c r="J852" s="66">
        <f t="shared" si="55"/>
        <v>148.19253822456974</v>
      </c>
    </row>
    <row r="853" spans="2:10" ht="15" customHeight="1" x14ac:dyDescent="0.35">
      <c r="B853" s="56">
        <f>'Daily Returns'!B851</f>
        <v>45706</v>
      </c>
      <c r="C853" s="57">
        <f>'Portfolio 1 - Equal Weight'!F851</f>
        <v>4.233420844982949E-3</v>
      </c>
      <c r="D853" s="66">
        <f t="shared" si="52"/>
        <v>224.80422548484751</v>
      </c>
      <c r="E853" s="57">
        <f>'Portfolio 2 - Criteria Based'!F851</f>
        <v>4.0970265901966079E-3</v>
      </c>
      <c r="F853" s="66">
        <f t="shared" si="53"/>
        <v>254.88836734783396</v>
      </c>
      <c r="G853" s="57">
        <f>'Markowitz Optimisation'!F875</f>
        <v>3.4731072839469801E-3</v>
      </c>
      <c r="H853" s="66">
        <f t="shared" si="54"/>
        <v>402.99412918088746</v>
      </c>
      <c r="I853" s="57">
        <f>'Portfolio 4 - Benchmark'!C851</f>
        <v>-3.799693034426288E-3</v>
      </c>
      <c r="J853" s="66">
        <f t="shared" si="55"/>
        <v>147.62945206932389</v>
      </c>
    </row>
    <row r="854" spans="2:10" ht="15" customHeight="1" x14ac:dyDescent="0.35">
      <c r="B854" s="56">
        <f>'Daily Returns'!B852</f>
        <v>45707</v>
      </c>
      <c r="C854" s="57">
        <f>'Portfolio 1 - Equal Weight'!F852</f>
        <v>7.2314880376550764E-3</v>
      </c>
      <c r="D854" s="66">
        <f t="shared" si="52"/>
        <v>226.42989455225552</v>
      </c>
      <c r="E854" s="57">
        <f>'Portfolio 2 - Criteria Based'!F852</f>
        <v>7.0647979521953758E-3</v>
      </c>
      <c r="F854" s="66">
        <f t="shared" si="53"/>
        <v>256.68910216351139</v>
      </c>
      <c r="G854" s="57">
        <f>'Markowitz Optimisation'!F876</f>
        <v>4.522857319816889E-3</v>
      </c>
      <c r="H854" s="66">
        <f t="shared" si="54"/>
        <v>404.81681412789646</v>
      </c>
      <c r="I854" s="57">
        <f>'Portfolio 4 - Benchmark'!C852</f>
        <v>-9.7390260335339374E-4</v>
      </c>
      <c r="J854" s="66">
        <f t="shared" si="55"/>
        <v>147.48567536162193</v>
      </c>
    </row>
    <row r="855" spans="2:10" ht="15" customHeight="1" x14ac:dyDescent="0.35">
      <c r="B855" s="56">
        <f>'Daily Returns'!B853</f>
        <v>45708</v>
      </c>
      <c r="C855" s="57">
        <f>'Portfolio 1 - Equal Weight'!F853</f>
        <v>2.361464470056995E-2</v>
      </c>
      <c r="D855" s="66">
        <f t="shared" si="52"/>
        <v>231.77695606169453</v>
      </c>
      <c r="E855" s="57">
        <f>'Portfolio 2 - Criteria Based'!F853</f>
        <v>2.1926225816563911E-2</v>
      </c>
      <c r="F855" s="66">
        <f t="shared" si="53"/>
        <v>262.31732538219961</v>
      </c>
      <c r="G855" s="57">
        <f>'Markowitz Optimisation'!F877</f>
        <v>1.8833732429282882E-2</v>
      </c>
      <c r="H855" s="66">
        <f t="shared" si="54"/>
        <v>412.44102568805602</v>
      </c>
      <c r="I855" s="57">
        <f>'Portfolio 4 - Benchmark'!C853</f>
        <v>-2.2837107022769976E-2</v>
      </c>
      <c r="J855" s="66">
        <f t="shared" si="55"/>
        <v>144.11752920906306</v>
      </c>
    </row>
    <row r="856" spans="2:10" ht="15" customHeight="1" x14ac:dyDescent="0.35">
      <c r="B856" s="56">
        <f>'Daily Returns'!B854</f>
        <v>45709</v>
      </c>
      <c r="C856" s="57">
        <f>'Portfolio 1 - Equal Weight'!F854</f>
        <v>2.1630147313425946E-3</v>
      </c>
      <c r="D856" s="66">
        <f t="shared" si="52"/>
        <v>232.27829303204172</v>
      </c>
      <c r="E856" s="57">
        <f>'Portfolio 2 - Criteria Based'!F854</f>
        <v>1.1848933099349243E-4</v>
      </c>
      <c r="F856" s="66">
        <f t="shared" si="53"/>
        <v>262.34840718659217</v>
      </c>
      <c r="G856" s="57">
        <f>'Markowitz Optimisation'!F878</f>
        <v>-1.9561281842753833E-3</v>
      </c>
      <c r="H856" s="66">
        <f t="shared" si="54"/>
        <v>411.63423817335615</v>
      </c>
      <c r="I856" s="57">
        <f>'Portfolio 4 - Benchmark'!C854</f>
        <v>5.4052197577545424E-3</v>
      </c>
      <c r="J856" s="66">
        <f t="shared" si="55"/>
        <v>144.89651612538265</v>
      </c>
    </row>
    <row r="857" spans="2:10" ht="15" customHeight="1" x14ac:dyDescent="0.35">
      <c r="B857" s="56">
        <f>'Daily Returns'!B855</f>
        <v>45712</v>
      </c>
      <c r="C857" s="57">
        <f>'Portfolio 1 - Equal Weight'!F855</f>
        <v>-1.2565110169971139E-2</v>
      </c>
      <c r="D857" s="66">
        <f t="shared" si="52"/>
        <v>229.35969069000129</v>
      </c>
      <c r="E857" s="57">
        <f>'Portfolio 2 - Criteria Based'!F855</f>
        <v>-1.0734119615076814E-2</v>
      </c>
      <c r="F857" s="66">
        <f t="shared" si="53"/>
        <v>259.53232800302641</v>
      </c>
      <c r="G857" s="57">
        <f>'Markowitz Optimisation'!F879</f>
        <v>-1.485016629272971E-2</v>
      </c>
      <c r="H857" s="66">
        <f t="shared" si="54"/>
        <v>405.52140128470069</v>
      </c>
      <c r="I857" s="57">
        <f>'Portfolio 4 - Benchmark'!C855</f>
        <v>3.6274849491908512E-3</v>
      </c>
      <c r="J857" s="66">
        <f t="shared" si="55"/>
        <v>145.42212605681766</v>
      </c>
    </row>
    <row r="858" spans="2:10" ht="15" customHeight="1" x14ac:dyDescent="0.35">
      <c r="B858" s="56">
        <f>'Daily Returns'!B856</f>
        <v>45713</v>
      </c>
      <c r="C858" s="57">
        <f>'Portfolio 1 - Equal Weight'!F856</f>
        <v>-1.5823869976752003E-3</v>
      </c>
      <c r="D858" s="66">
        <f t="shared" si="52"/>
        <v>228.99675489766261</v>
      </c>
      <c r="E858" s="57">
        <f>'Portfolio 2 - Criteria Based'!F856</f>
        <v>2.3255177105963214E-3</v>
      </c>
      <c r="F858" s="66">
        <f t="shared" si="53"/>
        <v>260.13587502826971</v>
      </c>
      <c r="G858" s="57">
        <f>'Markowitz Optimisation'!F880</f>
        <v>1.9631978443290544E-2</v>
      </c>
      <c r="H858" s="66">
        <f t="shared" si="54"/>
        <v>413.48258869301492</v>
      </c>
      <c r="I858" s="57">
        <f>'Portfolio 4 - Benchmark'!C856</f>
        <v>1.1327739427956507E-2</v>
      </c>
      <c r="J858" s="66">
        <f t="shared" si="55"/>
        <v>147.06943000784872</v>
      </c>
    </row>
    <row r="859" spans="2:10" ht="15" customHeight="1" x14ac:dyDescent="0.35">
      <c r="B859" s="56">
        <f>'Daily Returns'!B857</f>
        <v>45715</v>
      </c>
      <c r="C859" s="57">
        <f>'Portfolio 1 - Equal Weight'!F857</f>
        <v>-1.1857121917578808E-2</v>
      </c>
      <c r="D859" s="66">
        <f t="shared" si="52"/>
        <v>226.2815124561111</v>
      </c>
      <c r="E859" s="57">
        <f>'Portfolio 2 - Criteria Based'!F857</f>
        <v>-9.8925639902189347E-3</v>
      </c>
      <c r="F859" s="66">
        <f t="shared" si="53"/>
        <v>257.56246423840093</v>
      </c>
      <c r="G859" s="57">
        <f>'Markowitz Optimisation'!F881</f>
        <v>-6.1264619872671384E-3</v>
      </c>
      <c r="H859" s="66">
        <f t="shared" si="54"/>
        <v>410.94940333099032</v>
      </c>
      <c r="I859" s="57">
        <f>'Portfolio 4 - Benchmark'!C857</f>
        <v>1.8306969886372704E-2</v>
      </c>
      <c r="J859" s="66">
        <f t="shared" si="55"/>
        <v>149.76182563420841</v>
      </c>
    </row>
    <row r="860" spans="2:10" ht="15" customHeight="1" x14ac:dyDescent="0.35">
      <c r="B860" s="56">
        <f>'Daily Returns'!B858</f>
        <v>45716</v>
      </c>
      <c r="C860" s="57">
        <f>'Portfolio 1 - Equal Weight'!F858</f>
        <v>-2.1670821833379018E-2</v>
      </c>
      <c r="D860" s="66">
        <f t="shared" si="52"/>
        <v>221.3778061154872</v>
      </c>
      <c r="E860" s="57">
        <f>'Portfolio 2 - Criteria Based'!F858</f>
        <v>-2.4205686600964275E-2</v>
      </c>
      <c r="F860" s="66">
        <f t="shared" si="53"/>
        <v>251.32798794887415</v>
      </c>
      <c r="G860" s="57">
        <f>'Markowitz Optimisation'!F882</f>
        <v>-2.7430689759790829E-2</v>
      </c>
      <c r="H860" s="66">
        <f t="shared" si="54"/>
        <v>399.67677774124678</v>
      </c>
      <c r="I860" s="57">
        <f>'Portfolio 4 - Benchmark'!C858</f>
        <v>-5.5918148295621695E-3</v>
      </c>
      <c r="J860" s="66">
        <f t="shared" si="55"/>
        <v>148.92438523672473</v>
      </c>
    </row>
    <row r="861" spans="2:10" ht="15" customHeight="1" x14ac:dyDescent="0.35">
      <c r="B861" s="56">
        <f>'Daily Returns'!B859</f>
        <v>45719</v>
      </c>
      <c r="C861" s="57">
        <f>'Portfolio 1 - Equal Weight'!F859</f>
        <v>1.2301117933282568E-2</v>
      </c>
      <c r="D861" s="66">
        <f t="shared" si="52"/>
        <v>224.10100061632517</v>
      </c>
      <c r="E861" s="57">
        <f>'Portfolio 2 - Criteria Based'!F859</f>
        <v>1.1148926928431375E-2</v>
      </c>
      <c r="F861" s="66">
        <f t="shared" si="53"/>
        <v>254.1300253215858</v>
      </c>
      <c r="G861" s="57">
        <f>'Markowitz Optimisation'!F883</f>
        <v>7.5854985395935343E-3</v>
      </c>
      <c r="H861" s="66">
        <f t="shared" si="54"/>
        <v>402.70852535511244</v>
      </c>
      <c r="I861" s="57">
        <f>'Portfolio 4 - Benchmark'!C859</f>
        <v>-1.1116738414788552E-2</v>
      </c>
      <c r="J861" s="66">
        <f t="shared" si="55"/>
        <v>147.26883180246486</v>
      </c>
    </row>
    <row r="862" spans="2:10" ht="15" customHeight="1" x14ac:dyDescent="0.35">
      <c r="B862" s="56">
        <f>'Daily Returns'!B860</f>
        <v>45720</v>
      </c>
      <c r="C862" s="57">
        <f>'Portfolio 1 - Equal Weight'!F860</f>
        <v>1.697200981347924E-3</v>
      </c>
      <c r="D862" s="66">
        <f t="shared" si="52"/>
        <v>224.48134505449224</v>
      </c>
      <c r="E862" s="57">
        <f>'Portfolio 2 - Criteria Based'!F860</f>
        <v>2.8936286120716426E-3</v>
      </c>
      <c r="F862" s="66">
        <f t="shared" si="53"/>
        <v>254.86538323404281</v>
      </c>
      <c r="G862" s="57">
        <f>'Markowitz Optimisation'!F884</f>
        <v>1.7865122319760134E-3</v>
      </c>
      <c r="H862" s="66">
        <f t="shared" si="54"/>
        <v>403.42796906158037</v>
      </c>
      <c r="I862" s="57">
        <f>'Portfolio 4 - Benchmark'!C860</f>
        <v>-7.1220967452818584E-3</v>
      </c>
      <c r="J862" s="66">
        <f t="shared" si="55"/>
        <v>146.21996893480306</v>
      </c>
    </row>
    <row r="863" spans="2:10" ht="15" customHeight="1" x14ac:dyDescent="0.35">
      <c r="B863" s="56">
        <f>'Daily Returns'!B861</f>
        <v>45721</v>
      </c>
      <c r="C863" s="57">
        <f>'Portfolio 1 - Equal Weight'!F861</f>
        <v>4.9825610900756746E-2</v>
      </c>
      <c r="D863" s="66">
        <f t="shared" si="52"/>
        <v>235.66626520765587</v>
      </c>
      <c r="E863" s="57">
        <f>'Portfolio 2 - Criteria Based'!F861</f>
        <v>4.584196566731475E-2</v>
      </c>
      <c r="F863" s="66">
        <f t="shared" si="53"/>
        <v>266.54891338204482</v>
      </c>
      <c r="G863" s="57">
        <f>'Markowitz Optimisation'!F885</f>
        <v>4.0212842290640406E-2</v>
      </c>
      <c r="H863" s="66">
        <f t="shared" si="54"/>
        <v>419.65095435708707</v>
      </c>
      <c r="I863" s="57">
        <f>'Portfolio 4 - Benchmark'!C861</f>
        <v>-1.1575424829858516E-2</v>
      </c>
      <c r="J863" s="66">
        <f t="shared" si="55"/>
        <v>144.52741067577401</v>
      </c>
    </row>
    <row r="864" spans="2:10" ht="15" customHeight="1" x14ac:dyDescent="0.35">
      <c r="B864" s="56">
        <f>'Daily Returns'!B862</f>
        <v>45722</v>
      </c>
      <c r="C864" s="57">
        <f>'Portfolio 1 - Equal Weight'!F862</f>
        <v>7.557675632553473E-3</v>
      </c>
      <c r="D864" s="66">
        <f t="shared" si="52"/>
        <v>237.44735439763065</v>
      </c>
      <c r="E864" s="57">
        <f>'Portfolio 2 - Criteria Based'!F862</f>
        <v>7.592892740787149E-3</v>
      </c>
      <c r="F864" s="66">
        <f t="shared" si="53"/>
        <v>268.57279069152804</v>
      </c>
      <c r="G864" s="57">
        <f>'Markowitz Optimisation'!F886</f>
        <v>1.1084521942711742E-2</v>
      </c>
      <c r="H864" s="66">
        <f t="shared" si="54"/>
        <v>424.30258456893813</v>
      </c>
      <c r="I864" s="57">
        <f>'Portfolio 4 - Benchmark'!C862</f>
        <v>-2.0910491939626685E-2</v>
      </c>
      <c r="J864" s="66">
        <f t="shared" si="55"/>
        <v>141.50527141978313</v>
      </c>
    </row>
    <row r="865" spans="2:10" ht="15" customHeight="1" x14ac:dyDescent="0.35">
      <c r="B865" s="56">
        <f>'Daily Returns'!B863</f>
        <v>45723</v>
      </c>
      <c r="C865" s="57">
        <f>'Portfolio 1 - Equal Weight'!F863</f>
        <v>-3.9830911928998344E-3</v>
      </c>
      <c r="D865" s="66">
        <f t="shared" si="52"/>
        <v>236.50157993155207</v>
      </c>
      <c r="E865" s="57">
        <f>'Portfolio 2 - Criteria Based'!F863</f>
        <v>-3.3097729695571484E-3</v>
      </c>
      <c r="F865" s="66">
        <f t="shared" si="53"/>
        <v>267.68387572853868</v>
      </c>
      <c r="G865" s="57">
        <f>'Markowitz Optimisation'!F887</f>
        <v>-5.211984465679235E-3</v>
      </c>
      <c r="H865" s="66">
        <f t="shared" si="54"/>
        <v>422.09112608941723</v>
      </c>
      <c r="I865" s="57">
        <f>'Portfolio 4 - Benchmark'!C863</f>
        <v>-3.697762853474007E-4</v>
      </c>
      <c r="J865" s="66">
        <f t="shared" si="55"/>
        <v>141.45294612616044</v>
      </c>
    </row>
    <row r="866" spans="2:10" ht="15" customHeight="1" x14ac:dyDescent="0.35">
      <c r="B866" s="56">
        <f>'Daily Returns'!B864</f>
        <v>45726</v>
      </c>
      <c r="C866" s="57">
        <f>'Portfolio 1 - Equal Weight'!F864</f>
        <v>4.7003319452501701E-3</v>
      </c>
      <c r="D866" s="66">
        <f t="shared" si="52"/>
        <v>237.61321586280647</v>
      </c>
      <c r="E866" s="57">
        <f>'Portfolio 2 - Criteria Based'!F864</f>
        <v>4.1413312043328829E-3</v>
      </c>
      <c r="F866" s="66">
        <f t="shared" si="53"/>
        <v>268.79244331599</v>
      </c>
      <c r="G866" s="57">
        <f>'Markowitz Optimisation'!F888</f>
        <v>2.9786492109781866E-3</v>
      </c>
      <c r="H866" s="66">
        <f t="shared" si="54"/>
        <v>423.34838748910437</v>
      </c>
      <c r="I866" s="57">
        <f>'Portfolio 4 - Benchmark'!C864</f>
        <v>7.7348489771571494E-3</v>
      </c>
      <c r="J866" s="66">
        <f t="shared" si="55"/>
        <v>142.54706330182023</v>
      </c>
    </row>
    <row r="867" spans="2:10" ht="15" customHeight="1" x14ac:dyDescent="0.35">
      <c r="B867" s="56">
        <f>'Daily Returns'!B865</f>
        <v>45727</v>
      </c>
      <c r="C867" s="57">
        <f>'Portfolio 1 - Equal Weight'!F865</f>
        <v>1.1836726161150064E-3</v>
      </c>
      <c r="D867" s="66">
        <f t="shared" si="52"/>
        <v>237.89447211965029</v>
      </c>
      <c r="E867" s="57">
        <f>'Portfolio 2 - Criteria Based'!F865</f>
        <v>4.5485200098355476E-5</v>
      </c>
      <c r="F867" s="66">
        <f t="shared" si="53"/>
        <v>268.80466939405915</v>
      </c>
      <c r="G867" s="57">
        <f>'Markowitz Optimisation'!F889</f>
        <v>2.1131824946962977E-3</v>
      </c>
      <c r="H867" s="66">
        <f t="shared" si="54"/>
        <v>424.24299989070425</v>
      </c>
      <c r="I867" s="57">
        <f>'Portfolio 4 - Benchmark'!C865</f>
        <v>2.844987375637209E-2</v>
      </c>
      <c r="J867" s="66">
        <f t="shared" si="55"/>
        <v>146.6025092570986</v>
      </c>
    </row>
    <row r="868" spans="2:10" ht="15" customHeight="1" x14ac:dyDescent="0.35">
      <c r="B868" s="56">
        <f>'Daily Returns'!B866</f>
        <v>45728</v>
      </c>
      <c r="C868" s="57">
        <f>'Portfolio 1 - Equal Weight'!F866</f>
        <v>9.205351625911129E-3</v>
      </c>
      <c r="D868" s="66">
        <f t="shared" si="52"/>
        <v>240.0843743853722</v>
      </c>
      <c r="E868" s="57">
        <f>'Portfolio 2 - Criteria Based'!F866</f>
        <v>6.942745865709663E-3</v>
      </c>
      <c r="F868" s="66">
        <f t="shared" si="53"/>
        <v>270.67091190117821</v>
      </c>
      <c r="G868" s="57">
        <f>'Markowitz Optimisation'!F890</f>
        <v>2.2608912152008E-3</v>
      </c>
      <c r="H868" s="66">
        <f t="shared" si="54"/>
        <v>425.20216716226764</v>
      </c>
      <c r="I868" s="57">
        <f>'Portfolio 4 - Benchmark'!C866</f>
        <v>2.0270454943736915E-2</v>
      </c>
      <c r="J868" s="66">
        <f t="shared" si="55"/>
        <v>149.5742088156334</v>
      </c>
    </row>
    <row r="869" spans="2:10" ht="15" customHeight="1" x14ac:dyDescent="0.35">
      <c r="B869" s="56">
        <f>'Daily Returns'!B867</f>
        <v>45729</v>
      </c>
      <c r="C869" s="57">
        <f>'Portfolio 1 - Equal Weight'!F867</f>
        <v>-2.0745321899318884E-3</v>
      </c>
      <c r="D869" s="66">
        <f t="shared" si="52"/>
        <v>239.58631162241008</v>
      </c>
      <c r="E869" s="57">
        <f>'Portfolio 2 - Criteria Based'!F867</f>
        <v>-3.0747162663346821E-3</v>
      </c>
      <c r="F869" s="66">
        <f t="shared" si="53"/>
        <v>269.83867564553202</v>
      </c>
      <c r="G869" s="57">
        <f>'Markowitz Optimisation'!F891</f>
        <v>-2.7405608077081057E-3</v>
      </c>
      <c r="H869" s="66">
        <f t="shared" si="54"/>
        <v>424.03687476759018</v>
      </c>
      <c r="I869" s="57">
        <f>'Portfolio 4 - Benchmark'!C867</f>
        <v>1.8468413812231521E-3</v>
      </c>
      <c r="J869" s="66">
        <f t="shared" si="55"/>
        <v>149.85044865403782</v>
      </c>
    </row>
    <row r="870" spans="2:10" ht="15" customHeight="1" x14ac:dyDescent="0.35">
      <c r="B870" s="56">
        <f>'Daily Returns'!B868</f>
        <v>45733</v>
      </c>
      <c r="C870" s="57">
        <f>'Portfolio 1 - Equal Weight'!F868</f>
        <v>9.9058303860588455E-3</v>
      </c>
      <c r="D870" s="66">
        <f t="shared" si="52"/>
        <v>241.95961298816312</v>
      </c>
      <c r="E870" s="57">
        <f>'Portfolio 2 - Criteria Based'!F868</f>
        <v>8.1773794015224076E-3</v>
      </c>
      <c r="F870" s="66">
        <f t="shared" si="53"/>
        <v>272.04524887348987</v>
      </c>
      <c r="G870" s="57">
        <f>'Markowitz Optimisation'!F892</f>
        <v>2.4997522439435677E-3</v>
      </c>
      <c r="H870" s="66">
        <f t="shared" si="54"/>
        <v>425.09686189680531</v>
      </c>
      <c r="I870" s="57">
        <f>'Portfolio 4 - Benchmark'!C868</f>
        <v>-1.5296436284247927E-2</v>
      </c>
      <c r="J870" s="66">
        <f t="shared" si="55"/>
        <v>147.55827081403535</v>
      </c>
    </row>
    <row r="871" spans="2:10" ht="15" customHeight="1" x14ac:dyDescent="0.35">
      <c r="B871" s="56">
        <f>'Daily Returns'!B869</f>
        <v>45734</v>
      </c>
      <c r="C871" s="57">
        <f>'Portfolio 1 - Equal Weight'!F869</f>
        <v>0</v>
      </c>
      <c r="D871" s="66">
        <f t="shared" si="52"/>
        <v>241.95961298816312</v>
      </c>
      <c r="E871" s="57">
        <f>'Portfolio 2 - Criteria Based'!F869</f>
        <v>0</v>
      </c>
      <c r="F871" s="66">
        <f t="shared" si="53"/>
        <v>272.04524887348987</v>
      </c>
      <c r="G871" s="57">
        <f>'Markowitz Optimisation'!F893</f>
        <v>0</v>
      </c>
      <c r="H871" s="66">
        <f t="shared" si="54"/>
        <v>425.09686189680531</v>
      </c>
      <c r="I871" s="57">
        <f>'Portfolio 4 - Benchmark'!C869</f>
        <v>5.1258378005381022E-3</v>
      </c>
      <c r="J871" s="66">
        <f t="shared" si="55"/>
        <v>148.31463057635597</v>
      </c>
    </row>
    <row r="872" spans="2:10" ht="15" customHeight="1" x14ac:dyDescent="0.35">
      <c r="B872" s="56">
        <f>'Daily Returns'!B870</f>
        <v>45735</v>
      </c>
      <c r="C872" s="57">
        <f>'Portfolio 1 - Equal Weight'!F870</f>
        <v>4.4286028752390849E-2</v>
      </c>
      <c r="D872" s="66">
        <f t="shared" si="52"/>
        <v>252.67504336587425</v>
      </c>
      <c r="E872" s="57">
        <f>'Portfolio 2 - Criteria Based'!F870</f>
        <v>4.4895959160282557E-2</v>
      </c>
      <c r="F872" s="66">
        <f t="shared" si="53"/>
        <v>284.25898125666299</v>
      </c>
      <c r="G872" s="57">
        <f>'Markowitz Optimisation'!F894</f>
        <v>3.5863786322460262E-2</v>
      </c>
      <c r="H872" s="66">
        <f t="shared" si="54"/>
        <v>440.34244491822074</v>
      </c>
      <c r="I872" s="57">
        <f>'Portfolio 4 - Benchmark'!C870</f>
        <v>2.3090871239388466E-3</v>
      </c>
      <c r="J872" s="66">
        <f t="shared" si="55"/>
        <v>148.65710198011158</v>
      </c>
    </row>
    <row r="873" spans="2:10" ht="15" customHeight="1" x14ac:dyDescent="0.35">
      <c r="B873" s="56">
        <f>'Daily Returns'!B871</f>
        <v>45736</v>
      </c>
      <c r="C873" s="57">
        <f>'Portfolio 1 - Equal Weight'!F871</f>
        <v>2.0332166194018675E-3</v>
      </c>
      <c r="D873" s="66">
        <f t="shared" si="52"/>
        <v>253.18878646335384</v>
      </c>
      <c r="E873" s="57">
        <f>'Portfolio 2 - Criteria Based'!F871</f>
        <v>3.0940191061007189E-3</v>
      </c>
      <c r="F873" s="66">
        <f t="shared" si="53"/>
        <v>285.1384839757518</v>
      </c>
      <c r="G873" s="57">
        <f>'Markowitz Optimisation'!F895</f>
        <v>3.3762798613235388E-3</v>
      </c>
      <c r="H873" s="66">
        <f t="shared" si="54"/>
        <v>441.82916424708407</v>
      </c>
      <c r="I873" s="57">
        <f>'Portfolio 4 - Benchmark'!C871</f>
        <v>-1.6584589333222821E-3</v>
      </c>
      <c r="J873" s="66">
        <f t="shared" si="55"/>
        <v>148.41056028133085</v>
      </c>
    </row>
    <row r="874" spans="2:10" ht="15" customHeight="1" x14ac:dyDescent="0.35">
      <c r="B874" s="56">
        <f>'Daily Returns'!B872</f>
        <v>45737</v>
      </c>
      <c r="C874" s="57">
        <f>'Portfolio 1 - Equal Weight'!F872</f>
        <v>1.9438671225620419E-2</v>
      </c>
      <c r="D874" s="66">
        <f t="shared" si="52"/>
        <v>258.11044004142877</v>
      </c>
      <c r="E874" s="57">
        <f>'Portfolio 2 - Criteria Based'!F872</f>
        <v>1.9489047174608969E-2</v>
      </c>
      <c r="F874" s="66">
        <f t="shared" si="53"/>
        <v>290.69556134125173</v>
      </c>
      <c r="G874" s="57">
        <f>'Markowitz Optimisation'!F896</f>
        <v>1.6226130962650777E-2</v>
      </c>
      <c r="H874" s="66">
        <f t="shared" si="54"/>
        <v>448.99834212927578</v>
      </c>
      <c r="I874" s="57">
        <f>'Portfolio 4 - Benchmark'!C872</f>
        <v>5.6268462344757353E-3</v>
      </c>
      <c r="J874" s="66">
        <f t="shared" si="55"/>
        <v>149.24564368360629</v>
      </c>
    </row>
    <row r="875" spans="2:10" ht="15" customHeight="1" x14ac:dyDescent="0.35">
      <c r="B875" s="56">
        <f>'Daily Returns'!B873</f>
        <v>45740</v>
      </c>
      <c r="C875" s="57">
        <f>'Portfolio 1 - Equal Weight'!F873</f>
        <v>1.5566333759811023E-2</v>
      </c>
      <c r="D875" s="66">
        <f t="shared" si="52"/>
        <v>262.12827329800535</v>
      </c>
      <c r="E875" s="57">
        <f>'Portfolio 2 - Criteria Based'!F873</f>
        <v>1.6307897137121694E-2</v>
      </c>
      <c r="F875" s="66">
        <f t="shared" si="53"/>
        <v>295.43619465382272</v>
      </c>
      <c r="G875" s="57">
        <f>'Markowitz Optimisation'!F897</f>
        <v>2.010244903034468E-2</v>
      </c>
      <c r="H875" s="66">
        <f t="shared" si="54"/>
        <v>458.02430841663886</v>
      </c>
      <c r="I875" s="57">
        <f>'Portfolio 4 - Benchmark'!C873</f>
        <v>1.5961705803668069E-2</v>
      </c>
      <c r="J875" s="66">
        <f t="shared" si="55"/>
        <v>151.62785874056308</v>
      </c>
    </row>
    <row r="876" spans="2:10" ht="15" customHeight="1" x14ac:dyDescent="0.35">
      <c r="B876" s="56">
        <f>'Daily Returns'!B874</f>
        <v>45741</v>
      </c>
      <c r="C876" s="57">
        <f>'Portfolio 1 - Equal Weight'!F874</f>
        <v>-1.9127818003433619E-2</v>
      </c>
      <c r="D876" s="66">
        <f t="shared" si="52"/>
        <v>257.11433139280678</v>
      </c>
      <c r="E876" s="57">
        <f>'Portfolio 2 - Criteria Based'!F874</f>
        <v>-1.8946994890064961E-2</v>
      </c>
      <c r="F876" s="66">
        <f t="shared" si="53"/>
        <v>289.83856658337652</v>
      </c>
      <c r="G876" s="57">
        <f>'Markowitz Optimisation'!F898</f>
        <v>-1.9011474339252415E-2</v>
      </c>
      <c r="H876" s="66">
        <f t="shared" si="54"/>
        <v>449.3165910304221</v>
      </c>
      <c r="I876" s="57">
        <f>'Portfolio 4 - Benchmark'!C874</f>
        <v>1.7706859834294431E-2</v>
      </c>
      <c r="J876" s="66">
        <f t="shared" si="55"/>
        <v>154.31271198225642</v>
      </c>
    </row>
    <row r="877" spans="2:10" ht="15" customHeight="1" x14ac:dyDescent="0.35">
      <c r="B877" s="56">
        <f>'Daily Returns'!B875</f>
        <v>45742</v>
      </c>
      <c r="C877" s="57">
        <f>'Portfolio 1 - Equal Weight'!F875</f>
        <v>-9.2623317174265439E-3</v>
      </c>
      <c r="D877" s="66">
        <f t="shared" si="52"/>
        <v>254.73285316614226</v>
      </c>
      <c r="E877" s="57">
        <f>'Portfolio 2 - Criteria Based'!F875</f>
        <v>-9.1053551092137881E-3</v>
      </c>
      <c r="F877" s="66">
        <f t="shared" si="53"/>
        <v>287.19948351028938</v>
      </c>
      <c r="G877" s="57">
        <f>'Markowitz Optimisation'!F899</f>
        <v>-1.4801550450498214E-2</v>
      </c>
      <c r="H877" s="66">
        <f t="shared" si="54"/>
        <v>442.66600884003941</v>
      </c>
      <c r="I877" s="57">
        <f>'Portfolio 4 - Benchmark'!C875</f>
        <v>8.125846760582478E-3</v>
      </c>
      <c r="J877" s="66">
        <f t="shared" si="55"/>
        <v>155.56663343303413</v>
      </c>
    </row>
    <row r="878" spans="2:10" ht="15" customHeight="1" x14ac:dyDescent="0.35">
      <c r="B878" s="56">
        <f>'Daily Returns'!B876</f>
        <v>45743</v>
      </c>
      <c r="C878" s="57">
        <f>'Portfolio 1 - Equal Weight'!F876</f>
        <v>2.4989612653480563E-2</v>
      </c>
      <c r="D878" s="66">
        <f t="shared" si="52"/>
        <v>261.09852849688008</v>
      </c>
      <c r="E878" s="57">
        <f>'Portfolio 2 - Criteria Based'!F876</f>
        <v>2.4158094167102219E-2</v>
      </c>
      <c r="F878" s="66">
        <f t="shared" si="53"/>
        <v>294.13767567767405</v>
      </c>
      <c r="G878" s="57">
        <f>'Markowitz Optimisation'!F900</f>
        <v>2.3266750899515815E-2</v>
      </c>
      <c r="H878" s="66">
        <f t="shared" si="54"/>
        <v>452.96540859940353</v>
      </c>
      <c r="I878" s="57">
        <f>'Portfolio 4 - Benchmark'!C876</f>
        <v>1.436317935338427E-2</v>
      </c>
      <c r="J878" s="66">
        <f t="shared" si="55"/>
        <v>157.80106489043499</v>
      </c>
    </row>
    <row r="879" spans="2:10" ht="15" customHeight="1" x14ac:dyDescent="0.35">
      <c r="B879" s="56">
        <f>'Daily Returns'!B877</f>
        <v>45744</v>
      </c>
      <c r="C879" s="57">
        <f>'Portfolio 1 - Equal Weight'!F877</f>
        <v>-9.1214901032930507E-3</v>
      </c>
      <c r="D879" s="66">
        <f t="shared" si="52"/>
        <v>258.71692085321143</v>
      </c>
      <c r="E879" s="57">
        <f>'Portfolio 2 - Criteria Based'!F877</f>
        <v>-9.5794436555916573E-3</v>
      </c>
      <c r="F879" s="66">
        <f t="shared" si="53"/>
        <v>291.32000038653308</v>
      </c>
      <c r="G879" s="57">
        <f>'Markowitz Optimisation'!F901</f>
        <v>-1.1903036899939153E-2</v>
      </c>
      <c r="H879" s="66">
        <f t="shared" si="54"/>
        <v>447.57374462644884</v>
      </c>
      <c r="I879" s="57">
        <f>'Portfolio 4 - Benchmark'!C877</f>
        <v>1.4337543931973062E-2</v>
      </c>
      <c r="J879" s="66">
        <f t="shared" si="55"/>
        <v>160.06354459081373</v>
      </c>
    </row>
    <row r="880" spans="2:10" ht="15" customHeight="1" x14ac:dyDescent="0.35">
      <c r="B880" s="56">
        <f>'Daily Returns'!B878</f>
        <v>45748</v>
      </c>
      <c r="C880" s="57">
        <f>'Portfolio 1 - Equal Weight'!F878</f>
        <v>-9.3229851004071104E-3</v>
      </c>
      <c r="D880" s="66">
        <f t="shared" si="52"/>
        <v>256.30490685487376</v>
      </c>
      <c r="E880" s="57">
        <f>'Portfolio 2 - Criteria Based'!F878</f>
        <v>-7.4477553353839146E-3</v>
      </c>
      <c r="F880" s="66">
        <f t="shared" si="53"/>
        <v>289.15032029935026</v>
      </c>
      <c r="G880" s="57">
        <f>'Markowitz Optimisation'!F902</f>
        <v>-6.1125564855121451E-3</v>
      </c>
      <c r="H880" s="66">
        <f t="shared" si="54"/>
        <v>444.8379248309875</v>
      </c>
      <c r="I880" s="57">
        <f>'Portfolio 4 - Benchmark'!C878</f>
        <v>-1.33294065675158E-2</v>
      </c>
      <c r="J880" s="66">
        <f t="shared" si="55"/>
        <v>157.92999252832507</v>
      </c>
    </row>
    <row r="881" spans="2:10" ht="15" customHeight="1" x14ac:dyDescent="0.35">
      <c r="B881" s="56">
        <f>'Daily Returns'!B879</f>
        <v>45749</v>
      </c>
      <c r="C881" s="57">
        <f>'Portfolio 1 - Equal Weight'!F879</f>
        <v>8.3107970822620999E-3</v>
      </c>
      <c r="D881" s="66">
        <f t="shared" si="52"/>
        <v>258.43500492693266</v>
      </c>
      <c r="E881" s="57">
        <f>'Portfolio 2 - Criteria Based'!F879</f>
        <v>8.093909635841676E-3</v>
      </c>
      <c r="F881" s="66">
        <f t="shared" si="53"/>
        <v>291.49067686302789</v>
      </c>
      <c r="G881" s="57">
        <f>'Markowitz Optimisation'!F903</f>
        <v>8.4132940510462627E-3</v>
      </c>
      <c r="H881" s="66">
        <f t="shared" si="54"/>
        <v>448.58047709764776</v>
      </c>
      <c r="I881" s="57">
        <f>'Portfolio 4 - Benchmark'!C879</f>
        <v>-8.865036534696058E-3</v>
      </c>
      <c r="J881" s="66">
        <f t="shared" si="55"/>
        <v>156.5299373746372</v>
      </c>
    </row>
    <row r="882" spans="2:10" ht="15" customHeight="1" x14ac:dyDescent="0.35">
      <c r="B882" s="56">
        <f>'Daily Returns'!B880</f>
        <v>45750</v>
      </c>
      <c r="C882" s="57">
        <f>'Portfolio 1 - Equal Weight'!F880</f>
        <v>2.0733200312359056E-2</v>
      </c>
      <c r="D882" s="66">
        <f t="shared" si="52"/>
        <v>263.79318965180823</v>
      </c>
      <c r="E882" s="57">
        <f>'Portfolio 2 - Criteria Based'!F880</f>
        <v>2.2959659997648301E-2</v>
      </c>
      <c r="F882" s="66">
        <f t="shared" si="53"/>
        <v>298.18320369628736</v>
      </c>
      <c r="G882" s="57">
        <f>'Markowitz Optimisation'!F904</f>
        <v>2.6666739423277144E-2</v>
      </c>
      <c r="H882" s="66">
        <f t="shared" si="54"/>
        <v>460.54265579078009</v>
      </c>
      <c r="I882" s="57">
        <f>'Portfolio 4 - Benchmark'!C880</f>
        <v>1.4381696952905143E-2</v>
      </c>
      <c r="J882" s="66">
        <f t="shared" si="55"/>
        <v>158.78110349801645</v>
      </c>
    </row>
    <row r="883" spans="2:10" ht="15" customHeight="1" x14ac:dyDescent="0.35">
      <c r="B883" s="56">
        <f>'Daily Returns'!B881</f>
        <v>45751</v>
      </c>
      <c r="C883" s="57">
        <f>'Portfolio 1 - Equal Weight'!F881</f>
        <v>-2.4075608080270299E-2</v>
      </c>
      <c r="D883" s="66">
        <f t="shared" si="52"/>
        <v>257.44220820350688</v>
      </c>
      <c r="E883" s="57">
        <f>'Portfolio 2 - Criteria Based'!F881</f>
        <v>-2.1290956377115217E-2</v>
      </c>
      <c r="F883" s="66">
        <f t="shared" si="53"/>
        <v>291.83459811400127</v>
      </c>
      <c r="G883" s="57">
        <f>'Markowitz Optimisation'!F905</f>
        <v>-8.5712323671575472E-3</v>
      </c>
      <c r="H883" s="66">
        <f t="shared" si="54"/>
        <v>456.59523767300948</v>
      </c>
      <c r="I883" s="57">
        <f>'Portfolio 4 - Benchmark'!C881</f>
        <v>-3.3058268352386122E-3</v>
      </c>
      <c r="J883" s="66">
        <f t="shared" si="55"/>
        <v>158.25620066514389</v>
      </c>
    </row>
    <row r="884" spans="2:10" ht="15" customHeight="1" x14ac:dyDescent="0.35">
      <c r="B884" s="56">
        <f>'Daily Returns'!B882</f>
        <v>45754</v>
      </c>
      <c r="C884" s="57">
        <f>'Portfolio 1 - Equal Weight'!F882</f>
        <v>-2.868949287948961E-2</v>
      </c>
      <c r="D884" s="66">
        <f t="shared" si="52"/>
        <v>250.05632180437229</v>
      </c>
      <c r="E884" s="57">
        <f>'Portfolio 2 - Criteria Based'!F882</f>
        <v>-2.7570338815732759E-2</v>
      </c>
      <c r="F884" s="66">
        <f t="shared" si="53"/>
        <v>283.78861936584502</v>
      </c>
      <c r="G884" s="57">
        <f>'Markowitz Optimisation'!F906</f>
        <v>-2.2788522970780174E-2</v>
      </c>
      <c r="H884" s="66">
        <f t="shared" si="54"/>
        <v>446.19010661094927</v>
      </c>
      <c r="I884" s="57">
        <f>'Portfolio 4 - Benchmark'!C882</f>
        <v>-8.413361293474142E-3</v>
      </c>
      <c r="J884" s="66">
        <f t="shared" si="55"/>
        <v>156.9247340720155</v>
      </c>
    </row>
    <row r="885" spans="2:10" ht="15" customHeight="1" x14ac:dyDescent="0.35">
      <c r="B885" s="56">
        <f>'Daily Returns'!B883</f>
        <v>45755</v>
      </c>
      <c r="C885" s="57">
        <f>'Portfolio 1 - Equal Weight'!F883</f>
        <v>9.4035996252431302E-3</v>
      </c>
      <c r="D885" s="66">
        <f t="shared" si="52"/>
        <v>252.40775133838153</v>
      </c>
      <c r="E885" s="57">
        <f>'Portfolio 2 - Criteria Based'!F883</f>
        <v>8.7452764253415135E-3</v>
      </c>
      <c r="F885" s="66">
        <f t="shared" si="53"/>
        <v>286.27042928856537</v>
      </c>
      <c r="G885" s="57">
        <f>'Markowitz Optimisation'!F907</f>
        <v>7.2550239303535973E-3</v>
      </c>
      <c r="H885" s="66">
        <f t="shared" si="54"/>
        <v>449.42722651189871</v>
      </c>
      <c r="I885" s="57">
        <f>'Portfolio 4 - Benchmark'!C883</f>
        <v>5.2434501932310251E-3</v>
      </c>
      <c r="J885" s="66">
        <f t="shared" si="55"/>
        <v>157.74756109920813</v>
      </c>
    </row>
    <row r="886" spans="2:10" ht="15" customHeight="1" x14ac:dyDescent="0.35">
      <c r="B886" s="56">
        <f>'Daily Returns'!B884</f>
        <v>45756</v>
      </c>
      <c r="C886" s="57">
        <f>'Portfolio 1 - Equal Weight'!F884</f>
        <v>-2.5193479596762993E-3</v>
      </c>
      <c r="D886" s="66">
        <f t="shared" si="52"/>
        <v>251.7718483850407</v>
      </c>
      <c r="E886" s="57">
        <f>'Portfolio 2 - Criteria Based'!F884</f>
        <v>-1.2141764148340525E-3</v>
      </c>
      <c r="F886" s="66">
        <f t="shared" si="53"/>
        <v>285.92284648505876</v>
      </c>
      <c r="G886" s="57">
        <f>'Markowitz Optimisation'!F908</f>
        <v>-8.410131824855881E-4</v>
      </c>
      <c r="H886" s="66">
        <f t="shared" si="54"/>
        <v>449.04925228983427</v>
      </c>
      <c r="I886" s="57">
        <f>'Portfolio 4 - Benchmark'!C884</f>
        <v>2.8717685133445858E-3</v>
      </c>
      <c r="J886" s="66">
        <f t="shared" si="55"/>
        <v>158.20057557822975</v>
      </c>
    </row>
    <row r="887" spans="2:10" ht="15" customHeight="1" x14ac:dyDescent="0.35">
      <c r="B887" s="56">
        <f>'Daily Returns'!B885</f>
        <v>45758</v>
      </c>
      <c r="C887" s="57">
        <f>'Portfolio 1 - Equal Weight'!F885</f>
        <v>2.1740367854650045E-2</v>
      </c>
      <c r="D887" s="66">
        <f t="shared" si="52"/>
        <v>257.24546098437662</v>
      </c>
      <c r="E887" s="57">
        <f>'Portfolio 2 - Criteria Based'!F885</f>
        <v>2.2156234362763306E-2</v>
      </c>
      <c r="F887" s="66">
        <f t="shared" si="53"/>
        <v>292.25782008145012</v>
      </c>
      <c r="G887" s="57">
        <f>'Markowitz Optimisation'!F909</f>
        <v>2.1626612187752629E-2</v>
      </c>
      <c r="H887" s="66">
        <f t="shared" si="54"/>
        <v>458.7606663223068</v>
      </c>
      <c r="I887" s="57">
        <f>'Portfolio 4 - Benchmark'!C885</f>
        <v>-3.7273762060560545E-2</v>
      </c>
      <c r="J887" s="66">
        <f t="shared" si="55"/>
        <v>152.30384496628309</v>
      </c>
    </row>
    <row r="888" spans="2:10" ht="15" customHeight="1" x14ac:dyDescent="0.35">
      <c r="B888" s="56">
        <f>'Daily Returns'!B886</f>
        <v>45762</v>
      </c>
      <c r="C888" s="57">
        <f>'Portfolio 1 - Equal Weight'!F886</f>
        <v>3.0437549683106885E-2</v>
      </c>
      <c r="D888" s="66">
        <f t="shared" si="52"/>
        <v>265.0753824838423</v>
      </c>
      <c r="E888" s="57">
        <f>'Portfolio 2 - Criteria Based'!F886</f>
        <v>2.9794171863105966E-2</v>
      </c>
      <c r="F888" s="66">
        <f t="shared" si="53"/>
        <v>300.96539980129359</v>
      </c>
      <c r="G888" s="57">
        <f>'Markowitz Optimisation'!F910</f>
        <v>2.6551741397151784E-2</v>
      </c>
      <c r="H888" s="66">
        <f t="shared" si="54"/>
        <v>470.94156089768177</v>
      </c>
      <c r="I888" s="57">
        <f>'Portfolio 4 - Benchmark'!C886</f>
        <v>-2.7681227154127908E-2</v>
      </c>
      <c r="J888" s="66">
        <f t="shared" si="55"/>
        <v>148.08788763732434</v>
      </c>
    </row>
    <row r="889" spans="2:10" ht="15" customHeight="1" x14ac:dyDescent="0.35">
      <c r="B889" s="56">
        <f>'Daily Returns'!B887</f>
        <v>45763</v>
      </c>
      <c r="C889" s="57">
        <f>'Portfolio 1 - Equal Weight'!F887</f>
        <v>1.3143659763417133E-3</v>
      </c>
      <c r="D889" s="66">
        <f t="shared" si="52"/>
        <v>265.42378854774483</v>
      </c>
      <c r="E889" s="57">
        <f>'Portfolio 2 - Criteria Based'!F887</f>
        <v>1.0637894454604412E-3</v>
      </c>
      <c r="F889" s="66">
        <f t="shared" si="53"/>
        <v>301.28556361705097</v>
      </c>
      <c r="G889" s="57">
        <f>'Markowitz Optimisation'!F911</f>
        <v>-9.7450292078484814E-4</v>
      </c>
      <c r="H889" s="66">
        <f t="shared" si="54"/>
        <v>470.48262697106799</v>
      </c>
      <c r="I889" s="57">
        <f>'Portfolio 4 - Benchmark'!C887</f>
        <v>1.4394603774365633E-2</v>
      </c>
      <c r="J889" s="66">
        <f t="shared" si="55"/>
        <v>150.2195541036464</v>
      </c>
    </row>
    <row r="890" spans="2:10" ht="15" customHeight="1" x14ac:dyDescent="0.35">
      <c r="B890" s="56">
        <f>'Daily Returns'!B888</f>
        <v>45764</v>
      </c>
      <c r="C890" s="57">
        <f>'Portfolio 1 - Equal Weight'!F888</f>
        <v>4.2044098324479076E-3</v>
      </c>
      <c r="D890" s="66">
        <f t="shared" si="52"/>
        <v>266.53973893408056</v>
      </c>
      <c r="E890" s="57">
        <f>'Portfolio 2 - Criteria Based'!F888</f>
        <v>3.9948757122930216E-3</v>
      </c>
      <c r="F890" s="66">
        <f t="shared" si="53"/>
        <v>302.48916199760924</v>
      </c>
      <c r="G890" s="57">
        <f>'Markowitz Optimisation'!F912</f>
        <v>5.438551056080855E-3</v>
      </c>
      <c r="H890" s="66">
        <f t="shared" si="54"/>
        <v>473.04137075884915</v>
      </c>
      <c r="I890" s="57">
        <f>'Portfolio 4 - Benchmark'!C888</f>
        <v>-9.6589705570853113E-3</v>
      </c>
      <c r="J890" s="66">
        <f t="shared" si="55"/>
        <v>148.76858785346079</v>
      </c>
    </row>
    <row r="891" spans="2:10" ht="15" customHeight="1" x14ac:dyDescent="0.35">
      <c r="B891" s="56">
        <f>'Daily Returns'!B889</f>
        <v>45768</v>
      </c>
      <c r="C891" s="57">
        <f>'Portfolio 1 - Equal Weight'!F889</f>
        <v>2.1513519317024544E-2</v>
      </c>
      <c r="D891" s="66">
        <f t="shared" si="52"/>
        <v>272.27394675639357</v>
      </c>
      <c r="E891" s="57">
        <f>'Portfolio 2 - Criteria Based'!F889</f>
        <v>2.1245623049796592E-2</v>
      </c>
      <c r="F891" s="66">
        <f t="shared" si="53"/>
        <v>308.91573271005933</v>
      </c>
      <c r="G891" s="57">
        <f>'Markowitz Optimisation'!F913</f>
        <v>2.2219986966191058E-2</v>
      </c>
      <c r="H891" s="66">
        <f t="shared" si="54"/>
        <v>483.55234385157991</v>
      </c>
      <c r="I891" s="57">
        <f>'Portfolio 4 - Benchmark'!C889</f>
        <v>2.7001848920829019E-2</v>
      </c>
      <c r="J891" s="66">
        <f t="shared" si="55"/>
        <v>152.785614786845</v>
      </c>
    </row>
    <row r="892" spans="2:10" ht="15" customHeight="1" x14ac:dyDescent="0.35">
      <c r="B892" s="56">
        <f>'Daily Returns'!B890</f>
        <v>45769</v>
      </c>
      <c r="C892" s="57">
        <f>'Portfolio 1 - Equal Weight'!F890</f>
        <v>-7.1930321409233722E-3</v>
      </c>
      <c r="D892" s="66">
        <f t="shared" si="52"/>
        <v>270.31547150623879</v>
      </c>
      <c r="E892" s="57">
        <f>'Portfolio 2 - Criteria Based'!F890</f>
        <v>-6.2599975713785649E-3</v>
      </c>
      <c r="F892" s="66">
        <f t="shared" si="53"/>
        <v>306.98192097353376</v>
      </c>
      <c r="G892" s="57">
        <f>'Markowitz Optimisation'!F914</f>
        <v>-9.2384024131190036E-5</v>
      </c>
      <c r="H892" s="66">
        <f t="shared" si="54"/>
        <v>483.50767134017684</v>
      </c>
      <c r="I892" s="57">
        <f>'Portfolio 4 - Benchmark'!C890</f>
        <v>2.1457155110440773E-2</v>
      </c>
      <c r="J892" s="66">
        <f t="shared" si="55"/>
        <v>156.0639594219704</v>
      </c>
    </row>
    <row r="893" spans="2:10" ht="15" customHeight="1" x14ac:dyDescent="0.35">
      <c r="B893" s="56">
        <f>'Daily Returns'!B891</f>
        <v>45770</v>
      </c>
      <c r="C893" s="57">
        <f>'Portfolio 1 - Equal Weight'!F891</f>
        <v>8.6160213379484433E-3</v>
      </c>
      <c r="D893" s="66">
        <f t="shared" si="52"/>
        <v>272.64451537671414</v>
      </c>
      <c r="E893" s="57">
        <f>'Portfolio 2 - Criteria Based'!F891</f>
        <v>9.2053204280890567E-3</v>
      </c>
      <c r="F893" s="66">
        <f t="shared" si="53"/>
        <v>309.80778792172543</v>
      </c>
      <c r="G893" s="57">
        <f>'Markowitz Optimisation'!F915</f>
        <v>9.7030191321415046E-3</v>
      </c>
      <c r="H893" s="66">
        <f t="shared" si="54"/>
        <v>488.19915552572775</v>
      </c>
      <c r="I893" s="57">
        <f>'Portfolio 4 - Benchmark'!C891</f>
        <v>1.0582498025315079E-2</v>
      </c>
      <c r="J893" s="66">
        <f t="shared" si="55"/>
        <v>157.71550596437626</v>
      </c>
    </row>
    <row r="894" spans="2:10" ht="15" customHeight="1" x14ac:dyDescent="0.35">
      <c r="B894" s="56">
        <f>'Daily Returns'!B892</f>
        <v>45771</v>
      </c>
      <c r="C894" s="57">
        <f>'Portfolio 1 - Equal Weight'!F892</f>
        <v>-4.6434628375683278E-4</v>
      </c>
      <c r="D894" s="66">
        <f t="shared" si="52"/>
        <v>272.51791390921227</v>
      </c>
      <c r="E894" s="57">
        <f>'Portfolio 2 - Criteria Based'!F892</f>
        <v>-1.5113029024350971E-3</v>
      </c>
      <c r="F894" s="66">
        <f t="shared" si="53"/>
        <v>309.33957451264234</v>
      </c>
      <c r="G894" s="57">
        <f>'Markowitz Optimisation'!F916</f>
        <v>-5.4533590719041255E-3</v>
      </c>
      <c r="H894" s="66">
        <f t="shared" si="54"/>
        <v>485.53683023204559</v>
      </c>
      <c r="I894" s="57">
        <f>'Portfolio 4 - Benchmark'!C892</f>
        <v>1.0180261769620058E-2</v>
      </c>
      <c r="J894" s="66">
        <f t="shared" si="55"/>
        <v>159.32109110022168</v>
      </c>
    </row>
    <row r="895" spans="2:10" ht="15" customHeight="1" x14ac:dyDescent="0.35">
      <c r="B895" s="56">
        <f>'Daily Returns'!B893</f>
        <v>45772</v>
      </c>
      <c r="C895" s="57">
        <f>'Portfolio 1 - Equal Weight'!F893</f>
        <v>-3.6173843949832973E-2</v>
      </c>
      <c r="D895" s="66">
        <f t="shared" si="52"/>
        <v>262.65989341792641</v>
      </c>
      <c r="E895" s="57">
        <f>'Portfolio 2 - Criteria Based'!F893</f>
        <v>-3.5385748420987372E-2</v>
      </c>
      <c r="F895" s="66">
        <f t="shared" si="53"/>
        <v>298.39336215228269</v>
      </c>
      <c r="G895" s="57">
        <f>'Markowitz Optimisation'!F917</f>
        <v>-3.4528117943097646E-2</v>
      </c>
      <c r="H895" s="66">
        <f t="shared" si="54"/>
        <v>468.77215729207575</v>
      </c>
      <c r="I895" s="57">
        <f>'Portfolio 4 - Benchmark'!C893</f>
        <v>2.4950070271469782E-2</v>
      </c>
      <c r="J895" s="66">
        <f t="shared" si="55"/>
        <v>163.29616351889945</v>
      </c>
    </row>
    <row r="896" spans="2:10" ht="15" customHeight="1" x14ac:dyDescent="0.35">
      <c r="B896" s="56">
        <f>'Daily Returns'!B894</f>
        <v>45775</v>
      </c>
      <c r="C896" s="57">
        <f>'Portfolio 1 - Equal Weight'!F894</f>
        <v>1.3111696795713269E-2</v>
      </c>
      <c r="D896" s="66">
        <f t="shared" si="52"/>
        <v>266.10381030081663</v>
      </c>
      <c r="E896" s="57">
        <f>'Portfolio 2 - Criteria Based'!F894</f>
        <v>1.3903783191854263E-2</v>
      </c>
      <c r="F896" s="66">
        <f t="shared" si="53"/>
        <v>302.5421587655365</v>
      </c>
      <c r="G896" s="57">
        <f>'Markowitz Optimisation'!F918</f>
        <v>9.1499588991632869E-3</v>
      </c>
      <c r="H896" s="66">
        <f t="shared" si="54"/>
        <v>473.06140326437031</v>
      </c>
      <c r="I896" s="57">
        <f>'Portfolio 4 - Benchmark'!C894</f>
        <v>-3.5911462655976445E-3</v>
      </c>
      <c r="J896" s="66">
        <f t="shared" si="55"/>
        <v>162.70974311109214</v>
      </c>
    </row>
    <row r="897" spans="2:10" ht="15" customHeight="1" x14ac:dyDescent="0.35">
      <c r="B897" s="56">
        <f>'Daily Returns'!B895</f>
        <v>45776</v>
      </c>
      <c r="C897" s="57">
        <f>'Portfolio 1 - Equal Weight'!F895</f>
        <v>-1.1301690248530805E-2</v>
      </c>
      <c r="D897" s="66">
        <f t="shared" si="52"/>
        <v>263.09638746284298</v>
      </c>
      <c r="E897" s="57">
        <f>'Portfolio 2 - Criteria Based'!F895</f>
        <v>-1.0362571490645168E-2</v>
      </c>
      <c r="F897" s="66">
        <f t="shared" si="53"/>
        <v>299.40704401639454</v>
      </c>
      <c r="G897" s="57">
        <f>'Markowitz Optimisation'!F919</f>
        <v>-8.5706106894287322E-3</v>
      </c>
      <c r="H897" s="66">
        <f t="shared" si="54"/>
        <v>469.00697814479651</v>
      </c>
      <c r="I897" s="57">
        <f>'Portfolio 4 - Benchmark'!C895</f>
        <v>6.9155632041049131E-3</v>
      </c>
      <c r="J897" s="66">
        <f t="shared" si="55"/>
        <v>163.83497262350056</v>
      </c>
    </row>
    <row r="898" spans="2:10" ht="15" customHeight="1" x14ac:dyDescent="0.35">
      <c r="B898" s="56">
        <f>'Daily Returns'!B896</f>
        <v>45777</v>
      </c>
      <c r="C898" s="57">
        <f>'Portfolio 1 - Equal Weight'!F896</f>
        <v>-6.3295885279001868E-3</v>
      </c>
      <c r="D898" s="66">
        <f t="shared" si="52"/>
        <v>261.43109558702616</v>
      </c>
      <c r="E898" s="57">
        <f>'Portfolio 2 - Criteria Based'!F896</f>
        <v>-7.9313420600596596E-3</v>
      </c>
      <c r="F898" s="66">
        <f t="shared" si="53"/>
        <v>297.0323443351092</v>
      </c>
      <c r="G898" s="57">
        <f>'Markowitz Optimisation'!F920</f>
        <v>-1.3467127457788539E-2</v>
      </c>
      <c r="H898" s="66">
        <f t="shared" si="54"/>
        <v>462.69080139152828</v>
      </c>
      <c r="I898" s="57">
        <f>'Portfolio 4 - Benchmark'!C896</f>
        <v>-8.1427015642343559E-4</v>
      </c>
      <c r="J898" s="66">
        <f t="shared" si="55"/>
        <v>163.70156669471478</v>
      </c>
    </row>
    <row r="899" spans="2:10" ht="15" customHeight="1" x14ac:dyDescent="0.35">
      <c r="B899" s="56">
        <f>'Daily Returns'!B897</f>
        <v>45779</v>
      </c>
      <c r="C899" s="57">
        <f>'Portfolio 1 - Equal Weight'!F897</f>
        <v>-1.0234825065401444E-2</v>
      </c>
      <c r="D899" s="66">
        <f t="shared" si="52"/>
        <v>258.75539405703671</v>
      </c>
      <c r="E899" s="57">
        <f>'Portfolio 2 - Criteria Based'!F897</f>
        <v>-1.1365721911864265E-2</v>
      </c>
      <c r="F899" s="66">
        <f t="shared" si="53"/>
        <v>293.65635731056722</v>
      </c>
      <c r="G899" s="57">
        <f>'Markowitz Optimisation'!F921</f>
        <v>-1.5519231566857562E-2</v>
      </c>
      <c r="H899" s="66">
        <f t="shared" si="54"/>
        <v>455.51019570087828</v>
      </c>
      <c r="I899" s="57">
        <f>'Portfolio 4 - Benchmark'!C897</f>
        <v>-2.2180307687877487E-2</v>
      </c>
      <c r="J899" s="66">
        <f t="shared" si="55"/>
        <v>160.0706155764384</v>
      </c>
    </row>
    <row r="900" spans="2:10" ht="15" customHeight="1" x14ac:dyDescent="0.35">
      <c r="B900" s="56">
        <f>'Daily Returns'!B898</f>
        <v>45782</v>
      </c>
      <c r="C900" s="57">
        <f>'Portfolio 1 - Equal Weight'!F898</f>
        <v>2.4909039661292945E-2</v>
      </c>
      <c r="D900" s="66">
        <f t="shared" si="52"/>
        <v>265.20074243017694</v>
      </c>
      <c r="E900" s="57">
        <f>'Portfolio 2 - Criteria Based'!F898</f>
        <v>2.437429943842102E-2</v>
      </c>
      <c r="F900" s="66">
        <f t="shared" si="53"/>
        <v>300.81402529565094</v>
      </c>
      <c r="G900" s="57">
        <f>'Markowitz Optimisation'!F922</f>
        <v>2.2019312827446715E-2</v>
      </c>
      <c r="H900" s="66">
        <f t="shared" si="54"/>
        <v>465.54021719610733</v>
      </c>
      <c r="I900" s="57">
        <f>'Portfolio 4 - Benchmark'!C898</f>
        <v>1.7149882938465311E-2</v>
      </c>
      <c r="J900" s="66">
        <f t="shared" si="55"/>
        <v>162.8158078954624</v>
      </c>
    </row>
    <row r="901" spans="2:10" ht="15" customHeight="1" x14ac:dyDescent="0.35">
      <c r="B901" s="56">
        <f>'Daily Returns'!B899</f>
        <v>45783</v>
      </c>
      <c r="C901" s="57">
        <f>'Portfolio 1 - Equal Weight'!F899</f>
        <v>-2.5993017023300348E-2</v>
      </c>
      <c r="D901" s="66">
        <f t="shared" si="52"/>
        <v>258.30737501759745</v>
      </c>
      <c r="E901" s="57">
        <f>'Portfolio 2 - Criteria Based'!F899</f>
        <v>-2.4482586697651285E-2</v>
      </c>
      <c r="F901" s="66">
        <f t="shared" si="53"/>
        <v>293.4493198414807</v>
      </c>
      <c r="G901" s="57">
        <f>'Markowitz Optimisation'!F923</f>
        <v>-2.4230127082074272E-2</v>
      </c>
      <c r="H901" s="66">
        <f t="shared" si="54"/>
        <v>454.26011857162916</v>
      </c>
      <c r="I901" s="57">
        <f>'Portfolio 4 - Benchmark'!C899</f>
        <v>-2.8981856662858574E-3</v>
      </c>
      <c r="J901" s="66">
        <f t="shared" si="55"/>
        <v>162.34393745477502</v>
      </c>
    </row>
    <row r="902" spans="2:10" ht="15" customHeight="1" x14ac:dyDescent="0.35">
      <c r="B902" s="56">
        <f>'Daily Returns'!B900</f>
        <v>45784</v>
      </c>
      <c r="C902" s="57">
        <f>'Portfolio 1 - Equal Weight'!F900</f>
        <v>2.9229373790519608E-3</v>
      </c>
      <c r="D902" s="66">
        <f t="shared" si="52"/>
        <v>259.06239129932118</v>
      </c>
      <c r="E902" s="57">
        <f>'Portfolio 2 - Criteria Based'!F900</f>
        <v>4.6606151798442227E-3</v>
      </c>
      <c r="F902" s="66">
        <f t="shared" si="53"/>
        <v>294.81697419604888</v>
      </c>
      <c r="G902" s="57">
        <f>'Markowitz Optimisation'!F924</f>
        <v>5.2366157912374662E-3</v>
      </c>
      <c r="H902" s="66">
        <f t="shared" si="54"/>
        <v>456.63890428187079</v>
      </c>
      <c r="I902" s="57">
        <f>'Portfolio 4 - Benchmark'!C900</f>
        <v>-5.7246560923378542E-3</v>
      </c>
      <c r="J902" s="66">
        <f t="shared" si="55"/>
        <v>161.41457424417041</v>
      </c>
    </row>
    <row r="903" spans="2:10" ht="15" customHeight="1" x14ac:dyDescent="0.35">
      <c r="B903" s="56">
        <f>'Daily Returns'!B901</f>
        <v>45785</v>
      </c>
      <c r="C903" s="57">
        <f>'Portfolio 1 - Equal Weight'!F901</f>
        <v>-2.6112572920912513E-2</v>
      </c>
      <c r="D903" s="66">
        <f t="shared" si="52"/>
        <v>252.29760571545168</v>
      </c>
      <c r="E903" s="57">
        <f>'Portfolio 2 - Criteria Based'!F901</f>
        <v>-2.6562744164431759E-2</v>
      </c>
      <c r="F903" s="66">
        <f t="shared" si="53"/>
        <v>286.98582633514735</v>
      </c>
      <c r="G903" s="57">
        <f>'Markowitz Optimisation'!F925</f>
        <v>-2.3469956087276311E-2</v>
      </c>
      <c r="H903" s="66">
        <f t="shared" si="54"/>
        <v>445.92160925063331</v>
      </c>
      <c r="I903" s="57">
        <f>'Portfolio 4 - Benchmark'!C901</f>
        <v>-3.0036563711975939E-3</v>
      </c>
      <c r="J903" s="66">
        <f t="shared" si="55"/>
        <v>160.92974032983776</v>
      </c>
    </row>
    <row r="904" spans="2:10" ht="15" customHeight="1" x14ac:dyDescent="0.35">
      <c r="B904" s="56">
        <f>'Daily Returns'!B902</f>
        <v>45786</v>
      </c>
      <c r="C904" s="57">
        <f>'Portfolio 1 - Equal Weight'!F902</f>
        <v>-1.617868935853032E-2</v>
      </c>
      <c r="D904" s="66">
        <f t="shared" si="52"/>
        <v>248.21576112668043</v>
      </c>
      <c r="E904" s="57">
        <f>'Portfolio 2 - Criteria Based'!F902</f>
        <v>-1.7642581770746374E-2</v>
      </c>
      <c r="F904" s="66">
        <f t="shared" si="53"/>
        <v>281.92265542698431</v>
      </c>
      <c r="G904" s="57">
        <f>'Markowitz Optimisation'!F926</f>
        <v>-2.1522763612446823E-2</v>
      </c>
      <c r="H904" s="66">
        <f t="shared" si="54"/>
        <v>436.32414386505002</v>
      </c>
      <c r="I904" s="57">
        <f>'Portfolio 4 - Benchmark'!C902</f>
        <v>1.3030646992054473E-2</v>
      </c>
      <c r="J904" s="66">
        <f t="shared" si="55"/>
        <v>163.02675896659886</v>
      </c>
    </row>
    <row r="905" spans="2:10" ht="15" customHeight="1" x14ac:dyDescent="0.35">
      <c r="B905" s="56">
        <f>'Daily Returns'!B903</f>
        <v>45789</v>
      </c>
      <c r="C905" s="57">
        <f>'Portfolio 1 - Equal Weight'!F903</f>
        <v>5.8710883345570217E-2</v>
      </c>
      <c r="D905" s="66">
        <f t="shared" ref="D905:D968" si="56">D904*(1+C905)</f>
        <v>262.78872772272092</v>
      </c>
      <c r="E905" s="57">
        <f>'Portfolio 2 - Criteria Based'!F903</f>
        <v>5.8560726823201709E-2</v>
      </c>
      <c r="F905" s="66">
        <f t="shared" ref="F905:F968" si="57">F904*(1+E905)</f>
        <v>298.43225103671557</v>
      </c>
      <c r="G905" s="57">
        <f>'Markowitz Optimisation'!F927</f>
        <v>5.7210299896392341E-2</v>
      </c>
      <c r="H905" s="66">
        <f t="shared" ref="H905:H968" si="58">H904*(1+G905)</f>
        <v>461.28637898760616</v>
      </c>
      <c r="I905" s="57">
        <f>'Portfolio 4 - Benchmark'!C903</f>
        <v>-2.3493794746642926E-2</v>
      </c>
      <c r="J905" s="66">
        <f t="shared" ref="J905:J968" si="59">J904*(1+I905)</f>
        <v>159.19664175322717</v>
      </c>
    </row>
    <row r="906" spans="2:10" ht="15" customHeight="1" x14ac:dyDescent="0.35">
      <c r="B906" s="56">
        <f>'Daily Returns'!B904</f>
        <v>45790</v>
      </c>
      <c r="C906" s="57">
        <f>'Portfolio 1 - Equal Weight'!F904</f>
        <v>-9.8481694199774282E-3</v>
      </c>
      <c r="D906" s="66">
        <f t="shared" si="56"/>
        <v>260.20073981044726</v>
      </c>
      <c r="E906" s="57">
        <f>'Portfolio 2 - Criteria Based'!F904</f>
        <v>-1.2261428762249723E-2</v>
      </c>
      <c r="F906" s="66">
        <f t="shared" si="57"/>
        <v>294.77304525027108</v>
      </c>
      <c r="G906" s="57">
        <f>'Markowitz Optimisation'!F928</f>
        <v>-1.7854790929061053E-2</v>
      </c>
      <c r="H906" s="66">
        <f t="shared" si="58"/>
        <v>453.05020713235882</v>
      </c>
      <c r="I906" s="57">
        <f>'Portfolio 4 - Benchmark'!C904</f>
        <v>8.2007989079422305E-3</v>
      </c>
      <c r="J906" s="66">
        <f t="shared" si="59"/>
        <v>160.50218139906511</v>
      </c>
    </row>
    <row r="907" spans="2:10" ht="15" customHeight="1" x14ac:dyDescent="0.35">
      <c r="B907" s="56">
        <f>'Daily Returns'!B905</f>
        <v>45791</v>
      </c>
      <c r="C907" s="57">
        <f>'Portfolio 1 - Equal Weight'!F905</f>
        <v>6.9107510804235165E-3</v>
      </c>
      <c r="D907" s="66">
        <f t="shared" si="56"/>
        <v>261.9989223542193</v>
      </c>
      <c r="E907" s="57">
        <f>'Portfolio 2 - Criteria Based'!F905</f>
        <v>7.4736399096133124E-3</v>
      </c>
      <c r="F907" s="66">
        <f t="shared" si="57"/>
        <v>296.97607284553175</v>
      </c>
      <c r="G907" s="57">
        <f>'Markowitz Optimisation'!F929</f>
        <v>3.595531682037184E-3</v>
      </c>
      <c r="H907" s="66">
        <f t="shared" si="58"/>
        <v>454.67916350565667</v>
      </c>
      <c r="I907" s="57">
        <f>'Portfolio 4 - Benchmark'!C905</f>
        <v>-1.5075753236969636E-2</v>
      </c>
      <c r="J907" s="66">
        <f t="shared" si="59"/>
        <v>158.08249011829747</v>
      </c>
    </row>
    <row r="908" spans="2:10" ht="15" customHeight="1" x14ac:dyDescent="0.35">
      <c r="B908" s="56">
        <f>'Daily Returns'!B906</f>
        <v>45792</v>
      </c>
      <c r="C908" s="57">
        <f>'Portfolio 1 - Equal Weight'!F906</f>
        <v>5.1981924628386354E-3</v>
      </c>
      <c r="D908" s="66">
        <f t="shared" si="56"/>
        <v>263.36084317767285</v>
      </c>
      <c r="E908" s="57">
        <f>'Portfolio 2 - Criteria Based'!F906</f>
        <v>2.8494863971705755E-3</v>
      </c>
      <c r="F908" s="66">
        <f t="shared" si="57"/>
        <v>297.82230212539025</v>
      </c>
      <c r="G908" s="57">
        <f>'Markowitz Optimisation'!F930</f>
        <v>5.8865326148001395E-3</v>
      </c>
      <c r="H908" s="66">
        <f t="shared" si="58"/>
        <v>457.35564723090278</v>
      </c>
      <c r="I908" s="57">
        <f>'Portfolio 4 - Benchmark'!C906</f>
        <v>-5.8804672764817267E-3</v>
      </c>
      <c r="J908" s="66">
        <f t="shared" si="59"/>
        <v>157.15289120817206</v>
      </c>
    </row>
    <row r="909" spans="2:10" ht="15" customHeight="1" x14ac:dyDescent="0.35">
      <c r="B909" s="56">
        <f>'Daily Returns'!B907</f>
        <v>45793</v>
      </c>
      <c r="C909" s="57">
        <f>'Portfolio 1 - Equal Weight'!F907</f>
        <v>2.1024773802217123E-2</v>
      </c>
      <c r="D909" s="66">
        <f t="shared" si="56"/>
        <v>268.89794533384458</v>
      </c>
      <c r="E909" s="57">
        <f>'Portfolio 2 - Criteria Based'!F907</f>
        <v>2.0090377833323327E-2</v>
      </c>
      <c r="F909" s="66">
        <f t="shared" si="57"/>
        <v>303.8056647022795</v>
      </c>
      <c r="G909" s="57">
        <f>'Markowitz Optimisation'!F931</f>
        <v>2.1406528903539376E-2</v>
      </c>
      <c r="H909" s="66">
        <f t="shared" si="58"/>
        <v>467.14604411254811</v>
      </c>
      <c r="I909" s="57">
        <f>'Portfolio 4 - Benchmark'!C907</f>
        <v>4.1897200004199497E-2</v>
      </c>
      <c r="J909" s="66">
        <f t="shared" si="59"/>
        <v>163.73715732235905</v>
      </c>
    </row>
    <row r="910" spans="2:10" ht="15" customHeight="1" x14ac:dyDescent="0.35">
      <c r="B910" s="56">
        <f>'Daily Returns'!B908</f>
        <v>45796</v>
      </c>
      <c r="C910" s="57">
        <f>'Portfolio 1 - Equal Weight'!F908</f>
        <v>3.1541226906616651E-3</v>
      </c>
      <c r="D910" s="66">
        <f t="shared" si="56"/>
        <v>269.74608244469437</v>
      </c>
      <c r="E910" s="57">
        <f>'Portfolio 2 - Criteria Based'!F908</f>
        <v>3.217499350226808E-3</v>
      </c>
      <c r="F910" s="66">
        <f t="shared" si="57"/>
        <v>304.7831592310543</v>
      </c>
      <c r="G910" s="57">
        <f>'Markowitz Optimisation'!F932</f>
        <v>-1.9882896313368733E-3</v>
      </c>
      <c r="H910" s="66">
        <f t="shared" si="58"/>
        <v>466.21722247671909</v>
      </c>
      <c r="I910" s="57">
        <f>'Portfolio 4 - Benchmark'!C908</f>
        <v>-5.3275868521893699E-3</v>
      </c>
      <c r="J910" s="66">
        <f t="shared" si="59"/>
        <v>162.8648333957936</v>
      </c>
    </row>
    <row r="911" spans="2:10" ht="15" customHeight="1" x14ac:dyDescent="0.35">
      <c r="B911" s="56">
        <f>'Daily Returns'!B909</f>
        <v>45797</v>
      </c>
      <c r="C911" s="57">
        <f>'Portfolio 1 - Equal Weight'!F909</f>
        <v>-1.7467385099376519E-2</v>
      </c>
      <c r="D911" s="66">
        <f t="shared" si="56"/>
        <v>265.03432374358471</v>
      </c>
      <c r="E911" s="57">
        <f>'Portfolio 2 - Criteria Based'!F909</f>
        <v>-1.6449727239228881E-2</v>
      </c>
      <c r="F911" s="66">
        <f t="shared" si="57"/>
        <v>299.76955939459299</v>
      </c>
      <c r="G911" s="57">
        <f>'Markowitz Optimisation'!F933</f>
        <v>-1.5060523792651223E-2</v>
      </c>
      <c r="H911" s="66">
        <f t="shared" si="58"/>
        <v>459.19574690506471</v>
      </c>
      <c r="I911" s="57">
        <f>'Portfolio 4 - Benchmark'!C909</f>
        <v>1.4226068583254259E-2</v>
      </c>
      <c r="J911" s="66">
        <f t="shared" si="59"/>
        <v>165.18175968548243</v>
      </c>
    </row>
    <row r="912" spans="2:10" ht="15" customHeight="1" x14ac:dyDescent="0.35">
      <c r="B912" s="56">
        <f>'Daily Returns'!B910</f>
        <v>45798</v>
      </c>
      <c r="C912" s="57">
        <f>'Portfolio 1 - Equal Weight'!F910</f>
        <v>2.3338361033819702E-3</v>
      </c>
      <c r="D912" s="66">
        <f t="shared" si="56"/>
        <v>265.65287041697292</v>
      </c>
      <c r="E912" s="57">
        <f>'Portfolio 2 - Criteria Based'!F910</f>
        <v>1.4454882018756689E-3</v>
      </c>
      <c r="F912" s="66">
        <f t="shared" si="57"/>
        <v>300.20287275597934</v>
      </c>
      <c r="G912" s="57">
        <f>'Markowitz Optimisation'!F934</f>
        <v>5.6054320228956644E-4</v>
      </c>
      <c r="H912" s="66">
        <f t="shared" si="58"/>
        <v>459.4531459595126</v>
      </c>
      <c r="I912" s="57">
        <f>'Portfolio 4 - Benchmark'!C910</f>
        <v>9.1835933876986964E-3</v>
      </c>
      <c r="J912" s="66">
        <f t="shared" si="59"/>
        <v>166.69872180149846</v>
      </c>
    </row>
    <row r="913" spans="2:10" ht="15" customHeight="1" x14ac:dyDescent="0.35">
      <c r="B913" s="56">
        <f>'Daily Returns'!B911</f>
        <v>45799</v>
      </c>
      <c r="C913" s="57">
        <f>'Portfolio 1 - Equal Weight'!F911</f>
        <v>-8.0880315469966883E-3</v>
      </c>
      <c r="D913" s="66">
        <f t="shared" si="56"/>
        <v>263.50426162049024</v>
      </c>
      <c r="E913" s="57">
        <f>'Portfolio 2 - Criteria Based'!F911</f>
        <v>-8.1063114938412992E-3</v>
      </c>
      <c r="F913" s="66">
        <f t="shared" si="57"/>
        <v>297.76933475807334</v>
      </c>
      <c r="G913" s="57">
        <f>'Markowitz Optimisation'!F935</f>
        <v>-4.3367583208194799E-3</v>
      </c>
      <c r="H913" s="66">
        <f t="shared" si="58"/>
        <v>457.46060870574598</v>
      </c>
      <c r="I913" s="57">
        <f>'Portfolio 4 - Benchmark'!C911</f>
        <v>8.5471777346373123E-3</v>
      </c>
      <c r="J913" s="66">
        <f t="shared" si="59"/>
        <v>168.12352540487274</v>
      </c>
    </row>
    <row r="914" spans="2:10" ht="15" customHeight="1" x14ac:dyDescent="0.35">
      <c r="B914" s="56">
        <f>'Daily Returns'!B912</f>
        <v>45800</v>
      </c>
      <c r="C914" s="57">
        <f>'Portfolio 1 - Equal Weight'!F912</f>
        <v>4.1326819809616947E-3</v>
      </c>
      <c r="D914" s="66">
        <f t="shared" si="56"/>
        <v>264.59324093439585</v>
      </c>
      <c r="E914" s="57">
        <f>'Portfolio 2 - Criteria Based'!F912</f>
        <v>5.4028357456020332E-3</v>
      </c>
      <c r="F914" s="66">
        <f t="shared" si="57"/>
        <v>299.37813356384839</v>
      </c>
      <c r="G914" s="57">
        <f>'Markowitz Optimisation'!F936</f>
        <v>3.6027324670940635E-3</v>
      </c>
      <c r="H914" s="66">
        <f t="shared" si="58"/>
        <v>459.10871689314672</v>
      </c>
      <c r="I914" s="57">
        <f>'Portfolio 4 - Benchmark'!C912</f>
        <v>7.3041205894885941E-4</v>
      </c>
      <c r="J914" s="66">
        <f t="shared" si="59"/>
        <v>168.24632485522145</v>
      </c>
    </row>
    <row r="915" spans="2:10" ht="15" customHeight="1" x14ac:dyDescent="0.35">
      <c r="B915" s="56">
        <f>'Daily Returns'!B913</f>
        <v>45803</v>
      </c>
      <c r="C915" s="57">
        <f>'Portfolio 1 - Equal Weight'!F913</f>
        <v>7.147071229305791E-3</v>
      </c>
      <c r="D915" s="66">
        <f t="shared" si="56"/>
        <v>266.48430767414686</v>
      </c>
      <c r="E915" s="57">
        <f>'Portfolio 2 - Criteria Based'!F913</f>
        <v>6.5563035214260146E-3</v>
      </c>
      <c r="F915" s="66">
        <f t="shared" si="57"/>
        <v>301.34094747517099</v>
      </c>
      <c r="G915" s="57">
        <f>'Markowitz Optimisation'!F937</f>
        <v>6.391417653651461E-3</v>
      </c>
      <c r="H915" s="66">
        <f t="shared" si="58"/>
        <v>462.04307245124284</v>
      </c>
      <c r="I915" s="57">
        <f>'Portfolio 4 - Benchmark'!C913</f>
        <v>-7.1643012144568807E-3</v>
      </c>
      <c r="J915" s="66">
        <f t="shared" si="59"/>
        <v>167.04095750573327</v>
      </c>
    </row>
    <row r="916" spans="2:10" ht="15" customHeight="1" x14ac:dyDescent="0.35">
      <c r="B916" s="56">
        <f>'Daily Returns'!B914</f>
        <v>45804</v>
      </c>
      <c r="C916" s="57">
        <f>'Portfolio 1 - Equal Weight'!F914</f>
        <v>-5.6013944403282999E-3</v>
      </c>
      <c r="D916" s="66">
        <f t="shared" si="56"/>
        <v>264.9916239547062</v>
      </c>
      <c r="E916" s="57">
        <f>'Portfolio 2 - Criteria Based'!F914</f>
        <v>-5.755811447537759E-3</v>
      </c>
      <c r="F916" s="66">
        <f t="shared" si="57"/>
        <v>299.60648580008154</v>
      </c>
      <c r="G916" s="57">
        <f>'Markowitz Optimisation'!F938</f>
        <v>-8.1351385552979882E-3</v>
      </c>
      <c r="H916" s="66">
        <f t="shared" si="58"/>
        <v>458.2842880383364</v>
      </c>
      <c r="I916" s="57">
        <f>'Portfolio 4 - Benchmark'!C914</f>
        <v>5.9813490277309533E-3</v>
      </c>
      <c r="J916" s="66">
        <f t="shared" si="59"/>
        <v>168.04008777450144</v>
      </c>
    </row>
    <row r="917" spans="2:10" ht="15" customHeight="1" x14ac:dyDescent="0.35">
      <c r="B917" s="56">
        <f>'Daily Returns'!B915</f>
        <v>45805</v>
      </c>
      <c r="C917" s="57">
        <f>'Portfolio 1 - Equal Weight'!F915</f>
        <v>-7.8285262168521393E-3</v>
      </c>
      <c r="D917" s="66">
        <f t="shared" si="56"/>
        <v>262.91713007933055</v>
      </c>
      <c r="E917" s="57">
        <f>'Portfolio 2 - Criteria Based'!F915</f>
        <v>-8.153028260544478E-3</v>
      </c>
      <c r="F917" s="66">
        <f t="shared" si="57"/>
        <v>297.16378565431108</v>
      </c>
      <c r="G917" s="57">
        <f>'Markowitz Optimisation'!F939</f>
        <v>-5.3786825091080041E-3</v>
      </c>
      <c r="H917" s="66">
        <f t="shared" si="58"/>
        <v>455.8193223540656</v>
      </c>
      <c r="I917" s="57">
        <f>'Portfolio 4 - Benchmark'!C915</f>
        <v>-8.1353041341371002E-3</v>
      </c>
      <c r="J917" s="66">
        <f t="shared" si="59"/>
        <v>166.67303055372878</v>
      </c>
    </row>
    <row r="918" spans="2:10" ht="15" customHeight="1" x14ac:dyDescent="0.35">
      <c r="B918" s="56">
        <f>'Daily Returns'!B916</f>
        <v>45806</v>
      </c>
      <c r="C918" s="57">
        <f>'Portfolio 1 - Equal Weight'!F916</f>
        <v>6.2528805572736991E-3</v>
      </c>
      <c r="D918" s="66">
        <f t="shared" si="56"/>
        <v>264.56111949017782</v>
      </c>
      <c r="E918" s="57">
        <f>'Portfolio 2 - Criteria Based'!F916</f>
        <v>5.4015906857868409E-3</v>
      </c>
      <c r="F918" s="66">
        <f t="shared" si="57"/>
        <v>298.7689427910546</v>
      </c>
      <c r="G918" s="57">
        <f>'Markowitz Optimisation'!F940</f>
        <v>2.1614473717692477E-3</v>
      </c>
      <c r="H918" s="66">
        <f t="shared" si="58"/>
        <v>456.80455183036946</v>
      </c>
      <c r="I918" s="57">
        <f>'Portfolio 4 - Benchmark'!C916</f>
        <v>7.9418278082761251E-3</v>
      </c>
      <c r="J918" s="66">
        <f t="shared" si="59"/>
        <v>167.99671906267002</v>
      </c>
    </row>
    <row r="919" spans="2:10" ht="15" customHeight="1" x14ac:dyDescent="0.35">
      <c r="B919" s="56">
        <f>'Daily Returns'!B917</f>
        <v>45807</v>
      </c>
      <c r="C919" s="57">
        <f>'Portfolio 1 - Equal Weight'!F917</f>
        <v>-1.4833875102689522E-2</v>
      </c>
      <c r="D919" s="66">
        <f t="shared" si="56"/>
        <v>260.63665288663282</v>
      </c>
      <c r="E919" s="57">
        <f>'Portfolio 2 - Criteria Based'!F917</f>
        <v>-1.5105214131369196E-2</v>
      </c>
      <c r="F919" s="66">
        <f t="shared" si="57"/>
        <v>294.2559739343929</v>
      </c>
      <c r="G919" s="57">
        <f>'Markowitz Optimisation'!F941</f>
        <v>-1.2953081177885691E-2</v>
      </c>
      <c r="H919" s="66">
        <f t="shared" si="58"/>
        <v>450.88752538808296</v>
      </c>
      <c r="I919" s="57">
        <f>'Portfolio 4 - Benchmark'!C917</f>
        <v>6.8662856116661342E-3</v>
      </c>
      <c r="J919" s="66">
        <f t="shared" si="59"/>
        <v>169.15023251757717</v>
      </c>
    </row>
    <row r="920" spans="2:10" ht="15" customHeight="1" x14ac:dyDescent="0.35">
      <c r="B920" s="56">
        <f>'Daily Returns'!B918</f>
        <v>45810</v>
      </c>
      <c r="C920" s="57">
        <f>'Portfolio 1 - Equal Weight'!F918</f>
        <v>9.0032937724235703E-3</v>
      </c>
      <c r="D920" s="66">
        <f t="shared" si="56"/>
        <v>262.98324124043239</v>
      </c>
      <c r="E920" s="57">
        <f>'Portfolio 2 - Criteria Based'!F918</f>
        <v>9.7581873474380486E-3</v>
      </c>
      <c r="F920" s="66">
        <f t="shared" si="57"/>
        <v>297.12737885614752</v>
      </c>
      <c r="G920" s="57">
        <f>'Markowitz Optimisation'!F942</f>
        <v>1.059791501067443E-2</v>
      </c>
      <c r="H920" s="66">
        <f t="shared" si="58"/>
        <v>455.6659930615192</v>
      </c>
      <c r="I920" s="57">
        <f>'Portfolio 4 - Benchmark'!C918</f>
        <v>-4.7376722979830532E-5</v>
      </c>
      <c r="J920" s="66">
        <f t="shared" si="59"/>
        <v>169.14221873386921</v>
      </c>
    </row>
    <row r="921" spans="2:10" ht="15" customHeight="1" x14ac:dyDescent="0.35">
      <c r="B921" s="56">
        <f>'Daily Returns'!B919</f>
        <v>45811</v>
      </c>
      <c r="C921" s="57">
        <f>'Portfolio 1 - Equal Weight'!F919</f>
        <v>-1.3510983873550143E-2</v>
      </c>
      <c r="D921" s="66">
        <f t="shared" si="56"/>
        <v>259.43007890901896</v>
      </c>
      <c r="E921" s="57">
        <f>'Portfolio 2 - Criteria Based'!F919</f>
        <v>-1.3479440172324209E-2</v>
      </c>
      <c r="F921" s="66">
        <f t="shared" si="57"/>
        <v>293.12226812929657</v>
      </c>
      <c r="G921" s="57">
        <f>'Markowitz Optimisation'!F943</f>
        <v>-1.458529944637923E-2</v>
      </c>
      <c r="H921" s="66">
        <f t="shared" si="58"/>
        <v>449.01996810518517</v>
      </c>
      <c r="I921" s="57">
        <f>'Portfolio 4 - Benchmark'!C919</f>
        <v>2.1320535438085209E-4</v>
      </c>
      <c r="J921" s="66">
        <f t="shared" si="59"/>
        <v>169.17828076055514</v>
      </c>
    </row>
    <row r="922" spans="2:10" ht="15" customHeight="1" x14ac:dyDescent="0.35">
      <c r="B922" s="56">
        <f>'Daily Returns'!B920</f>
        <v>45812</v>
      </c>
      <c r="C922" s="57">
        <f>'Portfolio 1 - Equal Weight'!F920</f>
        <v>1.3484278962952057E-2</v>
      </c>
      <c r="D922" s="66">
        <f t="shared" si="56"/>
        <v>262.92830646440888</v>
      </c>
      <c r="E922" s="57">
        <f>'Portfolio 2 - Criteria Based'!F920</f>
        <v>1.2709212863785992E-2</v>
      </c>
      <c r="F922" s="66">
        <f t="shared" si="57"/>
        <v>296.84762143006753</v>
      </c>
      <c r="G922" s="57">
        <f>'Markowitz Optimisation'!F944</f>
        <v>5.7502689984380451E-3</v>
      </c>
      <c r="H922" s="66">
        <f t="shared" si="58"/>
        <v>451.6019537074601</v>
      </c>
      <c r="I922" s="57">
        <f>'Portfolio 4 - Benchmark'!C920</f>
        <v>2.7905836262538397E-3</v>
      </c>
      <c r="J922" s="66">
        <f t="shared" si="59"/>
        <v>169.65038690076332</v>
      </c>
    </row>
    <row r="923" spans="2:10" ht="15" customHeight="1" x14ac:dyDescent="0.35">
      <c r="B923" s="56">
        <f>'Daily Returns'!B921</f>
        <v>45813</v>
      </c>
      <c r="C923" s="57">
        <f>'Portfolio 1 - Equal Weight'!F921</f>
        <v>1.2474091640432561E-3</v>
      </c>
      <c r="D923" s="66">
        <f t="shared" si="56"/>
        <v>263.25628564337899</v>
      </c>
      <c r="E923" s="57">
        <f>'Portfolio 2 - Criteria Based'!F921</f>
        <v>1.1379981598816174E-3</v>
      </c>
      <c r="F923" s="66">
        <f t="shared" si="57"/>
        <v>297.18543347702018</v>
      </c>
      <c r="G923" s="57">
        <f>'Markowitz Optimisation'!F945</f>
        <v>3.7008824732714914E-3</v>
      </c>
      <c r="H923" s="66">
        <f t="shared" si="58"/>
        <v>453.27327946283117</v>
      </c>
      <c r="I923" s="57">
        <f>'Portfolio 4 - Benchmark'!C921</f>
        <v>-3.0467896867626409E-3</v>
      </c>
      <c r="J923" s="66">
        <f t="shared" si="59"/>
        <v>169.13349785159878</v>
      </c>
    </row>
    <row r="924" spans="2:10" ht="15" customHeight="1" x14ac:dyDescent="0.35">
      <c r="B924" s="56">
        <f>'Daily Returns'!B922</f>
        <v>45814</v>
      </c>
      <c r="C924" s="57">
        <f>'Portfolio 1 - Equal Weight'!F922</f>
        <v>1.3925320702339719E-2</v>
      </c>
      <c r="D924" s="66">
        <f t="shared" si="56"/>
        <v>266.92221384786978</v>
      </c>
      <c r="E924" s="57">
        <f>'Portfolio 2 - Criteria Based'!F922</f>
        <v>1.2327179144017342E-2</v>
      </c>
      <c r="F924" s="66">
        <f t="shared" si="57"/>
        <v>300.84889155448388</v>
      </c>
      <c r="G924" s="57">
        <f>'Markowitz Optimisation'!F946</f>
        <v>1.1413229787104722E-2</v>
      </c>
      <c r="H924" s="66">
        <f t="shared" si="58"/>
        <v>458.44659155769506</v>
      </c>
      <c r="I924" s="57">
        <f>'Portfolio 4 - Benchmark'!C922</f>
        <v>1.5259601355108732E-3</v>
      </c>
      <c r="J924" s="66">
        <f t="shared" si="59"/>
        <v>169.39158882689983</v>
      </c>
    </row>
    <row r="925" spans="2:10" ht="15" customHeight="1" x14ac:dyDescent="0.35">
      <c r="B925" s="56">
        <f>'Daily Returns'!B923</f>
        <v>45817</v>
      </c>
      <c r="C925" s="57">
        <f>'Portfolio 1 - Equal Weight'!F923</f>
        <v>1.4715442356766705E-2</v>
      </c>
      <c r="D925" s="66">
        <f t="shared" si="56"/>
        <v>270.85009229948872</v>
      </c>
      <c r="E925" s="57">
        <f>'Portfolio 2 - Criteria Based'!F923</f>
        <v>1.3521381614025026E-2</v>
      </c>
      <c r="F925" s="66">
        <f t="shared" si="57"/>
        <v>304.91678422534847</v>
      </c>
      <c r="G925" s="57">
        <f>'Markowitz Optimisation'!F947</f>
        <v>1.2408454037824279E-2</v>
      </c>
      <c r="H925" s="66">
        <f t="shared" si="58"/>
        <v>464.13520501783586</v>
      </c>
      <c r="I925" s="57">
        <f>'Portfolio 4 - Benchmark'!C923</f>
        <v>-1.0691883407822234E-2</v>
      </c>
      <c r="J925" s="66">
        <f t="shared" si="59"/>
        <v>167.58047370889685</v>
      </c>
    </row>
    <row r="926" spans="2:10" ht="15" customHeight="1" x14ac:dyDescent="0.35">
      <c r="B926" s="56">
        <f>'Daily Returns'!B924</f>
        <v>45818</v>
      </c>
      <c r="C926" s="57">
        <f>'Portfolio 1 - Equal Weight'!F924</f>
        <v>1.4649707321859103E-2</v>
      </c>
      <c r="D926" s="66">
        <f t="shared" si="56"/>
        <v>274.8179668797747</v>
      </c>
      <c r="E926" s="57">
        <f>'Portfolio 2 - Criteria Based'!F924</f>
        <v>1.7856832569553723E-2</v>
      </c>
      <c r="F926" s="66">
        <f t="shared" si="57"/>
        <v>310.36163218890721</v>
      </c>
      <c r="G926" s="57">
        <f>'Markowitz Optimisation'!F948</f>
        <v>2.6570112199170336E-2</v>
      </c>
      <c r="H926" s="66">
        <f t="shared" si="58"/>
        <v>476.4673294907447</v>
      </c>
      <c r="I926" s="57">
        <f>'Portfolio 4 - Benchmark'!C924</f>
        <v>5.1927447847515129E-3</v>
      </c>
      <c r="J926" s="66">
        <f t="shared" si="59"/>
        <v>168.4506763397749</v>
      </c>
    </row>
    <row r="927" spans="2:10" ht="15" customHeight="1" x14ac:dyDescent="0.35">
      <c r="B927" s="56">
        <f>'Daily Returns'!B925</f>
        <v>45819</v>
      </c>
      <c r="C927" s="57">
        <f>'Portfolio 1 - Equal Weight'!F925</f>
        <v>-6.482674302837132E-3</v>
      </c>
      <c r="D927" s="66">
        <f t="shared" si="56"/>
        <v>273.03641150792527</v>
      </c>
      <c r="E927" s="57">
        <f>'Portfolio 2 - Criteria Based'!F925</f>
        <v>-7.5486849049562488E-3</v>
      </c>
      <c r="F927" s="66">
        <f t="shared" si="57"/>
        <v>308.01881002092523</v>
      </c>
      <c r="G927" s="57">
        <f>'Markowitz Optimisation'!F949</f>
        <v>-9.9462516908319244E-3</v>
      </c>
      <c r="H927" s="66">
        <f t="shared" si="58"/>
        <v>471.72826550917119</v>
      </c>
      <c r="I927" s="57">
        <f>'Portfolio 4 - Benchmark'!C925</f>
        <v>2.5367854884117413E-3</v>
      </c>
      <c r="J927" s="66">
        <f t="shared" si="59"/>
        <v>168.87799957102678</v>
      </c>
    </row>
    <row r="928" spans="2:10" ht="15" customHeight="1" x14ac:dyDescent="0.35">
      <c r="B928" s="56">
        <f>'Daily Returns'!B926</f>
        <v>45820</v>
      </c>
      <c r="C928" s="57">
        <f>'Portfolio 1 - Equal Weight'!F926</f>
        <v>-2.7578015463928005E-2</v>
      </c>
      <c r="D928" s="66">
        <f t="shared" si="56"/>
        <v>265.50660912914429</v>
      </c>
      <c r="E928" s="57">
        <f>'Portfolio 2 - Criteria Based'!F926</f>
        <v>-2.7164848989352598E-2</v>
      </c>
      <c r="F928" s="66">
        <f t="shared" si="57"/>
        <v>299.65152556082671</v>
      </c>
      <c r="G928" s="57">
        <f>'Markowitz Optimisation'!F950</f>
        <v>-2.5514468256762554E-2</v>
      </c>
      <c r="H928" s="66">
        <f t="shared" si="58"/>
        <v>459.6923696530198</v>
      </c>
      <c r="I928" s="57">
        <f>'Portfolio 4 - Benchmark'!C926</f>
        <v>2.7690276442191575E-3</v>
      </c>
      <c r="J928" s="66">
        <f t="shared" si="59"/>
        <v>169.34562742033938</v>
      </c>
    </row>
    <row r="929" spans="2:10" ht="15" customHeight="1" x14ac:dyDescent="0.35">
      <c r="B929" s="56">
        <f>'Daily Returns'!B927</f>
        <v>45821</v>
      </c>
      <c r="C929" s="57">
        <f>'Portfolio 1 - Equal Weight'!F927</f>
        <v>-1.0060371752800723E-2</v>
      </c>
      <c r="D929" s="66">
        <f t="shared" si="56"/>
        <v>262.83551393847955</v>
      </c>
      <c r="E929" s="57">
        <f>'Portfolio 2 - Criteria Based'!F927</f>
        <v>-7.4750800871688679E-3</v>
      </c>
      <c r="F929" s="66">
        <f t="shared" si="57"/>
        <v>297.41160640901717</v>
      </c>
      <c r="G929" s="57">
        <f>'Markowitz Optimisation'!F951</f>
        <v>-8.8662415317880116E-4</v>
      </c>
      <c r="H929" s="66">
        <f t="shared" si="58"/>
        <v>459.28479529505347</v>
      </c>
      <c r="I929" s="57">
        <f>'Portfolio 4 - Benchmark'!C927</f>
        <v>1.1934901549240706E-2</v>
      </c>
      <c r="J929" s="66">
        <f t="shared" si="59"/>
        <v>171.36675081139552</v>
      </c>
    </row>
    <row r="930" spans="2:10" ht="15" customHeight="1" x14ac:dyDescent="0.35">
      <c r="B930" s="56">
        <f>'Daily Returns'!B928</f>
        <v>45824</v>
      </c>
      <c r="C930" s="57">
        <f>'Portfolio 1 - Equal Weight'!F928</f>
        <v>5.8293312194196535E-3</v>
      </c>
      <c r="D930" s="66">
        <f t="shared" si="56"/>
        <v>264.36766920545335</v>
      </c>
      <c r="E930" s="57">
        <f>'Portfolio 2 - Criteria Based'!F928</f>
        <v>4.9929105058900553E-3</v>
      </c>
      <c r="F930" s="66">
        <f t="shared" si="57"/>
        <v>298.8965559432304</v>
      </c>
      <c r="G930" s="57">
        <f>'Markowitz Optimisation'!F952</f>
        <v>-1.2627807854660496E-3</v>
      </c>
      <c r="H930" s="66">
        <f t="shared" si="58"/>
        <v>458.70481928049816</v>
      </c>
      <c r="I930" s="57">
        <f>'Portfolio 4 - Benchmark'!C928</f>
        <v>4.4687066745889847E-3</v>
      </c>
      <c r="J930" s="66">
        <f t="shared" si="59"/>
        <v>172.13253855454903</v>
      </c>
    </row>
    <row r="931" spans="2:10" ht="15" customHeight="1" x14ac:dyDescent="0.35">
      <c r="B931" s="56">
        <f>'Daily Returns'!B929</f>
        <v>45825</v>
      </c>
      <c r="C931" s="57">
        <f>'Portfolio 1 - Equal Weight'!F929</f>
        <v>-1.2070120329161781E-2</v>
      </c>
      <c r="D931" s="66">
        <f t="shared" si="56"/>
        <v>261.17671962700348</v>
      </c>
      <c r="E931" s="57">
        <f>'Portfolio 2 - Criteria Based'!F929</f>
        <v>-1.1198014315211302E-2</v>
      </c>
      <c r="F931" s="66">
        <f t="shared" si="57"/>
        <v>295.54950803101076</v>
      </c>
      <c r="G931" s="57">
        <f>'Markowitz Optimisation'!F953</f>
        <v>-5.6631285799974016E-3</v>
      </c>
      <c r="H931" s="66">
        <f t="shared" si="58"/>
        <v>456.10711490864821</v>
      </c>
      <c r="I931" s="57">
        <f>'Portfolio 4 - Benchmark'!C929</f>
        <v>2.9973778079019908E-3</v>
      </c>
      <c r="J931" s="66">
        <f t="shared" si="59"/>
        <v>172.64848480563026</v>
      </c>
    </row>
    <row r="932" spans="2:10" ht="15" customHeight="1" x14ac:dyDescent="0.35">
      <c r="B932" s="56">
        <f>'Daily Returns'!B930</f>
        <v>45826</v>
      </c>
      <c r="C932" s="57">
        <f>'Portfolio 1 - Equal Weight'!F930</f>
        <v>-8.2098621381363045E-3</v>
      </c>
      <c r="D932" s="66">
        <f t="shared" si="56"/>
        <v>259.0324947651751</v>
      </c>
      <c r="E932" s="57">
        <f>'Portfolio 2 - Criteria Based'!F930</f>
        <v>-8.713756667464493E-3</v>
      </c>
      <c r="F932" s="66">
        <f t="shared" si="57"/>
        <v>292.97416153483965</v>
      </c>
      <c r="G932" s="57">
        <f>'Markowitz Optimisation'!F954</f>
        <v>-1.3101557403146696E-2</v>
      </c>
      <c r="H932" s="66">
        <f t="shared" si="58"/>
        <v>450.13140136068893</v>
      </c>
      <c r="I932" s="57">
        <f>'Portfolio 4 - Benchmark'!C930</f>
        <v>-1.9286164801349925E-2</v>
      </c>
      <c r="J932" s="66">
        <f t="shared" si="59"/>
        <v>169.31875767496552</v>
      </c>
    </row>
    <row r="933" spans="2:10" ht="15" customHeight="1" x14ac:dyDescent="0.35">
      <c r="B933" s="56">
        <f>'Daily Returns'!B931</f>
        <v>45827</v>
      </c>
      <c r="C933" s="57">
        <f>'Portfolio 1 - Equal Weight'!F931</f>
        <v>-2.1695141202615953E-2</v>
      </c>
      <c r="D933" s="66">
        <f t="shared" si="56"/>
        <v>253.41274821517874</v>
      </c>
      <c r="E933" s="57">
        <f>'Portfolio 2 - Criteria Based'!F931</f>
        <v>-1.9668816800471459E-2</v>
      </c>
      <c r="F933" s="66">
        <f t="shared" si="57"/>
        <v>287.21170642433913</v>
      </c>
      <c r="G933" s="57">
        <f>'Markowitz Optimisation'!F955</f>
        <v>-1.6363885495374875E-2</v>
      </c>
      <c r="H933" s="66">
        <f t="shared" si="58"/>
        <v>442.76550265094994</v>
      </c>
      <c r="I933" s="57">
        <f>'Portfolio 4 - Benchmark'!C931</f>
        <v>-4.9501160270445377E-3</v>
      </c>
      <c r="J933" s="66">
        <f t="shared" si="59"/>
        <v>168.48061017891942</v>
      </c>
    </row>
    <row r="934" spans="2:10" ht="15" customHeight="1" x14ac:dyDescent="0.35">
      <c r="B934" s="56">
        <f>'Daily Returns'!B932</f>
        <v>45828</v>
      </c>
      <c r="C934" s="57">
        <f>'Portfolio 1 - Equal Weight'!F932</f>
        <v>1.5359142015739215E-2</v>
      </c>
      <c r="D934" s="66">
        <f t="shared" si="56"/>
        <v>257.30495060361443</v>
      </c>
      <c r="E934" s="57">
        <f>'Portfolio 2 - Criteria Based'!F932</f>
        <v>1.3492891439619119E-2</v>
      </c>
      <c r="F934" s="66">
        <f t="shared" si="57"/>
        <v>291.08702279931049</v>
      </c>
      <c r="G934" s="57">
        <f>'Markowitz Optimisation'!F956</f>
        <v>6.8277951616688773E-3</v>
      </c>
      <c r="H934" s="66">
        <f t="shared" si="58"/>
        <v>445.78861480770399</v>
      </c>
      <c r="I934" s="57">
        <f>'Portfolio 4 - Benchmark'!C932</f>
        <v>7.5516465191496351E-3</v>
      </c>
      <c r="J934" s="66">
        <f t="shared" si="59"/>
        <v>169.75291619232127</v>
      </c>
    </row>
    <row r="935" spans="2:10" ht="15" customHeight="1" x14ac:dyDescent="0.35">
      <c r="B935" s="56">
        <f>'Daily Returns'!B933</f>
        <v>45831</v>
      </c>
      <c r="C935" s="57">
        <f>'Portfolio 1 - Equal Weight'!F933</f>
        <v>8.6303675353180294E-3</v>
      </c>
      <c r="D935" s="66">
        <f t="shared" si="56"/>
        <v>259.5255868959805</v>
      </c>
      <c r="E935" s="57">
        <f>'Portfolio 2 - Criteria Based'!F933</f>
        <v>8.6070901741285462E-3</v>
      </c>
      <c r="F935" s="66">
        <f t="shared" si="57"/>
        <v>293.59243505306279</v>
      </c>
      <c r="G935" s="57">
        <f>'Markowitz Optimisation'!F957</f>
        <v>9.5607062294893394E-3</v>
      </c>
      <c r="H935" s="66">
        <f t="shared" si="58"/>
        <v>450.05066879433144</v>
      </c>
      <c r="I935" s="57">
        <f>'Portfolio 4 - Benchmark'!C933</f>
        <v>-4.8444271037989539E-3</v>
      </c>
      <c r="J935" s="66">
        <f t="shared" si="59"/>
        <v>168.93056056417026</v>
      </c>
    </row>
    <row r="936" spans="2:10" ht="15" customHeight="1" x14ac:dyDescent="0.35">
      <c r="B936" s="56">
        <f>'Daily Returns'!B934</f>
        <v>45832</v>
      </c>
      <c r="C936" s="57">
        <f>'Portfolio 1 - Equal Weight'!F934</f>
        <v>1.0775199278031566E-2</v>
      </c>
      <c r="D936" s="66">
        <f t="shared" si="56"/>
        <v>262.32202681253278</v>
      </c>
      <c r="E936" s="57">
        <f>'Portfolio 2 - Criteria Based'!F934</f>
        <v>1.0868439040949029E-2</v>
      </c>
      <c r="F936" s="66">
        <f t="shared" si="57"/>
        <v>296.78332653632077</v>
      </c>
      <c r="G936" s="57">
        <f>'Markowitz Optimisation'!F958</f>
        <v>6.3220189005685594E-3</v>
      </c>
      <c r="H936" s="66">
        <f t="shared" si="58"/>
        <v>452.89589762866274</v>
      </c>
      <c r="I936" s="57">
        <f>'Portfolio 4 - Benchmark'!C934</f>
        <v>-4.7005804219220071E-3</v>
      </c>
      <c r="J936" s="66">
        <f t="shared" si="59"/>
        <v>168.13648887851801</v>
      </c>
    </row>
    <row r="937" spans="2:10" ht="15" customHeight="1" x14ac:dyDescent="0.35">
      <c r="B937" s="56">
        <f>'Daily Returns'!B935</f>
        <v>45833</v>
      </c>
      <c r="C937" s="57">
        <f>'Portfolio 1 - Equal Weight'!F935</f>
        <v>8.2787048388687119E-3</v>
      </c>
      <c r="D937" s="66">
        <f t="shared" si="56"/>
        <v>264.49371344524752</v>
      </c>
      <c r="E937" s="57">
        <f>'Portfolio 2 - Criteria Based'!F935</f>
        <v>1.0012594119185538E-2</v>
      </c>
      <c r="F937" s="66">
        <f t="shared" si="57"/>
        <v>299.75489752627067</v>
      </c>
      <c r="G937" s="57">
        <f>'Markowitz Optimisation'!F959</f>
        <v>1.0011082538413171E-2</v>
      </c>
      <c r="H937" s="66">
        <f t="shared" si="58"/>
        <v>457.429875841132</v>
      </c>
      <c r="I937" s="57">
        <f>'Portfolio 4 - Benchmark'!C935</f>
        <v>-1.1038044384882206E-2</v>
      </c>
      <c r="J937" s="66">
        <f t="shared" si="59"/>
        <v>166.28059085155869</v>
      </c>
    </row>
    <row r="938" spans="2:10" ht="15" customHeight="1" x14ac:dyDescent="0.35">
      <c r="B938" s="56">
        <f>'Daily Returns'!B936</f>
        <v>45834</v>
      </c>
      <c r="C938" s="57">
        <f>'Portfolio 1 - Equal Weight'!F936</f>
        <v>1.2899468490707522E-2</v>
      </c>
      <c r="D938" s="66">
        <f t="shared" si="56"/>
        <v>267.90554176782473</v>
      </c>
      <c r="E938" s="57">
        <f>'Portfolio 2 - Criteria Based'!F936</f>
        <v>1.3170191626611831E-2</v>
      </c>
      <c r="F938" s="66">
        <f t="shared" si="57"/>
        <v>303.70272696770706</v>
      </c>
      <c r="G938" s="57">
        <f>'Markowitz Optimisation'!F960</f>
        <v>2.0430799613336801E-2</v>
      </c>
      <c r="H938" s="66">
        <f t="shared" si="58"/>
        <v>466.77553397159573</v>
      </c>
      <c r="I938" s="57">
        <f>'Portfolio 4 - Benchmark'!C936</f>
        <v>9.2518962347460931E-3</v>
      </c>
      <c r="J938" s="66">
        <f t="shared" si="59"/>
        <v>167.81900162396957</v>
      </c>
    </row>
    <row r="939" spans="2:10" ht="15" customHeight="1" x14ac:dyDescent="0.35">
      <c r="B939" s="56">
        <f>'Daily Returns'!B937</f>
        <v>45835</v>
      </c>
      <c r="C939" s="57">
        <f>'Portfolio 1 - Equal Weight'!F937</f>
        <v>1.0346461953603227E-2</v>
      </c>
      <c r="D939" s="66">
        <f t="shared" si="56"/>
        <v>270.677416262885</v>
      </c>
      <c r="E939" s="57">
        <f>'Portfolio 2 - Criteria Based'!F937</f>
        <v>9.7117324960237072E-3</v>
      </c>
      <c r="F939" s="66">
        <f t="shared" si="57"/>
        <v>306.65220661033032</v>
      </c>
      <c r="G939" s="57">
        <f>'Markowitz Optimisation'!F961</f>
        <v>8.8132780557311722E-3</v>
      </c>
      <c r="H939" s="66">
        <f t="shared" si="58"/>
        <v>470.88935654209973</v>
      </c>
      <c r="I939" s="57">
        <f>'Portfolio 4 - Benchmark'!C937</f>
        <v>2.4578513603845664E-4</v>
      </c>
      <c r="J939" s="66">
        <f t="shared" si="59"/>
        <v>167.86024904011356</v>
      </c>
    </row>
    <row r="940" spans="2:10" ht="15" customHeight="1" x14ac:dyDescent="0.35">
      <c r="B940" s="56">
        <f>'Daily Returns'!B938</f>
        <v>45838</v>
      </c>
      <c r="C940" s="57">
        <f>'Portfolio 1 - Equal Weight'!F938</f>
        <v>-1.0878321572485806E-3</v>
      </c>
      <c r="D940" s="66">
        <f t="shared" si="56"/>
        <v>270.38296466523326</v>
      </c>
      <c r="E940" s="57">
        <f>'Portfolio 2 - Criteria Based'!F938</f>
        <v>-1.2841312059472601E-3</v>
      </c>
      <c r="F940" s="66">
        <f t="shared" si="57"/>
        <v>306.25842494244938</v>
      </c>
      <c r="G940" s="57">
        <f>'Markowitz Optimisation'!F962</f>
        <v>-1.2933128946660531E-3</v>
      </c>
      <c r="H940" s="66">
        <f t="shared" si="58"/>
        <v>470.28034926532285</v>
      </c>
      <c r="I940" s="57">
        <f>'Portfolio 4 - Benchmark'!C938</f>
        <v>3.3165819267348962E-3</v>
      </c>
      <c r="J940" s="66">
        <f t="shared" si="59"/>
        <v>168.41697130829721</v>
      </c>
    </row>
    <row r="941" spans="2:10" ht="15" customHeight="1" x14ac:dyDescent="0.35">
      <c r="B941" s="56">
        <f>'Daily Returns'!B939</f>
        <v>45839</v>
      </c>
      <c r="C941" s="57">
        <f>'Portfolio 1 - Equal Weight'!F939</f>
        <v>3.0468523367455102E-4</v>
      </c>
      <c r="D941" s="66">
        <f t="shared" si="56"/>
        <v>270.46534636200391</v>
      </c>
      <c r="E941" s="57">
        <f>'Portfolio 2 - Criteria Based'!F939</f>
        <v>7.682920792794637E-4</v>
      </c>
      <c r="F941" s="66">
        <f t="shared" si="57"/>
        <v>306.49372086454531</v>
      </c>
      <c r="G941" s="57">
        <f>'Markowitz Optimisation'!F963</f>
        <v>-5.1581869527934487E-4</v>
      </c>
      <c r="H941" s="66">
        <f t="shared" si="58"/>
        <v>470.03776986914926</v>
      </c>
      <c r="I941" s="57">
        <f>'Portfolio 4 - Benchmark'!C939</f>
        <v>2.6170646610901294E-3</v>
      </c>
      <c r="J941" s="66">
        <f t="shared" si="59"/>
        <v>168.85772941223598</v>
      </c>
    </row>
    <row r="942" spans="2:10" ht="15" customHeight="1" x14ac:dyDescent="0.35">
      <c r="B942" s="56">
        <f>'Daily Returns'!B940</f>
        <v>45840</v>
      </c>
      <c r="C942" s="57">
        <f>'Portfolio 1 - Equal Weight'!F940</f>
        <v>-8.5948543897684804E-4</v>
      </c>
      <c r="D942" s="66">
        <f t="shared" si="56"/>
        <v>270.23288533505792</v>
      </c>
      <c r="E942" s="57">
        <f>'Portfolio 2 - Criteria Based'!F940</f>
        <v>2.1328096793825704E-5</v>
      </c>
      <c r="F942" s="66">
        <f t="shared" si="57"/>
        <v>306.5002577922906</v>
      </c>
      <c r="G942" s="57">
        <f>'Markowitz Optimisation'!F964</f>
        <v>-2.0306331715233962E-4</v>
      </c>
      <c r="H942" s="66">
        <f t="shared" si="58"/>
        <v>469.94232244041274</v>
      </c>
      <c r="I942" s="57">
        <f>'Portfolio 4 - Benchmark'!C940</f>
        <v>1.0009617384434177E-2</v>
      </c>
      <c r="J942" s="66">
        <f t="shared" si="59"/>
        <v>170.54793067605678</v>
      </c>
    </row>
    <row r="943" spans="2:10" ht="15" customHeight="1" x14ac:dyDescent="0.35">
      <c r="B943" s="56">
        <f>'Daily Returns'!B941</f>
        <v>45841</v>
      </c>
      <c r="C943" s="57">
        <f>'Portfolio 1 - Equal Weight'!F941</f>
        <v>-6.279279979141017E-3</v>
      </c>
      <c r="D943" s="66">
        <f t="shared" si="56"/>
        <v>268.536017388468</v>
      </c>
      <c r="E943" s="57">
        <f>'Portfolio 2 - Criteria Based'!F941</f>
        <v>-6.2096051880237146E-3</v>
      </c>
      <c r="F943" s="66">
        <f t="shared" si="57"/>
        <v>304.59701220137299</v>
      </c>
      <c r="G943" s="57">
        <f>'Markowitz Optimisation'!F965</f>
        <v>-4.4338027199298368E-3</v>
      </c>
      <c r="H943" s="66">
        <f t="shared" si="58"/>
        <v>467.85869089296625</v>
      </c>
      <c r="I943" s="57">
        <f>'Portfolio 4 - Benchmark'!C941</f>
        <v>1.004723721706724E-2</v>
      </c>
      <c r="J943" s="66">
        <f t="shared" si="59"/>
        <v>172.26146619243906</v>
      </c>
    </row>
    <row r="944" spans="2:10" ht="15" customHeight="1" x14ac:dyDescent="0.35">
      <c r="B944" s="56">
        <f>'Daily Returns'!B942</f>
        <v>45842</v>
      </c>
      <c r="C944" s="57">
        <f>'Portfolio 1 - Equal Weight'!F942</f>
        <v>-3.0101681765595247E-4</v>
      </c>
      <c r="D944" s="66">
        <f t="shared" si="56"/>
        <v>268.4551835310877</v>
      </c>
      <c r="E944" s="57">
        <f>'Portfolio 2 - Criteria Based'!F942</f>
        <v>-5.4549005953703138E-4</v>
      </c>
      <c r="F944" s="66">
        <f t="shared" si="57"/>
        <v>304.43085755905247</v>
      </c>
      <c r="G944" s="57">
        <f>'Markowitz Optimisation'!F966</f>
        <v>-1.3959155085403203E-3</v>
      </c>
      <c r="H944" s="66">
        <f t="shared" si="58"/>
        <v>467.20559969054335</v>
      </c>
      <c r="I944" s="57">
        <f>'Portfolio 4 - Benchmark'!C942</f>
        <v>7.1286662689584723E-4</v>
      </c>
      <c r="J944" s="66">
        <f t="shared" si="59"/>
        <v>172.3842656427878</v>
      </c>
    </row>
    <row r="945" spans="2:10" ht="15" customHeight="1" x14ac:dyDescent="0.35">
      <c r="B945" s="56">
        <f>'Daily Returns'!B943</f>
        <v>45845</v>
      </c>
      <c r="C945" s="57">
        <f>'Portfolio 1 - Equal Weight'!F943</f>
        <v>3.5039907851303507E-3</v>
      </c>
      <c r="D945" s="66">
        <f t="shared" si="56"/>
        <v>269.3958480204011</v>
      </c>
      <c r="E945" s="57">
        <f>'Portfolio 2 - Criteria Based'!F943</f>
        <v>4.9083945802990006E-3</v>
      </c>
      <c r="F945" s="66">
        <f t="shared" si="57"/>
        <v>305.92512433037109</v>
      </c>
      <c r="G945" s="57">
        <f>'Markowitz Optimisation'!F967</f>
        <v>9.3266114480978681E-3</v>
      </c>
      <c r="H945" s="66">
        <f t="shared" si="58"/>
        <v>471.56304478523259</v>
      </c>
      <c r="I945" s="57">
        <f>'Portfolio 4 - Benchmark'!C943</f>
        <v>-2.4214730376976856E-3</v>
      </c>
      <c r="J945" s="66">
        <f t="shared" si="59"/>
        <v>171.96684179141047</v>
      </c>
    </row>
    <row r="946" spans="2:10" ht="15" customHeight="1" x14ac:dyDescent="0.35">
      <c r="B946" s="56">
        <f>'Daily Returns'!B944</f>
        <v>45846</v>
      </c>
      <c r="C946" s="57">
        <f>'Portfolio 1 - Equal Weight'!F944</f>
        <v>6.2695265600626656E-3</v>
      </c>
      <c r="D946" s="66">
        <f t="shared" si="56"/>
        <v>271.08483244473564</v>
      </c>
      <c r="E946" s="57">
        <f>'Portfolio 2 - Criteria Based'!F944</f>
        <v>5.3106201662928409E-3</v>
      </c>
      <c r="F946" s="66">
        <f t="shared" si="57"/>
        <v>307.54977646501561</v>
      </c>
      <c r="G946" s="57">
        <f>'Markowitz Optimisation'!F968</f>
        <v>9.9104703971268186E-3</v>
      </c>
      <c r="H946" s="66">
        <f t="shared" si="58"/>
        <v>476.23645638095564</v>
      </c>
      <c r="I946" s="57">
        <f>'Portfolio 4 - Benchmark'!C944</f>
        <v>-4.0803067974045648E-3</v>
      </c>
      <c r="J946" s="66">
        <f t="shared" si="59"/>
        <v>171.26516431792078</v>
      </c>
    </row>
    <row r="947" spans="2:10" ht="15" customHeight="1" x14ac:dyDescent="0.35">
      <c r="B947" s="56">
        <f>'Daily Returns'!B945</f>
        <v>45847</v>
      </c>
      <c r="C947" s="57">
        <f>'Portfolio 1 - Equal Weight'!F945</f>
        <v>3.5589447309031133E-3</v>
      </c>
      <c r="D947" s="66">
        <f t="shared" si="56"/>
        <v>272.04960838079256</v>
      </c>
      <c r="E947" s="57">
        <f>'Portfolio 2 - Criteria Based'!F945</f>
        <v>3.378912240674888E-3</v>
      </c>
      <c r="F947" s="66">
        <f t="shared" si="57"/>
        <v>308.58896016933005</v>
      </c>
      <c r="G947" s="57">
        <f>'Markowitz Optimisation'!F969</f>
        <v>3.4541256504182763E-3</v>
      </c>
      <c r="H947" s="66">
        <f t="shared" si="58"/>
        <v>477.88143694060545</v>
      </c>
      <c r="I947" s="57">
        <f>'Portfolio 4 - Benchmark'!C945</f>
        <v>8.6839841734054346E-4</v>
      </c>
      <c r="J947" s="66">
        <f t="shared" si="59"/>
        <v>171.41389071556003</v>
      </c>
    </row>
    <row r="948" spans="2:10" ht="15" customHeight="1" x14ac:dyDescent="0.35">
      <c r="B948" s="56">
        <f>'Daily Returns'!B946</f>
        <v>45848</v>
      </c>
      <c r="C948" s="57">
        <f>'Portfolio 1 - Equal Weight'!F946</f>
        <v>5.6837291594886681E-4</v>
      </c>
      <c r="D948" s="66">
        <f t="shared" si="56"/>
        <v>272.20423400999073</v>
      </c>
      <c r="E948" s="57">
        <f>'Portfolio 2 - Criteria Based'!F946</f>
        <v>-6.7838105073562245E-4</v>
      </c>
      <c r="F948" s="66">
        <f t="shared" si="57"/>
        <v>308.37961926628498</v>
      </c>
      <c r="G948" s="57">
        <f>'Markowitz Optimisation'!F970</f>
        <v>-6.855334171159968E-4</v>
      </c>
      <c r="H948" s="66">
        <f t="shared" si="58"/>
        <v>477.55383324616326</v>
      </c>
      <c r="I948" s="57">
        <f>'Portfolio 4 - Benchmark'!C946</f>
        <v>4.0370928531354711E-3</v>
      </c>
      <c r="J948" s="66">
        <f t="shared" si="59"/>
        <v>172.10590450869597</v>
      </c>
    </row>
    <row r="949" spans="2:10" ht="15" customHeight="1" x14ac:dyDescent="0.35">
      <c r="B949" s="56">
        <f>'Daily Returns'!B947</f>
        <v>45849</v>
      </c>
      <c r="C949" s="57">
        <f>'Portfolio 1 - Equal Weight'!F947</f>
        <v>-6.9275319022926059E-3</v>
      </c>
      <c r="D949" s="66">
        <f t="shared" si="56"/>
        <v>270.31853049494742</v>
      </c>
      <c r="E949" s="57">
        <f>'Portfolio 2 - Criteria Based'!F947</f>
        <v>-6.7136446810714227E-3</v>
      </c>
      <c r="F949" s="66">
        <f t="shared" si="57"/>
        <v>306.30926807564708</v>
      </c>
      <c r="G949" s="57">
        <f>'Markowitz Optimisation'!F971</f>
        <v>-1.7624881589207717E-3</v>
      </c>
      <c r="H949" s="66">
        <f t="shared" si="58"/>
        <v>476.71215026981969</v>
      </c>
      <c r="I949" s="57">
        <f>'Portfolio 4 - Benchmark'!C947</f>
        <v>6.2449328395830506E-4</v>
      </c>
      <c r="J949" s="66">
        <f t="shared" si="59"/>
        <v>172.21338349019123</v>
      </c>
    </row>
    <row r="950" spans="2:10" ht="15" customHeight="1" x14ac:dyDescent="0.35">
      <c r="B950" s="56">
        <f>'Daily Returns'!B948</f>
        <v>45852</v>
      </c>
      <c r="C950" s="57">
        <f>'Portfolio 1 - Equal Weight'!F948</f>
        <v>1.0703807942451073E-2</v>
      </c>
      <c r="D950" s="66">
        <f t="shared" si="56"/>
        <v>273.21196812865094</v>
      </c>
      <c r="E950" s="57">
        <f>'Portfolio 2 - Criteria Based'!F948</f>
        <v>9.7878235704017217E-3</v>
      </c>
      <c r="F950" s="66">
        <f t="shared" si="57"/>
        <v>309.30736914955037</v>
      </c>
      <c r="G950" s="57">
        <f>'Markowitz Optimisation'!F972</f>
        <v>3.4738658443935286E-3</v>
      </c>
      <c r="H950" s="66">
        <f t="shared" si="58"/>
        <v>478.36818432624943</v>
      </c>
      <c r="I950" s="57">
        <f>'Portfolio 4 - Benchmark'!C948</f>
        <v>2.0105440649942352E-3</v>
      </c>
      <c r="J950" s="66">
        <f t="shared" si="59"/>
        <v>172.55962608628002</v>
      </c>
    </row>
    <row r="951" spans="2:10" ht="15" customHeight="1" x14ac:dyDescent="0.35">
      <c r="B951" s="56">
        <f>'Daily Returns'!B949</f>
        <v>45853</v>
      </c>
      <c r="C951" s="57">
        <f>'Portfolio 1 - Equal Weight'!F949</f>
        <v>-2.8290620068796004E-4</v>
      </c>
      <c r="D951" s="66">
        <f t="shared" si="56"/>
        <v>273.13467476876519</v>
      </c>
      <c r="E951" s="57">
        <f>'Portfolio 2 - Criteria Based'!F949</f>
        <v>-4.6145116361995492E-4</v>
      </c>
      <c r="F951" s="66">
        <f t="shared" si="57"/>
        <v>309.16463890414008</v>
      </c>
      <c r="G951" s="57">
        <f>'Markowitz Optimisation'!F973</f>
        <v>-3.1934673180105443E-3</v>
      </c>
      <c r="H951" s="66">
        <f t="shared" si="58"/>
        <v>476.84053116362753</v>
      </c>
      <c r="I951" s="57">
        <f>'Portfolio 4 - Benchmark'!C949</f>
        <v>-2.4135486541084772E-3</v>
      </c>
      <c r="J951" s="66">
        <f t="shared" si="59"/>
        <v>172.14314503298601</v>
      </c>
    </row>
    <row r="952" spans="2:10" ht="15" customHeight="1" x14ac:dyDescent="0.35">
      <c r="B952" s="56">
        <f>'Daily Returns'!B950</f>
        <v>45854</v>
      </c>
      <c r="C952" s="57">
        <f>'Portfolio 1 - Equal Weight'!F950</f>
        <v>3.0612647210066734E-3</v>
      </c>
      <c r="D952" s="66">
        <f t="shared" si="56"/>
        <v>273.97081231271846</v>
      </c>
      <c r="E952" s="57">
        <f>'Portfolio 2 - Criteria Based'!F950</f>
        <v>2.4526352432284407E-3</v>
      </c>
      <c r="F952" s="66">
        <f t="shared" si="57"/>
        <v>309.92290699347632</v>
      </c>
      <c r="G952" s="57">
        <f>'Markowitz Optimisation'!F974</f>
        <v>-1.2108374351816769E-3</v>
      </c>
      <c r="H952" s="66">
        <f t="shared" si="58"/>
        <v>476.26315479788269</v>
      </c>
      <c r="I952" s="57">
        <f>'Portfolio 4 - Benchmark'!C950</f>
        <v>-1.9127815430957096E-3</v>
      </c>
      <c r="J952" s="66">
        <f t="shared" si="59"/>
        <v>171.81387280239647</v>
      </c>
    </row>
    <row r="953" spans="2:10" ht="15" customHeight="1" x14ac:dyDescent="0.35">
      <c r="B953" s="56">
        <f>'Daily Returns'!B951</f>
        <v>45855</v>
      </c>
      <c r="C953" s="57">
        <f>'Portfolio 1 - Equal Weight'!F951</f>
        <v>-2.4729931056740265E-3</v>
      </c>
      <c r="D953" s="66">
        <f t="shared" si="56"/>
        <v>273.29328438271318</v>
      </c>
      <c r="E953" s="57">
        <f>'Portfolio 2 - Criteria Based'!F951</f>
        <v>-3.1694704023201431E-3</v>
      </c>
      <c r="F953" s="66">
        <f t="shared" si="57"/>
        <v>308.94061551275945</v>
      </c>
      <c r="G953" s="57">
        <f>'Markowitz Optimisation'!F975</f>
        <v>-5.7990340567876785E-3</v>
      </c>
      <c r="H953" s="66">
        <f t="shared" si="58"/>
        <v>473.50128854321662</v>
      </c>
      <c r="I953" s="57">
        <f>'Portfolio 4 - Benchmark'!C951</f>
        <v>-9.5973265766106097E-3</v>
      </c>
      <c r="J953" s="66">
        <f t="shared" si="59"/>
        <v>170.16491895471964</v>
      </c>
    </row>
    <row r="954" spans="2:10" ht="15" customHeight="1" x14ac:dyDescent="0.35">
      <c r="B954" s="56">
        <f>'Daily Returns'!B952</f>
        <v>45856</v>
      </c>
      <c r="C954" s="57">
        <f>'Portfolio 1 - Equal Weight'!F952</f>
        <v>-8.823828288025649E-3</v>
      </c>
      <c r="D954" s="66">
        <f t="shared" si="56"/>
        <v>270.88179136904955</v>
      </c>
      <c r="E954" s="57">
        <f>'Portfolio 2 - Criteria Based'!F952</f>
        <v>-9.0706847089513862E-3</v>
      </c>
      <c r="F954" s="66">
        <f t="shared" si="57"/>
        <v>306.13831259565387</v>
      </c>
      <c r="G954" s="57">
        <f>'Markowitz Optimisation'!F976</f>
        <v>-6.869583144011206E-3</v>
      </c>
      <c r="H954" s="66">
        <f t="shared" si="58"/>
        <v>470.24853207277255</v>
      </c>
      <c r="I954" s="57">
        <f>'Portfolio 4 - Benchmark'!C952</f>
        <v>2.8588960284339215E-3</v>
      </c>
      <c r="J954" s="66">
        <f t="shared" si="59"/>
        <v>170.65140276569807</v>
      </c>
    </row>
    <row r="955" spans="2:10" ht="15" customHeight="1" x14ac:dyDescent="0.35">
      <c r="B955" s="56">
        <f>'Daily Returns'!B953</f>
        <v>45859</v>
      </c>
      <c r="C955" s="57">
        <f>'Portfolio 1 - Equal Weight'!F953</f>
        <v>1.3299374165868241E-3</v>
      </c>
      <c r="D955" s="66">
        <f t="shared" si="56"/>
        <v>271.24204719886336</v>
      </c>
      <c r="E955" s="57">
        <f>'Portfolio 2 - Criteria Based'!F953</f>
        <v>1.2174836303116728E-3</v>
      </c>
      <c r="F955" s="66">
        <f t="shared" si="57"/>
        <v>306.51103097985032</v>
      </c>
      <c r="G955" s="57">
        <f>'Markowitz Optimisation'!F977</f>
        <v>2.709500732693972E-3</v>
      </c>
      <c r="H955" s="66">
        <f t="shared" si="58"/>
        <v>471.522670814972</v>
      </c>
      <c r="I955" s="57">
        <f>'Portfolio 4 - Benchmark'!C953</f>
        <v>2.9681459515675801E-3</v>
      </c>
      <c r="J955" s="66">
        <f t="shared" si="59"/>
        <v>171.1579210359464</v>
      </c>
    </row>
    <row r="956" spans="2:10" ht="15" customHeight="1" x14ac:dyDescent="0.35">
      <c r="B956" s="56">
        <f>'Daily Returns'!B954</f>
        <v>45860</v>
      </c>
      <c r="C956" s="57">
        <f>'Portfolio 1 - Equal Weight'!F954</f>
        <v>-8.0514905238388453E-3</v>
      </c>
      <c r="D956" s="66">
        <f t="shared" si="56"/>
        <v>269.05814442617509</v>
      </c>
      <c r="E956" s="57">
        <f>'Portfolio 2 - Criteria Based'!F954</f>
        <v>-8.399204871283792E-3</v>
      </c>
      <c r="F956" s="66">
        <f t="shared" si="57"/>
        <v>303.93658203534216</v>
      </c>
      <c r="G956" s="57">
        <f>'Markowitz Optimisation'!F978</f>
        <v>-8.2405255204696364E-3</v>
      </c>
      <c r="H956" s="66">
        <f t="shared" si="58"/>
        <v>467.63707621264126</v>
      </c>
      <c r="I956" s="57">
        <f>'Portfolio 4 - Benchmark'!C954</f>
        <v>1.1677706322210657E-3</v>
      </c>
      <c r="J956" s="66">
        <f t="shared" si="59"/>
        <v>171.3577942296042</v>
      </c>
    </row>
    <row r="957" spans="2:10" ht="15" customHeight="1" x14ac:dyDescent="0.35">
      <c r="B957" s="56">
        <f>'Daily Returns'!B955</f>
        <v>45861</v>
      </c>
      <c r="C957" s="57">
        <f>'Portfolio 1 - Equal Weight'!F955</f>
        <v>5.0025722224847358E-3</v>
      </c>
      <c r="D957" s="66">
        <f t="shared" si="56"/>
        <v>270.40412722571472</v>
      </c>
      <c r="E957" s="57">
        <f>'Portfolio 2 - Criteria Based'!F955</f>
        <v>4.8987923571283199E-3</v>
      </c>
      <c r="F957" s="66">
        <f t="shared" si="57"/>
        <v>305.42550424046863</v>
      </c>
      <c r="G957" s="57">
        <f>'Markowitz Optimisation'!F979</f>
        <v>2.829166970506493E-3</v>
      </c>
      <c r="H957" s="66">
        <f t="shared" si="58"/>
        <v>468.96009958284628</v>
      </c>
      <c r="I957" s="57">
        <f>'Portfolio 4 - Benchmark'!C955</f>
        <v>2.4029666390652515E-3</v>
      </c>
      <c r="J957" s="66">
        <f t="shared" si="59"/>
        <v>171.76956129248174</v>
      </c>
    </row>
    <row r="958" spans="2:10" ht="15" customHeight="1" x14ac:dyDescent="0.35">
      <c r="B958" s="56">
        <f>'Daily Returns'!B956</f>
        <v>45862</v>
      </c>
      <c r="C958" s="57">
        <f>'Portfolio 1 - Equal Weight'!F956</f>
        <v>-7.7832969185715022E-3</v>
      </c>
      <c r="D958" s="66">
        <f t="shared" si="56"/>
        <v>268.29949161550979</v>
      </c>
      <c r="E958" s="57">
        <f>'Portfolio 2 - Criteria Based'!F956</f>
        <v>-7.3277864159611121E-3</v>
      </c>
      <c r="F958" s="66">
        <f t="shared" si="57"/>
        <v>303.18741137940725</v>
      </c>
      <c r="G958" s="57">
        <f>'Markowitz Optimisation'!F980</f>
        <v>-5.7291301380998551E-3</v>
      </c>
      <c r="H958" s="66">
        <f t="shared" si="58"/>
        <v>466.27336614275993</v>
      </c>
      <c r="I958" s="57">
        <f>'Portfolio 4 - Benchmark'!C956</f>
        <v>-5.6698661434069209E-3</v>
      </c>
      <c r="J958" s="66">
        <f t="shared" si="59"/>
        <v>170.79565087244163</v>
      </c>
    </row>
    <row r="959" spans="2:10" ht="15" customHeight="1" x14ac:dyDescent="0.35">
      <c r="B959" s="56">
        <f>'Daily Returns'!B957</f>
        <v>45863</v>
      </c>
      <c r="C959" s="57">
        <f>'Portfolio 1 - Equal Weight'!F957</f>
        <v>-2.5173925109614324E-2</v>
      </c>
      <c r="D959" s="66">
        <f t="shared" si="56"/>
        <v>261.54534030663336</v>
      </c>
      <c r="E959" s="57">
        <f>'Portfolio 2 - Criteria Based'!F957</f>
        <v>-2.4119284776701874E-2</v>
      </c>
      <c r="F959" s="66">
        <f t="shared" si="57"/>
        <v>295.87474786363629</v>
      </c>
      <c r="G959" s="57">
        <f>'Markowitz Optimisation'!F981</f>
        <v>-2.3727847513299739E-2</v>
      </c>
      <c r="H959" s="66">
        <f t="shared" si="58"/>
        <v>455.20970281141155</v>
      </c>
      <c r="I959" s="57">
        <f>'Portfolio 4 - Benchmark'!C957</f>
        <v>4.6644301322196213E-4</v>
      </c>
      <c r="J959" s="66">
        <f t="shared" si="59"/>
        <v>170.87531731047977</v>
      </c>
    </row>
    <row r="960" spans="2:10" ht="15" customHeight="1" x14ac:dyDescent="0.35">
      <c r="B960" s="56">
        <f>'Daily Returns'!B958</f>
        <v>45866</v>
      </c>
      <c r="C960" s="57">
        <f>'Portfolio 1 - Equal Weight'!F958</f>
        <v>5.7977347017404094E-3</v>
      </c>
      <c r="D960" s="66">
        <f t="shared" si="56"/>
        <v>263.06171080220764</v>
      </c>
      <c r="E960" s="57">
        <f>'Portfolio 2 - Criteria Based'!F958</f>
        <v>5.5164375337337498E-3</v>
      </c>
      <c r="F960" s="66">
        <f t="shared" si="57"/>
        <v>297.50692242803524</v>
      </c>
      <c r="G960" s="57">
        <f>'Markowitz Optimisation'!F982</f>
        <v>1.9038743331820408E-3</v>
      </c>
      <c r="H960" s="66">
        <f t="shared" si="58"/>
        <v>456.07636488080965</v>
      </c>
      <c r="I960" s="57">
        <f>'Portfolio 4 - Benchmark'!C958</f>
        <v>-1.3807448849678661E-3</v>
      </c>
      <c r="J960" s="66">
        <f t="shared" si="59"/>
        <v>170.63938209013605</v>
      </c>
    </row>
    <row r="961" spans="2:10" ht="15" customHeight="1" x14ac:dyDescent="0.35">
      <c r="B961" s="56">
        <f>'Daily Returns'!B959</f>
        <v>45867</v>
      </c>
      <c r="C961" s="57">
        <f>'Portfolio 1 - Equal Weight'!F959</f>
        <v>9.4692808361356191E-3</v>
      </c>
      <c r="D961" s="66">
        <f t="shared" si="56"/>
        <v>265.55271601902803</v>
      </c>
      <c r="E961" s="57">
        <f>'Portfolio 2 - Criteria Based'!F959</f>
        <v>9.9714873279599381E-3</v>
      </c>
      <c r="F961" s="66">
        <f t="shared" si="57"/>
        <v>300.47350893500675</v>
      </c>
      <c r="G961" s="57">
        <f>'Markowitz Optimisation'!F983</f>
        <v>1.5108585160263564E-2</v>
      </c>
      <c r="H961" s="66">
        <f t="shared" si="58"/>
        <v>462.96703347919475</v>
      </c>
      <c r="I961" s="57">
        <f>'Portfolio 4 - Benchmark'!C959</f>
        <v>2.8854786800556198E-3</v>
      </c>
      <c r="J961" s="66">
        <f t="shared" si="59"/>
        <v>171.131758389135</v>
      </c>
    </row>
    <row r="962" spans="2:10" ht="15" customHeight="1" x14ac:dyDescent="0.35">
      <c r="B962" s="56">
        <f>'Daily Returns'!B960</f>
        <v>45868</v>
      </c>
      <c r="C962" s="57">
        <f>'Portfolio 1 - Equal Weight'!F960</f>
        <v>2.4571370699387777E-4</v>
      </c>
      <c r="D962" s="66">
        <f t="shared" si="56"/>
        <v>265.61796596128335</v>
      </c>
      <c r="E962" s="57">
        <f>'Portfolio 2 - Criteria Based'!F960</f>
        <v>1.7114333095481727E-4</v>
      </c>
      <c r="F962" s="66">
        <f t="shared" si="57"/>
        <v>300.52493297218956</v>
      </c>
      <c r="G962" s="57">
        <f>'Markowitz Optimisation'!F984</f>
        <v>1.1182552897133599E-3</v>
      </c>
      <c r="H962" s="66">
        <f t="shared" si="58"/>
        <v>463.48474881334573</v>
      </c>
      <c r="I962" s="57">
        <f>'Portfolio 4 - Benchmark'!C960</f>
        <v>-7.0132041610942997E-3</v>
      </c>
      <c r="J962" s="66">
        <f t="shared" si="59"/>
        <v>169.93157642910492</v>
      </c>
    </row>
    <row r="963" spans="2:10" ht="15" customHeight="1" x14ac:dyDescent="0.35">
      <c r="B963" s="56">
        <f>'Daily Returns'!B961</f>
        <v>45869</v>
      </c>
      <c r="C963" s="57">
        <f>'Portfolio 1 - Equal Weight'!F961</f>
        <v>-1.5769403834383109E-2</v>
      </c>
      <c r="D963" s="66">
        <f t="shared" si="56"/>
        <v>261.42932899037243</v>
      </c>
      <c r="E963" s="57">
        <f>'Portfolio 2 - Criteria Based'!F961</f>
        <v>-1.4812455838218205E-2</v>
      </c>
      <c r="F963" s="66">
        <f t="shared" si="57"/>
        <v>296.07342067425549</v>
      </c>
      <c r="G963" s="57">
        <f>'Markowitz Optimisation'!F985</f>
        <v>-7.8026816622326304E-3</v>
      </c>
      <c r="H963" s="66">
        <f t="shared" si="58"/>
        <v>459.86832486305536</v>
      </c>
      <c r="I963" s="57">
        <f>'Portfolio 4 - Benchmark'!C961</f>
        <v>-2.2132774454309279E-2</v>
      </c>
      <c r="J963" s="66">
        <f t="shared" si="59"/>
        <v>166.17051917533433</v>
      </c>
    </row>
    <row r="964" spans="2:10" ht="15" customHeight="1" x14ac:dyDescent="0.35">
      <c r="B964" s="56">
        <f>'Daily Returns'!B962</f>
        <v>45870</v>
      </c>
      <c r="C964" s="57">
        <f>'Portfolio 1 - Equal Weight'!F962</f>
        <v>-1.4440462531120815E-2</v>
      </c>
      <c r="D964" s="66">
        <f t="shared" si="56"/>
        <v>257.65416856055089</v>
      </c>
      <c r="E964" s="57">
        <f>'Portfolio 2 - Criteria Based'!F962</f>
        <v>-1.5795107219122688E-2</v>
      </c>
      <c r="F964" s="66">
        <f t="shared" si="57"/>
        <v>291.39690924997319</v>
      </c>
      <c r="G964" s="57">
        <f>'Markowitz Optimisation'!F986</f>
        <v>-1.8081820650065143E-2</v>
      </c>
      <c r="H964" s="66">
        <f t="shared" si="58"/>
        <v>451.55306829023573</v>
      </c>
      <c r="I964" s="57">
        <f>'Portfolio 4 - Benchmark'!C962</f>
        <v>-6.4949433341370266E-3</v>
      </c>
      <c r="J964" s="66">
        <f t="shared" si="59"/>
        <v>165.09125106948642</v>
      </c>
    </row>
    <row r="965" spans="2:10" ht="15" customHeight="1" x14ac:dyDescent="0.35">
      <c r="B965" s="56">
        <f>'Daily Returns'!B963</f>
        <v>45873</v>
      </c>
      <c r="C965" s="57">
        <f>'Portfolio 1 - Equal Weight'!F963</f>
        <v>1.0442032516317468E-2</v>
      </c>
      <c r="D965" s="66">
        <f t="shared" si="56"/>
        <v>260.34460176662492</v>
      </c>
      <c r="E965" s="57">
        <f>'Portfolio 2 - Criteria Based'!F963</f>
        <v>9.2156127317465086E-3</v>
      </c>
      <c r="F965" s="66">
        <f t="shared" si="57"/>
        <v>294.0823103168488</v>
      </c>
      <c r="G965" s="57">
        <f>'Markowitz Optimisation'!F987</f>
        <v>1.3621719071418414E-2</v>
      </c>
      <c r="H965" s="66">
        <f t="shared" si="58"/>
        <v>457.70399733232239</v>
      </c>
      <c r="I965" s="57">
        <f>'Portfolio 4 - Benchmark'!C963</f>
        <v>1.1111729777808055E-2</v>
      </c>
      <c r="J965" s="66">
        <f t="shared" si="59"/>
        <v>166.9257004400508</v>
      </c>
    </row>
    <row r="966" spans="2:10" ht="15" customHeight="1" x14ac:dyDescent="0.35">
      <c r="B966" s="56">
        <f>'Daily Returns'!B964</f>
        <v>45874</v>
      </c>
      <c r="C966" s="57">
        <f>'Portfolio 1 - Equal Weight'!F964</f>
        <v>-4.1041459726649576E-4</v>
      </c>
      <c r="D966" s="66">
        <f t="shared" si="56"/>
        <v>260.23775254174035</v>
      </c>
      <c r="E966" s="57">
        <f>'Portfolio 2 - Criteria Based'!F964</f>
        <v>-7.6748414141187388E-4</v>
      </c>
      <c r="F966" s="66">
        <f t="shared" si="57"/>
        <v>293.85660680741086</v>
      </c>
      <c r="G966" s="57">
        <f>'Markowitz Optimisation'!F988</f>
        <v>5.292453547780165E-5</v>
      </c>
      <c r="H966" s="66">
        <f t="shared" si="58"/>
        <v>457.72822110376757</v>
      </c>
      <c r="I966" s="57">
        <f>'Portfolio 4 - Benchmark'!C964</f>
        <v>3.2052458720110977E-4</v>
      </c>
      <c r="J966" s="66">
        <f t="shared" si="59"/>
        <v>166.97920423127761</v>
      </c>
    </row>
    <row r="967" spans="2:10" ht="15" customHeight="1" x14ac:dyDescent="0.35">
      <c r="B967" s="56">
        <f>'Daily Returns'!B965</f>
        <v>45875</v>
      </c>
      <c r="C967" s="57">
        <f>'Portfolio 1 - Equal Weight'!F965</f>
        <v>-9.1033410329129268E-3</v>
      </c>
      <c r="D967" s="66">
        <f t="shared" si="56"/>
        <v>257.86871953071409</v>
      </c>
      <c r="E967" s="57">
        <f>'Portfolio 2 - Criteria Based'!F965</f>
        <v>-8.9158933122513717E-3</v>
      </c>
      <c r="F967" s="66">
        <f t="shared" si="57"/>
        <v>291.23661265201576</v>
      </c>
      <c r="G967" s="57">
        <f>'Markowitz Optimisation'!F989</f>
        <v>-1.0462618065863844E-2</v>
      </c>
      <c r="H967" s="66">
        <f t="shared" si="58"/>
        <v>452.93918554839161</v>
      </c>
      <c r="I967" s="57">
        <f>'Portfolio 4 - Benchmark'!C965</f>
        <v>-8.6358638192877146E-3</v>
      </c>
      <c r="J967" s="66">
        <f t="shared" si="59"/>
        <v>165.53719456288326</v>
      </c>
    </row>
    <row r="968" spans="2:10" ht="15" customHeight="1" x14ac:dyDescent="0.35">
      <c r="B968" s="56">
        <f>'Daily Returns'!B966</f>
        <v>45876</v>
      </c>
      <c r="C968" s="57">
        <f>'Portfolio 1 - Equal Weight'!F966</f>
        <v>4.4647511259175883E-3</v>
      </c>
      <c r="D968" s="66">
        <f t="shared" si="56"/>
        <v>259.02003918657772</v>
      </c>
      <c r="E968" s="57">
        <f>'Portfolio 2 - Criteria Based'!F966</f>
        <v>7.2271223486209384E-3</v>
      </c>
      <c r="F968" s="66">
        <f t="shared" si="57"/>
        <v>293.34141528404979</v>
      </c>
      <c r="G968" s="57">
        <f>'Markowitz Optimisation'!F990</f>
        <v>9.6236692892986853E-3</v>
      </c>
      <c r="H968" s="66">
        <f t="shared" si="58"/>
        <v>457.29812247827357</v>
      </c>
      <c r="I968" s="57">
        <f>'Portfolio 4 - Benchmark'!C966</f>
        <v>-6.4685337088491446E-3</v>
      </c>
      <c r="J968" s="66">
        <f t="shared" si="59"/>
        <v>164.46641163978492</v>
      </c>
    </row>
    <row r="969" spans="2:10" ht="15" customHeight="1" x14ac:dyDescent="0.35">
      <c r="B969" s="56">
        <f>'Daily Returns'!B967</f>
        <v>45877</v>
      </c>
      <c r="C969" s="57">
        <f>'Portfolio 1 - Equal Weight'!F967</f>
        <v>-1.1702161311035521E-2</v>
      </c>
      <c r="D969" s="66">
        <f t="shared" ref="D969:D1032" si="60">D968*(1+C969)</f>
        <v>255.98894490522565</v>
      </c>
      <c r="E969" s="57">
        <f>'Portfolio 2 - Criteria Based'!F967</f>
        <v>-1.043547321549892E-2</v>
      </c>
      <c r="F969" s="66">
        <f t="shared" ref="F969:F1032" si="61">F968*(1+E969)</f>
        <v>290.28025880185658</v>
      </c>
      <c r="G969" s="57">
        <f>'Markowitz Optimisation'!F991</f>
        <v>-2.898644374658422E-3</v>
      </c>
      <c r="H969" s="66">
        <f t="shared" ref="H969:H1032" si="62">H968*(1+G969)</f>
        <v>455.97257784801002</v>
      </c>
      <c r="I969" s="57">
        <f>'Portfolio 4 - Benchmark'!C967</f>
        <v>9.8741723752460153E-4</v>
      </c>
      <c r="J969" s="66">
        <f t="shared" ref="J969:J1032" si="63">J968*(1+I969)</f>
        <v>164.62880860963188</v>
      </c>
    </row>
    <row r="970" spans="2:10" ht="15" customHeight="1" x14ac:dyDescent="0.35">
      <c r="B970" s="56">
        <f>'Daily Returns'!B968</f>
        <v>45880</v>
      </c>
      <c r="C970" s="57">
        <f>'Portfolio 1 - Equal Weight'!F968</f>
        <v>1.1934426521191354E-2</v>
      </c>
      <c r="D970" s="66">
        <f t="shared" si="60"/>
        <v>259.04402615843435</v>
      </c>
      <c r="E970" s="57">
        <f>'Portfolio 2 - Criteria Based'!F968</f>
        <v>1.1226815741023587E-2</v>
      </c>
      <c r="F970" s="66">
        <f t="shared" si="61"/>
        <v>293.53918178068164</v>
      </c>
      <c r="G970" s="57">
        <f>'Markowitz Optimisation'!F992</f>
        <v>1.5523365034931687E-2</v>
      </c>
      <c r="H970" s="66">
        <f t="shared" si="62"/>
        <v>463.05080661986352</v>
      </c>
      <c r="I970" s="57">
        <f>'Portfolio 4 - Benchmark'!C968</f>
        <v>-2.5913820083622863E-4</v>
      </c>
      <c r="J970" s="66">
        <f t="shared" si="63"/>
        <v>164.58614699636297</v>
      </c>
    </row>
    <row r="971" spans="2:10" ht="15" customHeight="1" x14ac:dyDescent="0.35">
      <c r="B971" s="56">
        <f>'Daily Returns'!B969</f>
        <v>45881</v>
      </c>
      <c r="C971" s="57">
        <f>'Portfolio 1 - Equal Weight'!F969</f>
        <v>3.1722889586555448E-3</v>
      </c>
      <c r="D971" s="66">
        <f t="shared" si="60"/>
        <v>259.86578866242246</v>
      </c>
      <c r="E971" s="57">
        <f>'Portfolio 2 - Criteria Based'!F969</f>
        <v>3.8475297858153196E-3</v>
      </c>
      <c r="F971" s="66">
        <f t="shared" si="61"/>
        <v>294.66858252588668</v>
      </c>
      <c r="G971" s="57">
        <f>'Markowitz Optimisation'!F993</f>
        <v>3.1618327200478554E-3</v>
      </c>
      <c r="H971" s="66">
        <f t="shared" si="62"/>
        <v>464.51489581127873</v>
      </c>
      <c r="I971" s="57">
        <f>'Portfolio 4 - Benchmark'!C969</f>
        <v>-6.6176133629678446E-3</v>
      </c>
      <c r="J971" s="66">
        <f t="shared" si="63"/>
        <v>163.49697951064044</v>
      </c>
    </row>
    <row r="972" spans="2:10" ht="15" customHeight="1" x14ac:dyDescent="0.35">
      <c r="B972" s="56">
        <f>'Daily Returns'!B970</f>
        <v>45882</v>
      </c>
      <c r="C972" s="57">
        <f>'Portfolio 1 - Equal Weight'!F970</f>
        <v>1.912894130029852E-3</v>
      </c>
      <c r="D972" s="66">
        <f t="shared" si="60"/>
        <v>260.36288440415041</v>
      </c>
      <c r="E972" s="57">
        <f>'Portfolio 2 - Criteria Based'!F970</f>
        <v>1.5063525010531251E-3</v>
      </c>
      <c r="F972" s="66">
        <f t="shared" si="61"/>
        <v>295.1124572821563</v>
      </c>
      <c r="G972" s="57">
        <f>'Markowitz Optimisation'!F994</f>
        <v>-6.2798398507171195E-5</v>
      </c>
      <c r="H972" s="66">
        <f t="shared" si="62"/>
        <v>464.48572501973905</v>
      </c>
      <c r="I972" s="57">
        <f>'Portfolio 4 - Benchmark'!C970</f>
        <v>-2.0052849566144504E-3</v>
      </c>
      <c r="J972" s="66">
        <f t="shared" si="63"/>
        <v>163.16912147717585</v>
      </c>
    </row>
    <row r="973" spans="2:10" ht="15" customHeight="1" x14ac:dyDescent="0.35">
      <c r="B973" s="56">
        <f>'Daily Returns'!B971</f>
        <v>45883</v>
      </c>
      <c r="C973" s="57">
        <f>'Portfolio 1 - Equal Weight'!F971</f>
        <v>-9.8398665982096355E-3</v>
      </c>
      <c r="D973" s="66">
        <f t="shared" si="60"/>
        <v>257.80094835448847</v>
      </c>
      <c r="E973" s="57">
        <f>'Portfolio 2 - Criteria Based'!F971</f>
        <v>-9.498731517401663E-3</v>
      </c>
      <c r="F973" s="66">
        <f t="shared" si="61"/>
        <v>292.30926328299245</v>
      </c>
      <c r="G973" s="57">
        <f>'Markowitz Optimisation'!F995</f>
        <v>-7.9372036354976114E-3</v>
      </c>
      <c r="H973" s="66">
        <f t="shared" si="62"/>
        <v>460.7990072344756</v>
      </c>
      <c r="I973" s="57">
        <f>'Portfolio 4 - Benchmark'!C971</f>
        <v>-6.4092934032092819E-3</v>
      </c>
      <c r="J973" s="66">
        <f t="shared" si="63"/>
        <v>162.12332270328474</v>
      </c>
    </row>
    <row r="974" spans="2:10" ht="15" customHeight="1" x14ac:dyDescent="0.35">
      <c r="B974" s="56">
        <f>'Daily Returns'!B972</f>
        <v>45887</v>
      </c>
      <c r="C974" s="57">
        <f>'Portfolio 1 - Equal Weight'!F972</f>
        <v>1.1036400771775534E-2</v>
      </c>
      <c r="D974" s="66">
        <f t="shared" si="60"/>
        <v>260.64614293987245</v>
      </c>
      <c r="E974" s="57">
        <f>'Portfolio 2 - Criteria Based'!F972</f>
        <v>8.8956305663905038E-3</v>
      </c>
      <c r="F974" s="66">
        <f t="shared" si="61"/>
        <v>294.90953850029172</v>
      </c>
      <c r="G974" s="57">
        <f>'Markowitz Optimisation'!F996</f>
        <v>5.5987850701149679E-3</v>
      </c>
      <c r="H974" s="66">
        <f t="shared" si="62"/>
        <v>463.37892183650376</v>
      </c>
      <c r="I974" s="57">
        <f>'Portfolio 4 - Benchmark'!C972</f>
        <v>6.3503232587858172E-3</v>
      </c>
      <c r="J974" s="66">
        <f t="shared" si="63"/>
        <v>163.15285821023906</v>
      </c>
    </row>
    <row r="975" spans="2:10" ht="15" customHeight="1" x14ac:dyDescent="0.35">
      <c r="B975" s="56">
        <f>'Daily Returns'!B973</f>
        <v>45888</v>
      </c>
      <c r="C975" s="57">
        <f>'Portfolio 1 - Equal Weight'!F973</f>
        <v>4.4334447445472771E-3</v>
      </c>
      <c r="D975" s="66">
        <f t="shared" si="60"/>
        <v>261.80170321247573</v>
      </c>
      <c r="E975" s="57">
        <f>'Portfolio 2 - Criteria Based'!F973</f>
        <v>3.934564975201049E-3</v>
      </c>
      <c r="F975" s="66">
        <f t="shared" si="61"/>
        <v>296.06987924132761</v>
      </c>
      <c r="G975" s="57">
        <f>'Markowitz Optimisation'!F997</f>
        <v>1.8899509951889829E-3</v>
      </c>
      <c r="H975" s="66">
        <f t="shared" si="62"/>
        <v>464.25468529097833</v>
      </c>
      <c r="I975" s="57">
        <f>'Portfolio 4 - Benchmark'!C973</f>
        <v>3.7878842600551632E-3</v>
      </c>
      <c r="J975" s="66">
        <f t="shared" si="63"/>
        <v>163.77086235383663</v>
      </c>
    </row>
    <row r="976" spans="2:10" ht="15" customHeight="1" x14ac:dyDescent="0.35">
      <c r="B976" s="56">
        <f>'Daily Returns'!B974</f>
        <v>45889</v>
      </c>
      <c r="C976" s="57">
        <f>'Portfolio 1 - Equal Weight'!F974</f>
        <v>2.1760092659708343E-4</v>
      </c>
      <c r="D976" s="66">
        <f t="shared" si="60"/>
        <v>261.85867150567947</v>
      </c>
      <c r="E976" s="57">
        <f>'Portfolio 2 - Criteria Based'!F974</f>
        <v>-4.559122169517163E-4</v>
      </c>
      <c r="F976" s="66">
        <f t="shared" si="61"/>
        <v>295.93489736631005</v>
      </c>
      <c r="G976" s="57">
        <f>'Markowitz Optimisation'!F998</f>
        <v>8.0911647177185717E-4</v>
      </c>
      <c r="H976" s="66">
        <f t="shared" si="62"/>
        <v>464.63032140394449</v>
      </c>
      <c r="I976" s="57">
        <f>'Portfolio 4 - Benchmark'!C974</f>
        <v>-6.0446527131108319E-5</v>
      </c>
      <c r="J976" s="66">
        <f t="shared" si="63"/>
        <v>163.76096297396208</v>
      </c>
    </row>
    <row r="977" spans="2:10" ht="15" customHeight="1" x14ac:dyDescent="0.35">
      <c r="B977" s="56">
        <f>'Daily Returns'!B975</f>
        <v>45890</v>
      </c>
      <c r="C977" s="57">
        <f>'Portfolio 1 - Equal Weight'!F975</f>
        <v>-7.5764806795902582E-3</v>
      </c>
      <c r="D977" s="66">
        <f t="shared" si="60"/>
        <v>259.87470434023351</v>
      </c>
      <c r="E977" s="57">
        <f>'Portfolio 2 - Criteria Based'!F975</f>
        <v>-6.2366024913570245E-3</v>
      </c>
      <c r="F977" s="66">
        <f t="shared" si="61"/>
        <v>294.08926904811585</v>
      </c>
      <c r="G977" s="57">
        <f>'Markowitz Optimisation'!F999</f>
        <v>-7.0892044413166351E-3</v>
      </c>
      <c r="H977" s="66">
        <f t="shared" si="62"/>
        <v>461.33646206587724</v>
      </c>
      <c r="I977" s="57">
        <f>'Portfolio 4 - Benchmark'!C975</f>
        <v>-7.7808018860455741E-3</v>
      </c>
      <c r="J977" s="66">
        <f t="shared" si="63"/>
        <v>162.48677136439363</v>
      </c>
    </row>
    <row r="978" spans="2:10" ht="15" customHeight="1" x14ac:dyDescent="0.35">
      <c r="B978" s="56">
        <f>'Daily Returns'!B976</f>
        <v>45891</v>
      </c>
      <c r="C978" s="57">
        <f>'Portfolio 1 - Equal Weight'!F976</f>
        <v>-6.0335401511888102E-3</v>
      </c>
      <c r="D978" s="66">
        <f t="shared" si="60"/>
        <v>258.30673987731836</v>
      </c>
      <c r="E978" s="57">
        <f>'Portfolio 2 - Criteria Based'!F976</f>
        <v>-5.1105940233686078E-3</v>
      </c>
      <c r="F978" s="66">
        <f t="shared" si="61"/>
        <v>292.58629818738171</v>
      </c>
      <c r="G978" s="57">
        <f>'Markowitz Optimisation'!F1000</f>
        <v>-5.481349114293369E-3</v>
      </c>
      <c r="H978" s="66">
        <f t="shared" si="62"/>
        <v>458.80771585814125</v>
      </c>
      <c r="I978" s="57">
        <f>'Portfolio 4 - Benchmark'!C976</f>
        <v>4.1051319952223331E-4</v>
      </c>
      <c r="J978" s="66">
        <f t="shared" si="63"/>
        <v>162.55347432878648</v>
      </c>
    </row>
    <row r="979" spans="2:10" ht="15" customHeight="1" x14ac:dyDescent="0.35">
      <c r="B979" s="56">
        <f>'Daily Returns'!B977</f>
        <v>45894</v>
      </c>
      <c r="C979" s="57">
        <f>'Portfolio 1 - Equal Weight'!F977</f>
        <v>1.0641349525524649E-3</v>
      </c>
      <c r="D979" s="66">
        <f t="shared" si="60"/>
        <v>258.58161310770168</v>
      </c>
      <c r="E979" s="57">
        <f>'Portfolio 2 - Criteria Based'!F977</f>
        <v>1.3186174110594699E-3</v>
      </c>
      <c r="F979" s="66">
        <f t="shared" si="61"/>
        <v>292.97210757440905</v>
      </c>
      <c r="G979" s="57">
        <f>'Markowitz Optimisation'!F1001</f>
        <v>6.4840225111542568E-3</v>
      </c>
      <c r="H979" s="66">
        <f t="shared" si="62"/>
        <v>461.78263541605668</v>
      </c>
      <c r="I979" s="57">
        <f>'Portfolio 4 - Benchmark'!C977</f>
        <v>8.2619942464736695E-3</v>
      </c>
      <c r="J979" s="66">
        <f t="shared" si="63"/>
        <v>163.89649019843523</v>
      </c>
    </row>
    <row r="980" spans="2:10" ht="15" customHeight="1" x14ac:dyDescent="0.35">
      <c r="B980" s="56">
        <f>'Daily Returns'!B978</f>
        <v>45895</v>
      </c>
      <c r="C980" s="57">
        <f>'Portfolio 1 - Equal Weight'!F978</f>
        <v>-1.5915890486965525E-2</v>
      </c>
      <c r="D980" s="66">
        <f t="shared" si="60"/>
        <v>254.46605647153663</v>
      </c>
      <c r="E980" s="57">
        <f>'Portfolio 2 - Criteria Based'!F978</f>
        <v>-1.569932495423956E-2</v>
      </c>
      <c r="F980" s="66">
        <f t="shared" si="61"/>
        <v>288.37264325506999</v>
      </c>
      <c r="G980" s="57">
        <f>'Markowitz Optimisation'!F1002</f>
        <v>-1.4491192836809606E-2</v>
      </c>
      <c r="H980" s="66">
        <f t="shared" si="62"/>
        <v>455.09085419755246</v>
      </c>
      <c r="I980" s="57">
        <f>'Portfolio 4 - Benchmark'!C978</f>
        <v>2.2937692885145466E-3</v>
      </c>
      <c r="J980" s="66">
        <f t="shared" si="63"/>
        <v>164.27243093414774</v>
      </c>
    </row>
    <row r="981" spans="2:10" ht="15" customHeight="1" x14ac:dyDescent="0.35">
      <c r="B981" s="56">
        <f>'Daily Returns'!B979</f>
        <v>45897</v>
      </c>
      <c r="C981" s="57">
        <f>'Portfolio 1 - Equal Weight'!F979</f>
        <v>-1.8510769004963189E-2</v>
      </c>
      <c r="D981" s="66">
        <f t="shared" si="60"/>
        <v>249.75569408058811</v>
      </c>
      <c r="E981" s="57">
        <f>'Portfolio 2 - Criteria Based'!F979</f>
        <v>-1.7254229501448802E-2</v>
      </c>
      <c r="F981" s="66">
        <f t="shared" si="61"/>
        <v>283.3969954864076</v>
      </c>
      <c r="G981" s="57">
        <f>'Markowitz Optimisation'!F1003</f>
        <v>-7.144939210524762E-3</v>
      </c>
      <c r="H981" s="66">
        <f t="shared" si="62"/>
        <v>451.83925770904517</v>
      </c>
      <c r="I981" s="57">
        <f>'Portfolio 4 - Benchmark'!C979</f>
        <v>-4.770739084333786E-3</v>
      </c>
      <c r="J981" s="66">
        <f t="shared" si="63"/>
        <v>163.48873002741166</v>
      </c>
    </row>
    <row r="982" spans="2:10" ht="15" customHeight="1" x14ac:dyDescent="0.35">
      <c r="B982" s="56">
        <f>'Daily Returns'!B980</f>
        <v>45898</v>
      </c>
      <c r="C982" s="57">
        <f>'Portfolio 1 - Equal Weight'!F980</f>
        <v>-6.8557302356439531E-3</v>
      </c>
      <c r="D982" s="66">
        <f t="shared" si="60"/>
        <v>248.04343641715556</v>
      </c>
      <c r="E982" s="57">
        <f>'Portfolio 2 - Criteria Based'!F980</f>
        <v>-5.7555678524250694E-3</v>
      </c>
      <c r="F982" s="66">
        <f t="shared" si="61"/>
        <v>281.76588484971217</v>
      </c>
      <c r="G982" s="57">
        <f>'Markowitz Optimisation'!F1004</f>
        <v>-2.4450844704603223E-3</v>
      </c>
      <c r="H982" s="66">
        <f t="shared" si="62"/>
        <v>450.73447255687648</v>
      </c>
      <c r="I982" s="57">
        <f>'Portfolio 4 - Benchmark'!C980</f>
        <v>-5.0170695700313406E-3</v>
      </c>
      <c r="J982" s="66">
        <f t="shared" si="63"/>
        <v>162.66849569494806</v>
      </c>
    </row>
    <row r="983" spans="2:10" ht="15" customHeight="1" x14ac:dyDescent="0.35">
      <c r="B983" s="56">
        <f>'Daily Returns'!B981</f>
        <v>45901</v>
      </c>
      <c r="C983" s="57">
        <f>'Portfolio 1 - Equal Weight'!F981</f>
        <v>1.7347771733566962E-2</v>
      </c>
      <c r="D983" s="66">
        <f t="shared" si="60"/>
        <v>252.34643733212994</v>
      </c>
      <c r="E983" s="57">
        <f>'Portfolio 2 - Criteria Based'!F981</f>
        <v>1.748919503587017E-2</v>
      </c>
      <c r="F983" s="66">
        <f t="shared" si="61"/>
        <v>286.69374336430332</v>
      </c>
      <c r="G983" s="57">
        <f>'Markowitz Optimisation'!F1005</f>
        <v>1.4434548242086251E-2</v>
      </c>
      <c r="H983" s="66">
        <f t="shared" si="62"/>
        <v>457.24062104537001</v>
      </c>
      <c r="I983" s="57">
        <f>'Portfolio 4 - Benchmark'!C981</f>
        <v>-3.8397338557305538E-4</v>
      </c>
      <c r="J983" s="66">
        <f t="shared" si="63"/>
        <v>162.60603532192999</v>
      </c>
    </row>
    <row r="984" spans="2:10" ht="15" customHeight="1" x14ac:dyDescent="0.35">
      <c r="B984" s="56">
        <f>'Daily Returns'!B982</f>
        <v>45902</v>
      </c>
      <c r="C984" s="57">
        <f>'Portfolio 1 - Equal Weight'!F982</f>
        <v>1.2788356112368704E-2</v>
      </c>
      <c r="D984" s="66">
        <f t="shared" si="60"/>
        <v>255.57353343642075</v>
      </c>
      <c r="E984" s="57">
        <f>'Portfolio 2 - Criteria Based'!F982</f>
        <v>1.3563871750988388E-2</v>
      </c>
      <c r="F984" s="66">
        <f t="shared" si="61"/>
        <v>290.58242053110746</v>
      </c>
      <c r="G984" s="57">
        <f>'Markowitz Optimisation'!F1006</f>
        <v>1.4400178654098292E-2</v>
      </c>
      <c r="H984" s="66">
        <f t="shared" si="62"/>
        <v>463.82496767633421</v>
      </c>
      <c r="I984" s="57">
        <f>'Portfolio 4 - Benchmark'!C982</f>
        <v>-1.5608353252054341E-2</v>
      </c>
      <c r="J984" s="66">
        <f t="shared" si="63"/>
        <v>160.06802288170928</v>
      </c>
    </row>
    <row r="985" spans="2:10" ht="15" customHeight="1" x14ac:dyDescent="0.35">
      <c r="B985" s="56">
        <f>'Daily Returns'!B983</f>
        <v>45903</v>
      </c>
      <c r="C985" s="57">
        <f>'Portfolio 1 - Equal Weight'!F983</f>
        <v>-5.7649357518138058E-4</v>
      </c>
      <c r="D985" s="66">
        <f t="shared" si="60"/>
        <v>255.42619693640825</v>
      </c>
      <c r="E985" s="57">
        <f>'Portfolio 2 - Criteria Based'!F983</f>
        <v>-2.6456939685713101E-4</v>
      </c>
      <c r="F985" s="66">
        <f t="shared" si="61"/>
        <v>290.50554131537024</v>
      </c>
      <c r="G985" s="57">
        <f>'Markowitz Optimisation'!F1007</f>
        <v>-3.0568971429444699E-4</v>
      </c>
      <c r="H985" s="66">
        <f t="shared" si="62"/>
        <v>463.68318115448261</v>
      </c>
      <c r="I985" s="57">
        <f>'Portfolio 4 - Benchmark'!C983</f>
        <v>-8.0427730633364503E-3</v>
      </c>
      <c r="J985" s="66">
        <f t="shared" si="63"/>
        <v>158.78063209897473</v>
      </c>
    </row>
    <row r="986" spans="2:10" ht="15" customHeight="1" x14ac:dyDescent="0.35">
      <c r="B986" s="56">
        <f>'Daily Returns'!B984</f>
        <v>45904</v>
      </c>
      <c r="C986" s="57">
        <f>'Portfolio 1 - Equal Weight'!F984</f>
        <v>-1.0207492308957501E-2</v>
      </c>
      <c r="D986" s="66">
        <f t="shared" si="60"/>
        <v>252.8189359956736</v>
      </c>
      <c r="E986" s="57">
        <f>'Portfolio 2 - Criteria Based'!F984</f>
        <v>-9.9315274415315465E-3</v>
      </c>
      <c r="F986" s="66">
        <f t="shared" si="61"/>
        <v>287.62037755987967</v>
      </c>
      <c r="G986" s="57">
        <f>'Markowitz Optimisation'!F1008</f>
        <v>-6.989905987246651E-3</v>
      </c>
      <c r="H986" s="66">
        <f t="shared" si="62"/>
        <v>460.44207931034532</v>
      </c>
      <c r="I986" s="57">
        <f>'Portfolio 4 - Benchmark'!C984</f>
        <v>-1.3122405022139016E-3</v>
      </c>
      <c r="J986" s="66">
        <f t="shared" si="63"/>
        <v>158.57227372256733</v>
      </c>
    </row>
    <row r="987" spans="2:10" ht="15" customHeight="1" x14ac:dyDescent="0.35">
      <c r="B987" s="56">
        <f>'Daily Returns'!B985</f>
        <v>45905</v>
      </c>
      <c r="C987" s="57">
        <f>'Portfolio 1 - Equal Weight'!F985</f>
        <v>-1.1176934159702226E-3</v>
      </c>
      <c r="D987" s="66">
        <f t="shared" si="60"/>
        <v>252.53636193547862</v>
      </c>
      <c r="E987" s="57">
        <f>'Portfolio 2 - Criteria Based'!F985</f>
        <v>-1.8363521050964219E-3</v>
      </c>
      <c r="F987" s="66">
        <f t="shared" si="61"/>
        <v>287.09220527407894</v>
      </c>
      <c r="G987" s="57">
        <f>'Markowitz Optimisation'!F1009</f>
        <v>-2.7042623132116587E-3</v>
      </c>
      <c r="H987" s="66">
        <f t="shared" si="62"/>
        <v>459.19692314784953</v>
      </c>
      <c r="I987" s="57">
        <f>'Portfolio 4 - Benchmark'!C985</f>
        <v>1.5358820880148283E-2</v>
      </c>
      <c r="J987" s="66">
        <f t="shared" si="63"/>
        <v>161.0077568712301</v>
      </c>
    </row>
    <row r="988" spans="2:10" ht="15" customHeight="1" x14ac:dyDescent="0.35">
      <c r="B988" s="56">
        <f>'Daily Returns'!B986</f>
        <v>45908</v>
      </c>
      <c r="C988" s="57">
        <f>'Portfolio 1 - Equal Weight'!F986</f>
        <v>8.3430536291155162E-3</v>
      </c>
      <c r="D988" s="66">
        <f t="shared" si="60"/>
        <v>254.64328634640808</v>
      </c>
      <c r="E988" s="57">
        <f>'Portfolio 2 - Criteria Based'!F986</f>
        <v>8.3133566735638965E-3</v>
      </c>
      <c r="F988" s="66">
        <f t="shared" si="61"/>
        <v>289.47890517472234</v>
      </c>
      <c r="G988" s="57">
        <f>'Markowitz Optimisation'!F1010</f>
        <v>1.3273342235036846E-2</v>
      </c>
      <c r="H988" s="66">
        <f t="shared" si="62"/>
        <v>465.29200106206684</v>
      </c>
      <c r="I988" s="57">
        <f>'Portfolio 4 - Benchmark'!C986</f>
        <v>9.8139966564485537E-3</v>
      </c>
      <c r="J988" s="66">
        <f t="shared" si="63"/>
        <v>162.58788645882663</v>
      </c>
    </row>
    <row r="989" spans="2:10" ht="15" customHeight="1" x14ac:dyDescent="0.35">
      <c r="B989" s="56">
        <f>'Daily Returns'!B987</f>
        <v>45909</v>
      </c>
      <c r="C989" s="57">
        <f>'Portfolio 1 - Equal Weight'!F987</f>
        <v>4.2926725708369532E-3</v>
      </c>
      <c r="D989" s="66">
        <f t="shared" si="60"/>
        <v>255.73638659705509</v>
      </c>
      <c r="E989" s="57">
        <f>'Portfolio 2 - Criteria Based'!F987</f>
        <v>4.3218767551683667E-3</v>
      </c>
      <c r="F989" s="66">
        <f t="shared" si="61"/>
        <v>290.72999732610856</v>
      </c>
      <c r="G989" s="57">
        <f>'Markowitz Optimisation'!F1011</f>
        <v>2.5285567591005493E-3</v>
      </c>
      <c r="H989" s="66">
        <f t="shared" si="62"/>
        <v>466.46851829630771</v>
      </c>
      <c r="I989" s="57">
        <f>'Portfolio 4 - Benchmark'!C987</f>
        <v>3.946014119829977E-3</v>
      </c>
      <c r="J989" s="66">
        <f t="shared" si="63"/>
        <v>163.22946055450646</v>
      </c>
    </row>
    <row r="990" spans="2:10" ht="15" customHeight="1" x14ac:dyDescent="0.35">
      <c r="B990" s="56">
        <f>'Daily Returns'!B988</f>
        <v>45910</v>
      </c>
      <c r="C990" s="57">
        <f>'Portfolio 1 - Equal Weight'!F988</f>
        <v>1.0777263020127149E-2</v>
      </c>
      <c r="D990" s="66">
        <f t="shared" si="60"/>
        <v>258.49252489922844</v>
      </c>
      <c r="E990" s="57">
        <f>'Portfolio 2 - Criteria Based'!F988</f>
        <v>8.5116093681638205E-3</v>
      </c>
      <c r="F990" s="66">
        <f t="shared" si="61"/>
        <v>293.20457749495574</v>
      </c>
      <c r="G990" s="57">
        <f>'Markowitz Optimisation'!F1012</f>
        <v>-9.2544264915030323E-4</v>
      </c>
      <c r="H990" s="66">
        <f t="shared" si="62"/>
        <v>466.03682843499035</v>
      </c>
      <c r="I990" s="57">
        <f>'Portfolio 4 - Benchmark'!C988</f>
        <v>-9.8739119636349626E-3</v>
      </c>
      <c r="J990" s="66">
        <f t="shared" si="63"/>
        <v>161.61774723111964</v>
      </c>
    </row>
    <row r="991" spans="2:10" ht="15" customHeight="1" x14ac:dyDescent="0.35">
      <c r="B991" s="56">
        <f>'Daily Returns'!B989</f>
        <v>45911</v>
      </c>
      <c r="C991" s="57">
        <f>'Portfolio 1 - Equal Weight'!F989</f>
        <v>7.8093945358133857E-3</v>
      </c>
      <c r="D991" s="66">
        <f t="shared" si="60"/>
        <v>260.51119501072509</v>
      </c>
      <c r="E991" s="57">
        <f>'Portfolio 2 - Criteria Based'!F989</f>
        <v>6.494568627644675E-3</v>
      </c>
      <c r="F991" s="66">
        <f t="shared" si="61"/>
        <v>295.10881474543629</v>
      </c>
      <c r="G991" s="57">
        <f>'Markowitz Optimisation'!F1013</f>
        <v>4.5419959750692207E-3</v>
      </c>
      <c r="H991" s="66">
        <f t="shared" si="62"/>
        <v>468.15356583397607</v>
      </c>
      <c r="I991" s="57">
        <f>'Portfolio 4 - Benchmark'!C989</f>
        <v>3.8501138992041994E-4</v>
      </c>
      <c r="J991" s="66">
        <f t="shared" si="63"/>
        <v>161.67997190461691</v>
      </c>
    </row>
    <row r="992" spans="2:10" ht="15" customHeight="1" x14ac:dyDescent="0.35">
      <c r="B992" s="56">
        <f>'Daily Returns'!B990</f>
        <v>45912</v>
      </c>
      <c r="C992" s="57">
        <f>'Portfolio 1 - Equal Weight'!F990</f>
        <v>7.9841045852973268E-3</v>
      </c>
      <c r="D992" s="66">
        <f t="shared" si="60"/>
        <v>262.59114363733153</v>
      </c>
      <c r="E992" s="57">
        <f>'Portfolio 2 - Criteria Based'!F990</f>
        <v>8.3503214386792691E-3</v>
      </c>
      <c r="F992" s="66">
        <f t="shared" si="61"/>
        <v>297.57306820794832</v>
      </c>
      <c r="G992" s="57">
        <f>'Markowitz Optimisation'!F1014</f>
        <v>1.6959669305202908E-2</v>
      </c>
      <c r="H992" s="66">
        <f t="shared" si="62"/>
        <v>476.09329549457186</v>
      </c>
      <c r="I992" s="57">
        <f>'Portfolio 4 - Benchmark'!C990</f>
        <v>-2.113832042195396E-4</v>
      </c>
      <c r="J992" s="66">
        <f t="shared" si="63"/>
        <v>161.64579547409758</v>
      </c>
    </row>
    <row r="993" spans="2:10" ht="15" customHeight="1" x14ac:dyDescent="0.35">
      <c r="B993" s="56">
        <f>'Daily Returns'!B991</f>
        <v>45915</v>
      </c>
      <c r="C993" s="57">
        <f>'Portfolio 1 - Equal Weight'!F991</f>
        <v>9.3186335519078196E-3</v>
      </c>
      <c r="D993" s="66">
        <f t="shared" si="60"/>
        <v>265.03813427886422</v>
      </c>
      <c r="E993" s="57">
        <f>'Portfolio 2 - Criteria Based'!F991</f>
        <v>7.9857833132793467E-3</v>
      </c>
      <c r="F993" s="66">
        <f t="shared" si="61"/>
        <v>299.94942225052466</v>
      </c>
      <c r="G993" s="57">
        <f>'Markowitz Optimisation'!F1015</f>
        <v>9.1797407637906725E-4</v>
      </c>
      <c r="H993" s="66">
        <f t="shared" si="62"/>
        <v>476.53033679777383</v>
      </c>
      <c r="I993" s="57">
        <f>'Portfolio 4 - Benchmark'!C991</f>
        <v>-1.1956612079385698E-3</v>
      </c>
      <c r="J993" s="66">
        <f t="shared" si="63"/>
        <v>161.45252186702282</v>
      </c>
    </row>
    <row r="994" spans="2:10" ht="15" customHeight="1" x14ac:dyDescent="0.35">
      <c r="B994" s="56">
        <f>'Daily Returns'!B992</f>
        <v>45916</v>
      </c>
      <c r="C994" s="57">
        <f>'Portfolio 1 - Equal Weight'!F992</f>
        <v>7.4205422740584162E-3</v>
      </c>
      <c r="D994" s="66">
        <f t="shared" si="60"/>
        <v>267.00486095851807</v>
      </c>
      <c r="E994" s="57">
        <f>'Portfolio 2 - Criteria Based'!F992</f>
        <v>6.0204975820262263E-3</v>
      </c>
      <c r="F994" s="66">
        <f t="shared" si="61"/>
        <v>301.75526702191411</v>
      </c>
      <c r="G994" s="57">
        <f>'Markowitz Optimisation'!F1016</f>
        <v>1.9120452186653031E-3</v>
      </c>
      <c r="H994" s="66">
        <f t="shared" si="62"/>
        <v>477.44148434979701</v>
      </c>
      <c r="I994" s="57">
        <f>'Portfolio 4 - Benchmark'!C992</f>
        <v>7.9548258157382534E-3</v>
      </c>
      <c r="J994" s="66">
        <f t="shared" si="63"/>
        <v>162.73684855598665</v>
      </c>
    </row>
    <row r="995" spans="2:10" ht="15" customHeight="1" x14ac:dyDescent="0.35">
      <c r="B995" s="56">
        <f>'Daily Returns'!B993</f>
        <v>45917</v>
      </c>
      <c r="C995" s="57">
        <f>'Portfolio 1 - Equal Weight'!F993</f>
        <v>-6.4288918560553967E-3</v>
      </c>
      <c r="D995" s="66">
        <f t="shared" si="60"/>
        <v>265.28831558237465</v>
      </c>
      <c r="E995" s="57">
        <f>'Portfolio 2 - Criteria Based'!F993</f>
        <v>-5.7447918920306307E-3</v>
      </c>
      <c r="F995" s="66">
        <f t="shared" si="61"/>
        <v>300.02174581054908</v>
      </c>
      <c r="G995" s="57">
        <f>'Markowitz Optimisation'!F1017</f>
        <v>-5.1629816298525543E-3</v>
      </c>
      <c r="H995" s="66">
        <f t="shared" si="62"/>
        <v>474.97646273676946</v>
      </c>
      <c r="I995" s="57">
        <f>'Portfolio 4 - Benchmark'!C993</f>
        <v>8.8233334588567747E-3</v>
      </c>
      <c r="J995" s="66">
        <f t="shared" si="63"/>
        <v>164.1727300368396</v>
      </c>
    </row>
    <row r="996" spans="2:10" ht="15" customHeight="1" x14ac:dyDescent="0.35">
      <c r="B996" s="56">
        <f>'Daily Returns'!B994</f>
        <v>45918</v>
      </c>
      <c r="C996" s="57">
        <f>'Portfolio 1 - Equal Weight'!F994</f>
        <v>2.6065293192344299E-3</v>
      </c>
      <c r="D996" s="66">
        <f t="shared" si="60"/>
        <v>265.97979735499041</v>
      </c>
      <c r="E996" s="57">
        <f>'Portfolio 2 - Criteria Based'!F994</f>
        <v>2.5715697015171526E-3</v>
      </c>
      <c r="F996" s="66">
        <f t="shared" si="61"/>
        <v>300.79327264187179</v>
      </c>
      <c r="G996" s="57">
        <f>'Markowitz Optimisation'!F1018</f>
        <v>3.7517750959981245E-3</v>
      </c>
      <c r="H996" s="66">
        <f t="shared" si="62"/>
        <v>476.75846760085057</v>
      </c>
      <c r="I996" s="57">
        <f>'Portfolio 4 - Benchmark'!C994</f>
        <v>3.2618651781537444E-3</v>
      </c>
      <c r="J996" s="66">
        <f t="shared" si="63"/>
        <v>164.70823934814919</v>
      </c>
    </row>
    <row r="997" spans="2:10" ht="15" customHeight="1" x14ac:dyDescent="0.35">
      <c r="B997" s="56">
        <f>'Daily Returns'!B995</f>
        <v>45919</v>
      </c>
      <c r="C997" s="57">
        <f>'Portfolio 1 - Equal Weight'!F995</f>
        <v>2.6107309278661631E-2</v>
      </c>
      <c r="D997" s="66">
        <f t="shared" si="60"/>
        <v>272.92381418641293</v>
      </c>
      <c r="E997" s="57">
        <f>'Portfolio 2 - Criteria Based'!F995</f>
        <v>2.7950170532945646E-2</v>
      </c>
      <c r="F997" s="66">
        <f t="shared" si="61"/>
        <v>309.20049590737494</v>
      </c>
      <c r="G997" s="57">
        <f>'Markowitz Optimisation'!F1019</f>
        <v>4.5061086054038461E-2</v>
      </c>
      <c r="H997" s="66">
        <f t="shared" si="62"/>
        <v>498.24172193640396</v>
      </c>
      <c r="I997" s="57">
        <f>'Portfolio 4 - Benchmark'!C995</f>
        <v>5.4006405211173281E-3</v>
      </c>
      <c r="J997" s="66">
        <f t="shared" si="63"/>
        <v>165.5977693397347</v>
      </c>
    </row>
    <row r="998" spans="2:10" ht="15" customHeight="1" x14ac:dyDescent="0.35">
      <c r="B998" s="56">
        <f>'Daily Returns'!B996</f>
        <v>45922</v>
      </c>
      <c r="C998" s="57">
        <f>'Portfolio 1 - Equal Weight'!F996</f>
        <v>3.7720031829199113E-2</v>
      </c>
      <c r="D998" s="66">
        <f t="shared" si="60"/>
        <v>283.21850914447083</v>
      </c>
      <c r="E998" s="57">
        <f>'Portfolio 2 - Criteria Based'!F996</f>
        <v>4.2454765296195081E-2</v>
      </c>
      <c r="F998" s="66">
        <f t="shared" si="61"/>
        <v>322.32753039058969</v>
      </c>
      <c r="G998" s="57">
        <f>'Markowitz Optimisation'!F1020</f>
        <v>7.60220099585487E-2</v>
      </c>
      <c r="H998" s="66">
        <f t="shared" si="62"/>
        <v>536.11905908321773</v>
      </c>
      <c r="I998" s="57">
        <f>'Portfolio 4 - Benchmark'!C996</f>
        <v>8.884397506333741E-3</v>
      </c>
      <c r="J998" s="66">
        <f t="shared" si="63"/>
        <v>167.06900574871108</v>
      </c>
    </row>
    <row r="999" spans="2:10" ht="15" customHeight="1" x14ac:dyDescent="0.35">
      <c r="B999" s="56">
        <f>'Daily Returns'!B997</f>
        <v>45923</v>
      </c>
      <c r="C999" s="57">
        <f>'Portfolio 1 - Equal Weight'!F997</f>
        <v>-6.9451869984947356E-3</v>
      </c>
      <c r="D999" s="66">
        <f t="shared" si="60"/>
        <v>281.25150363702755</v>
      </c>
      <c r="E999" s="57">
        <f>'Portfolio 2 - Criteria Based'!F997</f>
        <v>-7.7958715359644874E-3</v>
      </c>
      <c r="F999" s="66">
        <f t="shared" si="61"/>
        <v>319.81470637115996</v>
      </c>
      <c r="G999" s="57">
        <f>'Markowitz Optimisation'!F1021</f>
        <v>-1.4308847806201039E-2</v>
      </c>
      <c r="H999" s="66">
        <f t="shared" si="62"/>
        <v>528.44781306079233</v>
      </c>
      <c r="I999" s="57">
        <f>'Portfolio 4 - Benchmark'!C997</f>
        <v>3.581999430040339E-3</v>
      </c>
      <c r="J999" s="66">
        <f t="shared" si="63"/>
        <v>167.66744683208037</v>
      </c>
    </row>
    <row r="1000" spans="2:10" ht="15" customHeight="1" x14ac:dyDescent="0.35">
      <c r="B1000" s="56">
        <f>'Daily Returns'!B998</f>
        <v>45924</v>
      </c>
      <c r="C1000" s="57">
        <f>'Portfolio 1 - Equal Weight'!F998</f>
        <v>-1.9396512643904101E-2</v>
      </c>
      <c r="D1000" s="66">
        <f t="shared" si="60"/>
        <v>275.79620529061492</v>
      </c>
      <c r="E1000" s="57">
        <f>'Portfolio 2 - Criteria Based'!F998</f>
        <v>-2.1760262445543337E-2</v>
      </c>
      <c r="F1000" s="66">
        <f t="shared" si="61"/>
        <v>312.85545442657917</v>
      </c>
      <c r="G1000" s="57">
        <f>'Markowitz Optimisation'!F1022</f>
        <v>-3.8322098072396039E-2</v>
      </c>
      <c r="H1000" s="66">
        <f t="shared" si="62"/>
        <v>508.19658414253342</v>
      </c>
      <c r="I1000" s="57">
        <f>'Portfolio 4 - Benchmark'!C998</f>
        <v>-3.5410993855441442E-3</v>
      </c>
      <c r="J1000" s="66">
        <f t="shared" si="63"/>
        <v>167.07371973912754</v>
      </c>
    </row>
    <row r="1001" spans="2:10" ht="15" customHeight="1" x14ac:dyDescent="0.35">
      <c r="B1001" s="56">
        <f>'Daily Returns'!B999</f>
        <v>45925</v>
      </c>
      <c r="C1001" s="57">
        <f>'Portfolio 1 - Equal Weight'!F999</f>
        <v>-5.7200082430245098E-3</v>
      </c>
      <c r="D1001" s="66">
        <f t="shared" si="60"/>
        <v>274.21864872295771</v>
      </c>
      <c r="E1001" s="57">
        <f>'Portfolio 2 - Criteria Based'!F999</f>
        <v>-4.4765593528935423E-3</v>
      </c>
      <c r="F1001" s="66">
        <f t="shared" si="61"/>
        <v>311.45493841596209</v>
      </c>
      <c r="G1001" s="57">
        <f>'Markowitz Optimisation'!F1023</f>
        <v>2.2044385431361415E-3</v>
      </c>
      <c r="H1001" s="66">
        <f t="shared" si="62"/>
        <v>509.31687228010736</v>
      </c>
      <c r="I1001" s="57">
        <f>'Portfolio 4 - Benchmark'!C999</f>
        <v>8.5674945897675769E-3</v>
      </c>
      <c r="J1001" s="66">
        <f t="shared" si="63"/>
        <v>168.50512292908485</v>
      </c>
    </row>
    <row r="1002" spans="2:10" ht="15" customHeight="1" x14ac:dyDescent="0.35">
      <c r="B1002" s="56">
        <f>'Daily Returns'!B1000</f>
        <v>45926</v>
      </c>
      <c r="C1002" s="57">
        <f>'Portfolio 1 - Equal Weight'!F1000</f>
        <v>-1.7323098816906125E-2</v>
      </c>
      <c r="D1002" s="66">
        <f t="shared" si="60"/>
        <v>269.46833197369148</v>
      </c>
      <c r="E1002" s="57">
        <f>'Portfolio 2 - Criteria Based'!F1000</f>
        <v>-1.6887480263204201E-2</v>
      </c>
      <c r="F1002" s="66">
        <f t="shared" si="61"/>
        <v>306.19524929058508</v>
      </c>
      <c r="G1002" s="57">
        <f>'Markowitz Optimisation'!F1024</f>
        <v>-1.6054050640870135E-2</v>
      </c>
      <c r="H1002" s="66">
        <f t="shared" si="62"/>
        <v>501.14027342027293</v>
      </c>
      <c r="I1002" s="57">
        <f>'Portfolio 4 - Benchmark'!C1000</f>
        <v>6.9071148318331499E-3</v>
      </c>
      <c r="J1002" s="66">
        <f t="shared" si="63"/>
        <v>169.6690071629082</v>
      </c>
    </row>
    <row r="1003" spans="2:10" ht="15" customHeight="1" x14ac:dyDescent="0.35">
      <c r="B1003" s="56">
        <f>'Daily Returns'!B1001</f>
        <v>45929</v>
      </c>
      <c r="C1003" s="57">
        <f>'Portfolio 1 - Equal Weight'!F1001</f>
        <v>2.1168007032479454E-3</v>
      </c>
      <c r="D1003" s="66">
        <f t="shared" si="60"/>
        <v>270.03874272831644</v>
      </c>
      <c r="E1003" s="57">
        <f>'Portfolio 2 - Criteria Based'!F1001</f>
        <v>1.1148993308415294E-3</v>
      </c>
      <c r="F1003" s="66">
        <f t="shared" si="61"/>
        <v>306.53662616912607</v>
      </c>
      <c r="G1003" s="57">
        <f>'Markowitz Optimisation'!F1025</f>
        <v>4.5301576090133267E-3</v>
      </c>
      <c r="H1003" s="66">
        <f t="shared" si="62"/>
        <v>503.41051784309082</v>
      </c>
      <c r="I1003" s="57">
        <f>'Portfolio 4 - Benchmark'!C1001</f>
        <v>-4.6245552911498011E-3</v>
      </c>
      <c r="J1003" s="66">
        <f t="shared" si="63"/>
        <v>168.88436345808884</v>
      </c>
    </row>
    <row r="1004" spans="2:10" ht="15" customHeight="1" x14ac:dyDescent="0.35">
      <c r="B1004" s="56">
        <f>'Daily Returns'!B1002</f>
        <v>45930</v>
      </c>
      <c r="C1004" s="57">
        <f>'Portfolio 1 - Equal Weight'!F1002</f>
        <v>-1.5571091956358971E-3</v>
      </c>
      <c r="D1004" s="66">
        <f t="shared" si="60"/>
        <v>269.61826291883619</v>
      </c>
      <c r="E1004" s="57">
        <f>'Portfolio 2 - Criteria Based'!F1002</f>
        <v>-2.451093375917552E-3</v>
      </c>
      <c r="F1004" s="66">
        <f t="shared" si="61"/>
        <v>305.78527627524682</v>
      </c>
      <c r="G1004" s="57">
        <f>'Markowitz Optimisation'!F1026</f>
        <v>-5.6038107289886055E-3</v>
      </c>
      <c r="H1004" s="66">
        <f t="shared" si="62"/>
        <v>500.58950058211599</v>
      </c>
      <c r="I1004" s="57">
        <f>'Portfolio 4 - Benchmark'!C1002</f>
        <v>-8.9180543847798832E-3</v>
      </c>
      <c r="J1004" s="66">
        <f t="shared" si="63"/>
        <v>167.37824352003068</v>
      </c>
    </row>
    <row r="1005" spans="2:10" ht="15" customHeight="1" x14ac:dyDescent="0.35">
      <c r="B1005" s="56">
        <f>'Daily Returns'!B1003</f>
        <v>45931</v>
      </c>
      <c r="C1005" s="57">
        <f>'Portfolio 1 - Equal Weight'!F1003</f>
        <v>1.3744280027827871E-2</v>
      </c>
      <c r="D1005" s="66">
        <f t="shared" si="60"/>
        <v>273.32397182500915</v>
      </c>
      <c r="E1005" s="57">
        <f>'Portfolio 2 - Criteria Based'!F1003</f>
        <v>1.4053702584428621E-2</v>
      </c>
      <c r="F1005" s="66">
        <f t="shared" si="61"/>
        <v>310.08269160271652</v>
      </c>
      <c r="G1005" s="57">
        <f>'Markowitz Optimisation'!F1027</f>
        <v>2.018472170592794E-2</v>
      </c>
      <c r="H1005" s="66">
        <f t="shared" si="62"/>
        <v>510.69376034027545</v>
      </c>
      <c r="I1005" s="57">
        <f>'Portfolio 4 - Benchmark'!C1003</f>
        <v>-7.0733129240395654E-3</v>
      </c>
      <c r="J1005" s="66">
        <f t="shared" si="63"/>
        <v>166.19432482693742</v>
      </c>
    </row>
    <row r="1006" spans="2:10" ht="15" customHeight="1" x14ac:dyDescent="0.35">
      <c r="B1006" s="56">
        <f>'Daily Returns'!B1004</f>
        <v>45933</v>
      </c>
      <c r="C1006" s="57">
        <f>'Portfolio 1 - Equal Weight'!F1004</f>
        <v>8.2410278536953607E-3</v>
      </c>
      <c r="D1006" s="66">
        <f t="shared" si="60"/>
        <v>275.57644228990171</v>
      </c>
      <c r="E1006" s="57">
        <f>'Portfolio 2 - Criteria Based'!F1004</f>
        <v>6.5222379564200657E-3</v>
      </c>
      <c r="F1006" s="66">
        <f t="shared" si="61"/>
        <v>312.10512470351665</v>
      </c>
      <c r="G1006" s="57">
        <f>'Markowitz Optimisation'!F1028</f>
        <v>-5.9074320958149625E-3</v>
      </c>
      <c r="H1006" s="66">
        <f t="shared" si="62"/>
        <v>507.67687162930883</v>
      </c>
      <c r="I1006" s="57">
        <f>'Portfolio 4 - Benchmark'!C1004</f>
        <v>-1.2070439973280833E-2</v>
      </c>
      <c r="J1006" s="66">
        <f t="shared" si="63"/>
        <v>164.18828620521393</v>
      </c>
    </row>
    <row r="1007" spans="2:10" ht="15" customHeight="1" x14ac:dyDescent="0.35">
      <c r="B1007" s="56">
        <f>'Daily Returns'!B1005</f>
        <v>45936</v>
      </c>
      <c r="C1007" s="57">
        <f>'Portfolio 1 - Equal Weight'!F1005</f>
        <v>-2.5452495431487268E-4</v>
      </c>
      <c r="D1007" s="66">
        <f t="shared" si="60"/>
        <v>275.50630120851758</v>
      </c>
      <c r="E1007" s="57">
        <f>'Portfolio 2 - Criteria Based'!F1005</f>
        <v>1.3915906413061339E-4</v>
      </c>
      <c r="F1007" s="66">
        <f t="shared" si="61"/>
        <v>312.14855696058078</v>
      </c>
      <c r="G1007" s="57">
        <f>'Markowitz Optimisation'!F1029</f>
        <v>5.6115103632391125E-3</v>
      </c>
      <c r="H1007" s="66">
        <f t="shared" si="62"/>
        <v>510.52570565563349</v>
      </c>
      <c r="I1007" s="57">
        <f>'Portfolio 4 - Benchmark'!C1005</f>
        <v>6.8662072925638196E-3</v>
      </c>
      <c r="J1007" s="66">
        <f t="shared" si="63"/>
        <v>165.31563701330973</v>
      </c>
    </row>
    <row r="1008" spans="2:10" ht="15" customHeight="1" x14ac:dyDescent="0.35">
      <c r="B1008" s="56">
        <f>'Daily Returns'!B1006</f>
        <v>45937</v>
      </c>
      <c r="C1008" s="57">
        <f>'Portfolio 1 - Equal Weight'!F1006</f>
        <v>8.2005702225076407E-4</v>
      </c>
      <c r="D1008" s="66">
        <f t="shared" si="60"/>
        <v>275.73223208549797</v>
      </c>
      <c r="E1008" s="57">
        <f>'Portfolio 2 - Criteria Based'!F1006</f>
        <v>1.3830158464326258E-3</v>
      </c>
      <c r="F1008" s="66">
        <f t="shared" si="61"/>
        <v>312.58026336129831</v>
      </c>
      <c r="G1008" s="57">
        <f>'Markowitz Optimisation'!F1030</f>
        <v>3.5659364889286697E-3</v>
      </c>
      <c r="H1008" s="66">
        <f t="shared" si="62"/>
        <v>512.34620789796702</v>
      </c>
      <c r="I1008" s="57">
        <f>'Portfolio 4 - Benchmark'!C1006</f>
        <v>-1.9817988174791745E-3</v>
      </c>
      <c r="J1008" s="66">
        <f t="shared" si="63"/>
        <v>164.98801467936593</v>
      </c>
    </row>
    <row r="1009" spans="2:10" ht="15" customHeight="1" x14ac:dyDescent="0.35">
      <c r="B1009" s="56">
        <f>'Daily Returns'!B1007</f>
        <v>45938</v>
      </c>
      <c r="C1009" s="57">
        <f>'Portfolio 1 - Equal Weight'!F1007</f>
        <v>-1.0835847390934529E-2</v>
      </c>
      <c r="D1009" s="66">
        <f t="shared" si="60"/>
        <v>272.74443969785779</v>
      </c>
      <c r="E1009" s="57">
        <f>'Portfolio 2 - Criteria Based'!F1007</f>
        <v>-1.0247270501376636E-2</v>
      </c>
      <c r="F1009" s="66">
        <f t="shared" si="61"/>
        <v>309.37716884924356</v>
      </c>
      <c r="G1009" s="57">
        <f>'Markowitz Optimisation'!F1031</f>
        <v>-1.4378487184082522E-2</v>
      </c>
      <c r="H1009" s="66">
        <f t="shared" si="62"/>
        <v>504.97944451389282</v>
      </c>
      <c r="I1009" s="57">
        <f>'Portfolio 4 - Benchmark'!C1007</f>
        <v>5.1629087719446964E-3</v>
      </c>
      <c r="J1009" s="66">
        <f t="shared" si="63"/>
        <v>165.83983274761977</v>
      </c>
    </row>
    <row r="1010" spans="2:10" ht="15" customHeight="1" x14ac:dyDescent="0.35">
      <c r="B1010" s="56">
        <f>'Daily Returns'!B1008</f>
        <v>45939</v>
      </c>
      <c r="C1010" s="57">
        <f>'Portfolio 1 - Equal Weight'!F1008</f>
        <v>1.0999428815259837E-2</v>
      </c>
      <c r="D1010" s="66">
        <f t="shared" si="60"/>
        <v>275.74447274707228</v>
      </c>
      <c r="E1010" s="57">
        <f>'Portfolio 2 - Criteria Based'!F1008</f>
        <v>1.0236181255233425E-2</v>
      </c>
      <c r="F1010" s="66">
        <f t="shared" si="61"/>
        <v>312.54400962581536</v>
      </c>
      <c r="G1010" s="57">
        <f>'Markowitz Optimisation'!F1032</f>
        <v>5.7125948567030276E-3</v>
      </c>
      <c r="H1010" s="66">
        <f t="shared" si="62"/>
        <v>507.86418749136357</v>
      </c>
      <c r="I1010" s="57">
        <f>'Portfolio 4 - Benchmark'!C1008</f>
        <v>5.5585006971221596E-3</v>
      </c>
      <c r="J1010" s="66">
        <f t="shared" si="63"/>
        <v>166.76165357355802</v>
      </c>
    </row>
    <row r="1011" spans="2:10" ht="15" customHeight="1" x14ac:dyDescent="0.35">
      <c r="B1011" s="56">
        <f>'Daily Returns'!B1009</f>
        <v>45940</v>
      </c>
      <c r="C1011" s="57">
        <f>'Portfolio 1 - Equal Weight'!F1009</f>
        <v>5.116314017305868E-3</v>
      </c>
      <c r="D1011" s="66">
        <f t="shared" si="60"/>
        <v>277.15526805818274</v>
      </c>
      <c r="E1011" s="57">
        <f>'Portfolio 2 - Criteria Based'!F1009</f>
        <v>5.2054449348956991E-3</v>
      </c>
      <c r="F1011" s="66">
        <f t="shared" si="61"/>
        <v>314.17094025765408</v>
      </c>
      <c r="G1011" s="57">
        <f>'Markowitz Optimisation'!F1033</f>
        <v>6.1991490973084982E-3</v>
      </c>
      <c r="H1011" s="66">
        <f t="shared" si="62"/>
        <v>511.01251331080601</v>
      </c>
      <c r="I1011" s="57">
        <f>'Portfolio 4 - Benchmark'!C1009</f>
        <v>-1.8232751675584247E-4</v>
      </c>
      <c r="J1011" s="66">
        <f t="shared" si="63"/>
        <v>166.73124833537184</v>
      </c>
    </row>
    <row r="1012" spans="2:10" ht="15" customHeight="1" x14ac:dyDescent="0.35">
      <c r="B1012" s="56">
        <f>'Daily Returns'!B1010</f>
        <v>45943</v>
      </c>
      <c r="C1012" s="57">
        <f>'Portfolio 1 - Equal Weight'!F1010</f>
        <v>5.526473840319757E-3</v>
      </c>
      <c r="D1012" s="66">
        <f t="shared" si="60"/>
        <v>278.68695939681311</v>
      </c>
      <c r="E1012" s="57">
        <f>'Portfolio 2 - Criteria Based'!F1010</f>
        <v>8.135052618979054E-3</v>
      </c>
      <c r="F1012" s="66">
        <f t="shared" si="61"/>
        <v>316.72673738800421</v>
      </c>
      <c r="G1012" s="57">
        <f>'Markowitz Optimisation'!F1034</f>
        <v>1.6372183853322193E-2</v>
      </c>
      <c r="H1012" s="66">
        <f t="shared" si="62"/>
        <v>519.37890413007881</v>
      </c>
      <c r="I1012" s="57">
        <f>'Portfolio 4 - Benchmark'!C1010</f>
        <v>2.842848842716128E-3</v>
      </c>
      <c r="J1012" s="66">
        <f t="shared" si="63"/>
        <v>167.20524007174666</v>
      </c>
    </row>
    <row r="1013" spans="2:10" ht="15" customHeight="1" x14ac:dyDescent="0.35">
      <c r="B1013" s="56">
        <f>'Daily Returns'!B1011</f>
        <v>45944</v>
      </c>
      <c r="C1013" s="57">
        <f>'Portfolio 1 - Equal Weight'!F1011</f>
        <v>-5.4146652440723812E-3</v>
      </c>
      <c r="D1013" s="66">
        <f t="shared" si="60"/>
        <v>277.17796280379099</v>
      </c>
      <c r="E1013" s="57">
        <f>'Portfolio 2 - Criteria Based'!F1011</f>
        <v>-4.3235856521415192E-3</v>
      </c>
      <c r="F1013" s="66">
        <f t="shared" si="61"/>
        <v>315.35734221058385</v>
      </c>
      <c r="G1013" s="57">
        <f>'Markowitz Optimisation'!F1035</f>
        <v>-1.9007501558986144E-3</v>
      </c>
      <c r="H1013" s="66">
        <f t="shared" si="62"/>
        <v>518.39169459708307</v>
      </c>
      <c r="I1013" s="57">
        <f>'Portfolio 4 - Benchmark'!C1011</f>
        <v>-1.0833098393008167E-2</v>
      </c>
      <c r="J1013" s="66">
        <f t="shared" si="63"/>
        <v>165.39388925422287</v>
      </c>
    </row>
    <row r="1014" spans="2:10" ht="15" customHeight="1" x14ac:dyDescent="0.35">
      <c r="B1014" s="56">
        <f>'Daily Returns'!B1012</f>
        <v>45945</v>
      </c>
      <c r="C1014" s="57">
        <f>'Portfolio 1 - Equal Weight'!F1012</f>
        <v>1.5999703591711302E-2</v>
      </c>
      <c r="D1014" s="66">
        <f t="shared" si="60"/>
        <v>281.61272805080603</v>
      </c>
      <c r="E1014" s="57">
        <f>'Portfolio 2 - Criteria Based'!F1012</f>
        <v>1.6831491799929748E-2</v>
      </c>
      <c r="F1014" s="66">
        <f t="shared" si="61"/>
        <v>320.6652767300489</v>
      </c>
      <c r="G1014" s="57">
        <f>'Markowitz Optimisation'!F1036</f>
        <v>1.3716291714346336E-2</v>
      </c>
      <c r="H1014" s="66">
        <f t="shared" si="62"/>
        <v>525.50210630247102</v>
      </c>
      <c r="I1014" s="57">
        <f>'Portfolio 4 - Benchmark'!C1012</f>
        <v>4.5146533849211856E-3</v>
      </c>
      <c r="J1014" s="66">
        <f t="shared" si="63"/>
        <v>166.14058533618973</v>
      </c>
    </row>
    <row r="1015" spans="2:10" ht="15" customHeight="1" x14ac:dyDescent="0.35">
      <c r="B1015" s="56">
        <f>'Daily Returns'!B1013</f>
        <v>45946</v>
      </c>
      <c r="C1015" s="57">
        <f>'Portfolio 1 - Equal Weight'!F1013</f>
        <v>5.3374509710102267E-3</v>
      </c>
      <c r="D1015" s="66">
        <f t="shared" si="60"/>
        <v>283.11582217958966</v>
      </c>
      <c r="E1015" s="57">
        <f>'Portfolio 2 - Criteria Based'!F1013</f>
        <v>5.4052989836765267E-3</v>
      </c>
      <c r="F1015" s="66">
        <f t="shared" si="61"/>
        <v>322.39856842445823</v>
      </c>
      <c r="G1015" s="57">
        <f>'Markowitz Optimisation'!F1037</f>
        <v>4.5420943193610792E-3</v>
      </c>
      <c r="H1015" s="66">
        <f t="shared" si="62"/>
        <v>527.88898643431969</v>
      </c>
      <c r="I1015" s="57">
        <f>'Portfolio 4 - Benchmark'!C1013</f>
        <v>4.2503507674322982E-3</v>
      </c>
      <c r="J1015" s="66">
        <f t="shared" si="63"/>
        <v>166.84674110057506</v>
      </c>
    </row>
    <row r="1016" spans="2:10" ht="15" customHeight="1" x14ac:dyDescent="0.35">
      <c r="B1016" s="56">
        <f>'Daily Returns'!B1014</f>
        <v>45947</v>
      </c>
      <c r="C1016" s="57">
        <f>'Portfolio 1 - Equal Weight'!F1014</f>
        <v>-6.0392798118914627E-3</v>
      </c>
      <c r="D1016" s="66">
        <f t="shared" si="60"/>
        <v>281.40600651027341</v>
      </c>
      <c r="E1016" s="57">
        <f>'Portfolio 2 - Criteria Based'!F1014</f>
        <v>-3.0843166399678753E-3</v>
      </c>
      <c r="F1016" s="66">
        <f t="shared" si="61"/>
        <v>321.40418915516483</v>
      </c>
      <c r="G1016" s="57">
        <f>'Markowitz Optimisation'!F1038</f>
        <v>1.619500293976063E-2</v>
      </c>
      <c r="H1016" s="66">
        <f t="shared" si="62"/>
        <v>536.43815012149071</v>
      </c>
      <c r="I1016" s="57">
        <f>'Portfolio 4 - Benchmark'!C1014</f>
        <v>-2.9934494454559868E-3</v>
      </c>
      <c r="J1016" s="66">
        <f t="shared" si="63"/>
        <v>166.34729381595142</v>
      </c>
    </row>
    <row r="1017" spans="2:10" ht="15" customHeight="1" x14ac:dyDescent="0.35">
      <c r="B1017" s="56">
        <f>'Daily Returns'!B1015</f>
        <v>45950</v>
      </c>
      <c r="C1017" s="57">
        <f>'Portfolio 1 - Equal Weight'!F1015</f>
        <v>4.8344747878077627E-3</v>
      </c>
      <c r="D1017" s="66">
        <f t="shared" si="60"/>
        <v>282.766456753885</v>
      </c>
      <c r="E1017" s="57">
        <f>'Portfolio 2 - Criteria Based'!F1015</f>
        <v>7.4743823710218564E-3</v>
      </c>
      <c r="F1017" s="66">
        <f t="shared" si="61"/>
        <v>323.8064869605588</v>
      </c>
      <c r="G1017" s="57">
        <f>'Markowitz Optimisation'!F1039</f>
        <v>8.6282264605535841E-3</v>
      </c>
      <c r="H1017" s="66">
        <f t="shared" si="62"/>
        <v>541.06665996281936</v>
      </c>
      <c r="I1017" s="57">
        <f>'Portfolio 4 - Benchmark'!C1015</f>
        <v>-6.2429154386761665E-3</v>
      </c>
      <c r="J1017" s="66">
        <f t="shared" si="63"/>
        <v>165.3088017272058</v>
      </c>
    </row>
    <row r="1018" spans="2:10" ht="15" customHeight="1" x14ac:dyDescent="0.35">
      <c r="B1018" s="56">
        <f>'Daily Returns'!B1016</f>
        <v>45951</v>
      </c>
      <c r="C1018" s="57">
        <f>'Portfolio 1 - Equal Weight'!F1016</f>
        <v>2.9273303056563506E-3</v>
      </c>
      <c r="D1018" s="66">
        <f t="shared" si="60"/>
        <v>283.59420757216367</v>
      </c>
      <c r="E1018" s="57">
        <f>'Portfolio 2 - Criteria Based'!F1016</f>
        <v>3.2855386919793369E-3</v>
      </c>
      <c r="F1018" s="66">
        <f t="shared" si="61"/>
        <v>324.87036570218157</v>
      </c>
      <c r="G1018" s="57">
        <f>'Markowitz Optimisation'!F1040</f>
        <v>2.6422783685876063E-3</v>
      </c>
      <c r="H1018" s="66">
        <f t="shared" si="62"/>
        <v>542.49630869440307</v>
      </c>
      <c r="I1018" s="57">
        <f>'Portfolio 4 - Benchmark'!C1016</f>
        <v>7.241706755789723E-3</v>
      </c>
      <c r="J1018" s="66">
        <f t="shared" si="63"/>
        <v>166.50591959346522</v>
      </c>
    </row>
    <row r="1019" spans="2:10" ht="15" customHeight="1" x14ac:dyDescent="0.35">
      <c r="B1019" s="56">
        <f>'Daily Returns'!B1017</f>
        <v>45953</v>
      </c>
      <c r="C1019" s="57">
        <f>'Portfolio 1 - Equal Weight'!F1017</f>
        <v>6.1681336083452233E-4</v>
      </c>
      <c r="D1019" s="66">
        <f t="shared" si="60"/>
        <v>283.76913226844943</v>
      </c>
      <c r="E1019" s="57">
        <f>'Portfolio 2 - Criteria Based'!F1017</f>
        <v>-1.3950915063865913E-3</v>
      </c>
      <c r="F1019" s="66">
        <f t="shared" si="61"/>
        <v>324.41714181431377</v>
      </c>
      <c r="G1019" s="57">
        <f>'Markowitz Optimisation'!F1041</f>
        <v>-1.0978254031712752E-2</v>
      </c>
      <c r="H1019" s="66">
        <f t="shared" si="62"/>
        <v>536.54064640628951</v>
      </c>
      <c r="I1019" s="57">
        <f>'Portfolio 4 - Benchmark'!C1017</f>
        <v>4.1660001726986362E-3</v>
      </c>
      <c r="J1019" s="66">
        <f t="shared" si="63"/>
        <v>167.19958328324694</v>
      </c>
    </row>
    <row r="1020" spans="2:10" ht="15" customHeight="1" x14ac:dyDescent="0.35">
      <c r="B1020" s="56">
        <f>'Daily Returns'!B1018</f>
        <v>45954</v>
      </c>
      <c r="C1020" s="57">
        <f>'Portfolio 1 - Equal Weight'!F1018</f>
        <v>-2.0355363501409211E-3</v>
      </c>
      <c r="D1020" s="66">
        <f t="shared" si="60"/>
        <v>283.19150988466902</v>
      </c>
      <c r="E1020" s="57">
        <f>'Portfolio 2 - Criteria Based'!F1018</f>
        <v>-4.4351255241660786E-4</v>
      </c>
      <c r="F1020" s="66">
        <f t="shared" si="61"/>
        <v>324.2732587397</v>
      </c>
      <c r="G1020" s="57">
        <f>'Markowitz Optimisation'!F1042</f>
        <v>1.2945830774395424E-3</v>
      </c>
      <c r="H1020" s="66">
        <f t="shared" si="62"/>
        <v>537.23524284748555</v>
      </c>
      <c r="I1020" s="57">
        <f>'Portfolio 4 - Benchmark'!C1018</f>
        <v>-2.0609662576688281E-3</v>
      </c>
      <c r="J1020" s="66">
        <f t="shared" si="63"/>
        <v>166.85499058380387</v>
      </c>
    </row>
    <row r="1021" spans="2:10" ht="15" customHeight="1" x14ac:dyDescent="0.35">
      <c r="B1021" s="56">
        <f>'Daily Returns'!B1019</f>
        <v>45957</v>
      </c>
      <c r="C1021" s="57">
        <f>'Portfolio 1 - Equal Weight'!F1019</f>
        <v>-1.1537489238539038E-3</v>
      </c>
      <c r="D1021" s="66">
        <f t="shared" si="60"/>
        <v>282.864777984895</v>
      </c>
      <c r="E1021" s="57">
        <f>'Portfolio 2 - Criteria Based'!F1019</f>
        <v>-1.9679470583331593E-3</v>
      </c>
      <c r="F1021" s="66">
        <f t="shared" si="61"/>
        <v>323.63510613406709</v>
      </c>
      <c r="G1021" s="57">
        <f>'Markowitz Optimisation'!F1043</f>
        <v>-8.1938812465034341E-3</v>
      </c>
      <c r="H1021" s="66">
        <f t="shared" si="62"/>
        <v>532.83320106615679</v>
      </c>
      <c r="I1021" s="57">
        <f>'Portfolio 4 - Benchmark'!C1019</f>
        <v>4.7534022494257755E-3</v>
      </c>
      <c r="J1021" s="66">
        <f t="shared" si="63"/>
        <v>167.64811947137284</v>
      </c>
    </row>
    <row r="1022" spans="2:10" ht="15" customHeight="1" x14ac:dyDescent="0.35">
      <c r="B1022" s="56">
        <f>'Daily Returns'!B1020</f>
        <v>45958</v>
      </c>
      <c r="C1022" s="57">
        <f>'Portfolio 1 - Equal Weight'!F1020</f>
        <v>-9.7044276902436694E-3</v>
      </c>
      <c r="D1022" s="66">
        <f t="shared" si="60"/>
        <v>280.11973720082375</v>
      </c>
      <c r="E1022" s="57">
        <f>'Portfolio 2 - Criteria Based'!F1020</f>
        <v>-1.0864649180426272E-2</v>
      </c>
      <c r="F1022" s="66">
        <f t="shared" si="61"/>
        <v>320.11892424345041</v>
      </c>
      <c r="G1022" s="57">
        <f>'Markowitz Optimisation'!F1044</f>
        <v>-9.8736006388924907E-3</v>
      </c>
      <c r="H1022" s="66">
        <f t="shared" si="62"/>
        <v>527.57221883168688</v>
      </c>
      <c r="I1022" s="57">
        <f>'Portfolio 4 - Benchmark'!C1020</f>
        <v>2.2550925867346194E-3</v>
      </c>
      <c r="J1022" s="66">
        <f t="shared" si="63"/>
        <v>168.02618150277274</v>
      </c>
    </row>
    <row r="1023" spans="2:10" ht="15" customHeight="1" x14ac:dyDescent="0.35">
      <c r="B1023" s="56">
        <f>'Daily Returns'!B1021</f>
        <v>45959</v>
      </c>
      <c r="C1023" s="57">
        <f>'Portfolio 1 - Equal Weight'!F1021</f>
        <v>3.047509773715211E-2</v>
      </c>
      <c r="D1023" s="66">
        <f t="shared" si="60"/>
        <v>288.65641357012424</v>
      </c>
      <c r="E1023" s="57">
        <f>'Portfolio 2 - Criteria Based'!F1021</f>
        <v>2.8232233632486396E-2</v>
      </c>
      <c r="F1023" s="66">
        <f t="shared" si="61"/>
        <v>329.15659650287176</v>
      </c>
      <c r="G1023" s="57">
        <f>'Markowitz Optimisation'!F1045</f>
        <v>1.5749715782176921E-2</v>
      </c>
      <c r="H1023" s="66">
        <f t="shared" si="62"/>
        <v>535.88133133285839</v>
      </c>
      <c r="I1023" s="57">
        <f>'Portfolio 4 - Benchmark'!C1021</f>
        <v>-7.0137736486908242E-4</v>
      </c>
      <c r="J1023" s="66">
        <f t="shared" si="63"/>
        <v>167.90833174236133</v>
      </c>
    </row>
    <row r="1024" spans="2:10" ht="15" customHeight="1" x14ac:dyDescent="0.35">
      <c r="B1024" s="56">
        <f>'Daily Returns'!B1022</f>
        <v>45960</v>
      </c>
      <c r="C1024" s="57">
        <f>'Portfolio 1 - Equal Weight'!F1022</f>
        <v>-5.4322139846003589E-4</v>
      </c>
      <c r="D1024" s="66">
        <f t="shared" si="60"/>
        <v>288.4996092294702</v>
      </c>
      <c r="E1024" s="57">
        <f>'Portfolio 2 - Criteria Based'!F1022</f>
        <v>-1.2628172914009865E-3</v>
      </c>
      <c r="F1024" s="66">
        <f t="shared" si="61"/>
        <v>328.74093186122923</v>
      </c>
      <c r="G1024" s="57">
        <f>'Markowitz Optimisation'!F1046</f>
        <v>-2.9937976142386359E-3</v>
      </c>
      <c r="H1024" s="66">
        <f t="shared" si="62"/>
        <v>534.27701108159908</v>
      </c>
      <c r="I1024" s="57">
        <f>'Portfolio 4 - Benchmark'!C1022</f>
        <v>2.1757958850776582E-4</v>
      </c>
      <c r="J1024" s="66">
        <f t="shared" si="63"/>
        <v>167.94486516808885</v>
      </c>
    </row>
    <row r="1025" spans="2:10" ht="15" customHeight="1" x14ac:dyDescent="0.35">
      <c r="B1025" s="56">
        <f>'Daily Returns'!B1023</f>
        <v>45961</v>
      </c>
      <c r="C1025" s="57">
        <f>'Portfolio 1 - Equal Weight'!F1023</f>
        <v>-9.0200853769131784E-3</v>
      </c>
      <c r="D1025" s="66">
        <f t="shared" si="60"/>
        <v>285.89731812301432</v>
      </c>
      <c r="E1025" s="57">
        <f>'Portfolio 2 - Criteria Based'!F1023</f>
        <v>-1.0021270040558144E-2</v>
      </c>
      <c r="F1025" s="66">
        <f t="shared" si="61"/>
        <v>325.44653020966308</v>
      </c>
      <c r="G1025" s="57">
        <f>'Markowitz Optimisation'!F1047</f>
        <v>-1.9613238884490306E-2</v>
      </c>
      <c r="H1025" s="66">
        <f t="shared" si="62"/>
        <v>523.79810843276425</v>
      </c>
      <c r="I1025" s="57">
        <f>'Portfolio 4 - Benchmark'!C1023</f>
        <v>4.2973146695333142E-3</v>
      </c>
      <c r="J1025" s="66">
        <f t="shared" si="63"/>
        <v>168.66657710084849</v>
      </c>
    </row>
    <row r="1026" spans="2:10" ht="15" customHeight="1" x14ac:dyDescent="0.35">
      <c r="B1026" s="56">
        <f>'Daily Returns'!B1024</f>
        <v>45964</v>
      </c>
      <c r="C1026" s="57">
        <f>'Portfolio 1 - Equal Weight'!F1024</f>
        <v>1.1429288253797516E-3</v>
      </c>
      <c r="D1026" s="66">
        <f t="shared" si="60"/>
        <v>286.22407840899587</v>
      </c>
      <c r="E1026" s="57">
        <f>'Portfolio 2 - Criteria Based'!F1024</f>
        <v>1.3608819957592786E-3</v>
      </c>
      <c r="F1026" s="66">
        <f t="shared" si="61"/>
        <v>325.88942453320777</v>
      </c>
      <c r="G1026" s="57">
        <f>'Markowitz Optimisation'!F1048</f>
        <v>-9.0578497238421891E-5</v>
      </c>
      <c r="H1026" s="66">
        <f t="shared" si="62"/>
        <v>523.75066358724609</v>
      </c>
      <c r="I1026" s="57">
        <f>'Portfolio 4 - Benchmark'!C1024</f>
        <v>-3.4055338177753081E-3</v>
      </c>
      <c r="J1026" s="66">
        <f t="shared" si="63"/>
        <v>168.09217736860313</v>
      </c>
    </row>
    <row r="1027" spans="2:10" ht="15" customHeight="1" x14ac:dyDescent="0.35">
      <c r="B1027" s="56">
        <f>'Daily Returns'!B1025</f>
        <v>45965</v>
      </c>
      <c r="C1027" s="57">
        <f>'Portfolio 1 - Equal Weight'!F1025</f>
        <v>-1.202662118725133E-2</v>
      </c>
      <c r="D1027" s="66">
        <f t="shared" si="60"/>
        <v>282.78176984330076</v>
      </c>
      <c r="E1027" s="57">
        <f>'Portfolio 2 - Criteria Based'!F1025</f>
        <v>-1.1782455291293854E-2</v>
      </c>
      <c r="F1027" s="66">
        <f t="shared" si="61"/>
        <v>322.0496469587398</v>
      </c>
      <c r="G1027" s="57">
        <f>'Markowitz Optimisation'!F1049</f>
        <v>-9.2024688720883999E-3</v>
      </c>
      <c r="H1027" s="66">
        <f t="shared" si="62"/>
        <v>518.93086440884883</v>
      </c>
      <c r="I1027" s="57">
        <f>'Portfolio 4 - Benchmark'!C1025</f>
        <v>1.9344806166332162E-2</v>
      </c>
      <c r="J1027" s="66">
        <f t="shared" si="63"/>
        <v>171.34388795787549</v>
      </c>
    </row>
    <row r="1028" spans="2:10" ht="15" customHeight="1" x14ac:dyDescent="0.35">
      <c r="B1028" s="56">
        <f>'Daily Returns'!B1026</f>
        <v>45967</v>
      </c>
      <c r="C1028" s="57">
        <f>'Portfolio 1 - Equal Weight'!F1026</f>
        <v>-2.3575121978761875E-2</v>
      </c>
      <c r="D1028" s="66">
        <f t="shared" si="60"/>
        <v>276.11515512587476</v>
      </c>
      <c r="E1028" s="57">
        <f>'Portfolio 2 - Criteria Based'!F1026</f>
        <v>-2.4638433305522303E-2</v>
      </c>
      <c r="F1028" s="66">
        <f t="shared" si="61"/>
        <v>314.1148482110799</v>
      </c>
      <c r="G1028" s="57">
        <f>'Markowitz Optimisation'!F1050</f>
        <v>-2.4553342692614617E-2</v>
      </c>
      <c r="H1028" s="66">
        <f t="shared" si="62"/>
        <v>506.18937706124359</v>
      </c>
      <c r="I1028" s="57">
        <f>'Portfolio 4 - Benchmark'!C1026</f>
        <v>1.2284049031652255E-3</v>
      </c>
      <c r="J1028" s="66">
        <f t="shared" si="63"/>
        <v>171.55436762997033</v>
      </c>
    </row>
    <row r="1029" spans="2:10" ht="15" customHeight="1" x14ac:dyDescent="0.35">
      <c r="B1029" s="56">
        <f>'Daily Returns'!B1027</f>
        <v>45968</v>
      </c>
      <c r="C1029" s="57">
        <f>'Portfolio 1 - Equal Weight'!F1027</f>
        <v>-1.3950247926558966E-3</v>
      </c>
      <c r="D1029" s="66">
        <f t="shared" si="60"/>
        <v>275.72996763884618</v>
      </c>
      <c r="E1029" s="57">
        <f>'Portfolio 2 - Criteria Based'!F1027</f>
        <v>-1.277373443435089E-3</v>
      </c>
      <c r="F1029" s="66">
        <f t="shared" si="61"/>
        <v>313.71360624578642</v>
      </c>
      <c r="G1029" s="57">
        <f>'Markowitz Optimisation'!F1051</f>
        <v>-2.850758240323784E-3</v>
      </c>
      <c r="H1029" s="66">
        <f t="shared" si="62"/>
        <v>504.74635352342187</v>
      </c>
      <c r="I1029" s="57">
        <f>'Portfolio 4 - Benchmark'!C1027</f>
        <v>-3.2053219610580497E-3</v>
      </c>
      <c r="J1029" s="66">
        <f t="shared" si="63"/>
        <v>171.00448064789055</v>
      </c>
    </row>
    <row r="1030" spans="2:10" ht="15" customHeight="1" x14ac:dyDescent="0.35">
      <c r="B1030" s="56">
        <f>'Daily Returns'!B1028</f>
        <v>45971</v>
      </c>
      <c r="C1030" s="57">
        <f>'Portfolio 1 - Equal Weight'!F1028</f>
        <v>7.2122184289682414E-4</v>
      </c>
      <c r="D1030" s="66">
        <f t="shared" si="60"/>
        <v>275.92883011424857</v>
      </c>
      <c r="E1030" s="57">
        <f>'Portfolio 2 - Criteria Based'!F1028</f>
        <v>1.0086951131708017E-3</v>
      </c>
      <c r="F1030" s="66">
        <f t="shared" si="61"/>
        <v>314.03004762734173</v>
      </c>
      <c r="G1030" s="57">
        <f>'Markowitz Optimisation'!F1052</f>
        <v>1.1197111586155216E-3</v>
      </c>
      <c r="H1030" s="66">
        <f t="shared" si="62"/>
        <v>505.31152364773249</v>
      </c>
      <c r="I1030" s="57">
        <f>'Portfolio 4 - Benchmark'!C1028</f>
        <v>4.6642472492106624E-3</v>
      </c>
      <c r="J1030" s="66">
        <f t="shared" si="63"/>
        <v>171.80208782635518</v>
      </c>
    </row>
    <row r="1031" spans="2:10" ht="15" customHeight="1" x14ac:dyDescent="0.35">
      <c r="B1031" s="56">
        <f>'Daily Returns'!B1029</f>
        <v>45972</v>
      </c>
      <c r="C1031" s="57">
        <f>'Portfolio 1 - Equal Weight'!F1029</f>
        <v>5.6244863941231626E-3</v>
      </c>
      <c r="D1031" s="66">
        <f t="shared" si="60"/>
        <v>277.4807880649725</v>
      </c>
      <c r="E1031" s="57">
        <f>'Portfolio 2 - Criteria Based'!F1029</f>
        <v>5.2229834933385962E-3</v>
      </c>
      <c r="F1031" s="66">
        <f t="shared" si="61"/>
        <v>315.67022138251167</v>
      </c>
      <c r="G1031" s="57">
        <f>'Markowitz Optimisation'!F1053</f>
        <v>5.450938873948514E-3</v>
      </c>
      <c r="H1031" s="66">
        <f t="shared" si="62"/>
        <v>508.0659458754381</v>
      </c>
      <c r="I1031" s="57">
        <f>'Portfolio 4 - Benchmark'!C1029</f>
        <v>-4.5753687390502895E-3</v>
      </c>
      <c r="J1031" s="66">
        <f t="shared" si="63"/>
        <v>171.0160299244109</v>
      </c>
    </row>
    <row r="1032" spans="2:10" ht="15" customHeight="1" x14ac:dyDescent="0.35">
      <c r="B1032" s="56">
        <f>'Daily Returns'!B1030</f>
        <v>45973</v>
      </c>
      <c r="C1032" s="57">
        <f>'Portfolio 1 - Equal Weight'!F1030</f>
        <v>2.6341054979727406E-5</v>
      </c>
      <c r="D1032" s="66">
        <f t="shared" si="60"/>
        <v>277.48809720166673</v>
      </c>
      <c r="E1032" s="57">
        <f>'Portfolio 2 - Criteria Based'!F1030</f>
        <v>-1.8816014971758197E-3</v>
      </c>
      <c r="F1032" s="66">
        <f t="shared" si="61"/>
        <v>315.07625582134449</v>
      </c>
      <c r="G1032" s="57">
        <f>'Markowitz Optimisation'!F1054</f>
        <v>-2.5438692595548392E-3</v>
      </c>
      <c r="H1032" s="66">
        <f t="shared" si="62"/>
        <v>506.77349253389889</v>
      </c>
      <c r="I1032" s="57">
        <f>'Portfolio 4 - Benchmark'!C1030</f>
        <v>-1.209810796507016E-2</v>
      </c>
      <c r="J1032" s="66">
        <f t="shared" si="63"/>
        <v>168.94705953062771</v>
      </c>
    </row>
    <row r="1033" spans="2:10" ht="15" customHeight="1" x14ac:dyDescent="0.35">
      <c r="B1033" s="56">
        <f>'Daily Returns'!B1031</f>
        <v>45974</v>
      </c>
      <c r="C1033" s="57">
        <f>'Portfolio 1 - Equal Weight'!F1031</f>
        <v>3.1242221079305745E-3</v>
      </c>
      <c r="D1033" s="66">
        <f t="shared" ref="D1033:D1096" si="64">D1032*(1+C1033)</f>
        <v>278.35503164963177</v>
      </c>
      <c r="E1033" s="57">
        <f>'Portfolio 2 - Criteria Based'!F1031</f>
        <v>2.6571654751926946E-3</v>
      </c>
      <c r="F1033" s="66">
        <f t="shared" ref="F1033:F1096" si="65">F1032*(1+E1033)</f>
        <v>315.91346557036599</v>
      </c>
      <c r="G1033" s="57">
        <f>'Markowitz Optimisation'!F1055</f>
        <v>1.7710601287339637E-4</v>
      </c>
      <c r="H1033" s="66">
        <f t="shared" ref="H1033:H1096" si="66">H1032*(1+G1033)</f>
        <v>506.86324516659153</v>
      </c>
      <c r="I1033" s="57">
        <f>'Portfolio 4 - Benchmark'!C1031</f>
        <v>-1.3727870087472116E-3</v>
      </c>
      <c r="J1033" s="66">
        <f t="shared" ref="J1033:J1096" si="67">J1032*(1+I1033)</f>
        <v>168.71513120213802</v>
      </c>
    </row>
    <row r="1034" spans="2:10" ht="15" customHeight="1" x14ac:dyDescent="0.35">
      <c r="B1034" s="56">
        <f>'Daily Returns'!B1032</f>
        <v>45975</v>
      </c>
      <c r="C1034" s="57">
        <f>'Portfolio 1 - Equal Weight'!F1032</f>
        <v>2.2610546352573647E-3</v>
      </c>
      <c r="D1034" s="66">
        <f t="shared" si="64"/>
        <v>278.98440758419036</v>
      </c>
      <c r="E1034" s="57">
        <f>'Portfolio 2 - Criteria Based'!F1032</f>
        <v>3.5448133194914502E-3</v>
      </c>
      <c r="F1034" s="66">
        <f t="shared" si="65"/>
        <v>317.03331983092653</v>
      </c>
      <c r="G1034" s="57">
        <f>'Markowitz Optimisation'!F1056</f>
        <v>5.919493181041042E-3</v>
      </c>
      <c r="H1034" s="66">
        <f t="shared" si="66"/>
        <v>509.86361869007555</v>
      </c>
      <c r="I1034" s="57">
        <f>'Portfolio 4 - Benchmark'!C1032</f>
        <v>3.668591769278251E-3</v>
      </c>
      <c r="J1034" s="66">
        <f t="shared" si="67"/>
        <v>169.33407814381889</v>
      </c>
    </row>
    <row r="1035" spans="2:10" ht="15" customHeight="1" x14ac:dyDescent="0.35">
      <c r="B1035" s="56">
        <f>'Daily Returns'!B1033</f>
        <v>45978</v>
      </c>
      <c r="C1035" s="57">
        <f>'Portfolio 1 - Equal Weight'!F1033</f>
        <v>6.0976927019261839E-3</v>
      </c>
      <c r="D1035" s="66">
        <f t="shared" si="64"/>
        <v>280.68556877026771</v>
      </c>
      <c r="E1035" s="57">
        <f>'Portfolio 2 - Criteria Based'!F1033</f>
        <v>6.0219493505859686E-3</v>
      </c>
      <c r="F1035" s="66">
        <f t="shared" si="65"/>
        <v>318.94247842539647</v>
      </c>
      <c r="G1035" s="57">
        <f>'Markowitz Optimisation'!F1057</f>
        <v>3.1987904820901651E-3</v>
      </c>
      <c r="H1035" s="66">
        <f t="shared" si="66"/>
        <v>511.49456558070545</v>
      </c>
      <c r="I1035" s="57">
        <f>'Portfolio 4 - Benchmark'!C1033</f>
        <v>4.1270433388267413E-3</v>
      </c>
      <c r="J1035" s="66">
        <f t="shared" si="67"/>
        <v>170.03292722305869</v>
      </c>
    </row>
    <row r="1036" spans="2:10" ht="15" customHeight="1" x14ac:dyDescent="0.35">
      <c r="B1036" s="56">
        <f>'Daily Returns'!B1034</f>
        <v>45979</v>
      </c>
      <c r="C1036" s="57">
        <f>'Portfolio 1 - Equal Weight'!F1034</f>
        <v>-6.1352490485867446E-3</v>
      </c>
      <c r="D1036" s="66">
        <f t="shared" si="64"/>
        <v>278.9634929015179</v>
      </c>
      <c r="E1036" s="57">
        <f>'Portfolio 2 - Criteria Based'!F1034</f>
        <v>-6.8972059456561818E-3</v>
      </c>
      <c r="F1036" s="66">
        <f t="shared" si="65"/>
        <v>316.74266646687852</v>
      </c>
      <c r="G1036" s="57">
        <f>'Markowitz Optimisation'!F1058</f>
        <v>-1.0785841483473044E-2</v>
      </c>
      <c r="H1036" s="66">
        <f t="shared" si="66"/>
        <v>505.97766627669404</v>
      </c>
      <c r="I1036" s="57">
        <f>'Portfolio 4 - Benchmark'!C1034</f>
        <v>6.0452150480250211E-3</v>
      </c>
      <c r="J1036" s="66">
        <f t="shared" si="67"/>
        <v>171.06081283336727</v>
      </c>
    </row>
    <row r="1037" spans="2:10" ht="15" customHeight="1" x14ac:dyDescent="0.35">
      <c r="B1037" s="56">
        <f>'Daily Returns'!B1035</f>
        <v>45980</v>
      </c>
      <c r="C1037" s="57">
        <f>'Portfolio 1 - Equal Weight'!F1035</f>
        <v>-6.8667172287146042E-3</v>
      </c>
      <c r="D1037" s="66">
        <f t="shared" si="64"/>
        <v>277.04792947862865</v>
      </c>
      <c r="E1037" s="57">
        <f>'Portfolio 2 - Criteria Based'!F1035</f>
        <v>-4.8727616383244677E-3</v>
      </c>
      <c r="F1037" s="66">
        <f t="shared" si="65"/>
        <v>315.19925495249811</v>
      </c>
      <c r="G1037" s="57">
        <f>'Markowitz Optimisation'!F1059</f>
        <v>2.2450004107694766E-3</v>
      </c>
      <c r="H1037" s="66">
        <f t="shared" si="66"/>
        <v>507.11358634532542</v>
      </c>
      <c r="I1037" s="57">
        <f>'Portfolio 4 - Benchmark'!C1035</f>
        <v>-2.7571173862362963E-3</v>
      </c>
      <c r="J1037" s="66">
        <f t="shared" si="67"/>
        <v>170.58917809220068</v>
      </c>
    </row>
    <row r="1038" spans="2:10" ht="15" customHeight="1" x14ac:dyDescent="0.35">
      <c r="B1038" s="56">
        <f>'Daily Returns'!B1036</f>
        <v>45981</v>
      </c>
      <c r="C1038" s="57">
        <f>'Portfolio 1 - Equal Weight'!F1036</f>
        <v>-3.316502077701899E-3</v>
      </c>
      <c r="D1038" s="66">
        <f t="shared" si="64"/>
        <v>276.12909944488979</v>
      </c>
      <c r="E1038" s="57">
        <f>'Portfolio 2 - Criteria Based'!F1036</f>
        <v>-1.6681525470933773E-3</v>
      </c>
      <c r="F1038" s="66">
        <f t="shared" si="65"/>
        <v>314.67345451250713</v>
      </c>
      <c r="G1038" s="57">
        <f>'Markowitz Optimisation'!F1060</f>
        <v>2.1556588295416667E-3</v>
      </c>
      <c r="H1038" s="66">
        <f t="shared" si="66"/>
        <v>508.20675022531128</v>
      </c>
      <c r="I1038" s="57">
        <f>'Portfolio 4 - Benchmark'!C1036</f>
        <v>2.0241600426662565E-3</v>
      </c>
      <c r="J1038" s="66">
        <f t="shared" si="67"/>
        <v>170.93447789020618</v>
      </c>
    </row>
    <row r="1039" spans="2:10" ht="15" customHeight="1" x14ac:dyDescent="0.35">
      <c r="B1039" s="56">
        <f>'Daily Returns'!B1037</f>
        <v>45982</v>
      </c>
      <c r="C1039" s="57">
        <f>'Portfolio 1 - Equal Weight'!F1037</f>
        <v>-1.2416332725741809E-2</v>
      </c>
      <c r="D1039" s="66">
        <f t="shared" si="64"/>
        <v>272.70058867092257</v>
      </c>
      <c r="E1039" s="57">
        <f>'Portfolio 2 - Criteria Based'!F1037</f>
        <v>-1.0378201281153413E-2</v>
      </c>
      <c r="F1039" s="66">
        <f t="shared" si="65"/>
        <v>311.40771006374047</v>
      </c>
      <c r="G1039" s="57">
        <f>'Markowitz Optimisation'!F1061</f>
        <v>-1.0054712278760602E-2</v>
      </c>
      <c r="H1039" s="66">
        <f t="shared" si="66"/>
        <v>503.0968775736718</v>
      </c>
      <c r="I1039" s="57">
        <f>'Portfolio 4 - Benchmark'!C1037</f>
        <v>4.9846805529893956E-3</v>
      </c>
      <c r="J1039" s="66">
        <f t="shared" si="67"/>
        <v>171.7865316579809</v>
      </c>
    </row>
    <row r="1040" spans="2:10" ht="15" customHeight="1" x14ac:dyDescent="0.35">
      <c r="B1040" s="56">
        <f>'Daily Returns'!B1038</f>
        <v>45985</v>
      </c>
      <c r="C1040" s="57">
        <f>'Portfolio 1 - Equal Weight'!F1038</f>
        <v>-1.2698775091536784E-2</v>
      </c>
      <c r="D1040" s="66">
        <f t="shared" si="64"/>
        <v>269.23762522806084</v>
      </c>
      <c r="E1040" s="57">
        <f>'Portfolio 2 - Criteria Based'!F1038</f>
        <v>-1.2701721202029587E-2</v>
      </c>
      <c r="F1040" s="66">
        <f t="shared" si="65"/>
        <v>307.45229615034839</v>
      </c>
      <c r="G1040" s="57">
        <f>'Markowitz Optimisation'!F1062</f>
        <v>-1.4005170824309488E-2</v>
      </c>
      <c r="H1040" s="66">
        <f t="shared" si="66"/>
        <v>496.05091986207577</v>
      </c>
      <c r="I1040" s="57">
        <f>'Portfolio 4 - Benchmark'!C1038</f>
        <v>-5.984877277086631E-3</v>
      </c>
      <c r="J1040" s="66">
        <f t="shared" si="67"/>
        <v>170.75841034815153</v>
      </c>
    </row>
    <row r="1041" spans="2:10" ht="15" customHeight="1" x14ac:dyDescent="0.35">
      <c r="B1041" s="56">
        <f>'Daily Returns'!B1039</f>
        <v>45986</v>
      </c>
      <c r="C1041" s="57">
        <f>'Portfolio 1 - Equal Weight'!F1039</f>
        <v>-1.5609800637782722E-3</v>
      </c>
      <c r="D1041" s="66">
        <f t="shared" si="64"/>
        <v>268.81735066266083</v>
      </c>
      <c r="E1041" s="57">
        <f>'Portfolio 2 - Criteria Based'!F1039</f>
        <v>-1.24242312379499E-3</v>
      </c>
      <c r="F1041" s="66">
        <f t="shared" si="65"/>
        <v>307.07031030814733</v>
      </c>
      <c r="G1041" s="57">
        <f>'Markowitz Optimisation'!F1063</f>
        <v>2.0888670921668999E-3</v>
      </c>
      <c r="H1041" s="66">
        <f t="shared" si="66"/>
        <v>497.08710430461474</v>
      </c>
      <c r="I1041" s="57">
        <f>'Portfolio 4 - Benchmark'!C1039</f>
        <v>-2.5245867697297752E-3</v>
      </c>
      <c r="J1041" s="66">
        <f t="shared" si="67"/>
        <v>170.32731592456651</v>
      </c>
    </row>
    <row r="1042" spans="2:10" ht="15" customHeight="1" x14ac:dyDescent="0.35">
      <c r="B1042" s="56">
        <f>'Daily Returns'!B1040</f>
        <v>45987</v>
      </c>
      <c r="C1042" s="57">
        <f>'Portfolio 1 - Equal Weight'!F1040</f>
        <v>1.7902281749594521E-2</v>
      </c>
      <c r="D1042" s="66">
        <f t="shared" si="64"/>
        <v>273.62979461340336</v>
      </c>
      <c r="E1042" s="57">
        <f>'Portfolio 2 - Criteria Based'!F1040</f>
        <v>1.7515485970273623E-2</v>
      </c>
      <c r="F1042" s="66">
        <f t="shared" si="65"/>
        <v>312.44879602023724</v>
      </c>
      <c r="G1042" s="57">
        <f>'Markowitz Optimisation'!F1064</f>
        <v>9.9074702362525659E-3</v>
      </c>
      <c r="H1042" s="66">
        <f t="shared" si="66"/>
        <v>502.01197999533764</v>
      </c>
      <c r="I1042" s="57">
        <f>'Portfolio 4 - Benchmark'!C1040</f>
        <v>2.7786772499949208E-3</v>
      </c>
      <c r="J1042" s="66">
        <f t="shared" si="67"/>
        <v>170.8006005623788</v>
      </c>
    </row>
    <row r="1043" spans="2:10" ht="15" customHeight="1" x14ac:dyDescent="0.35">
      <c r="B1043" s="56">
        <f>'Daily Returns'!B1041</f>
        <v>45988</v>
      </c>
      <c r="C1043" s="57">
        <f>'Portfolio 1 - Equal Weight'!F1041</f>
        <v>-3.5150155677194264E-3</v>
      </c>
      <c r="D1043" s="66">
        <f t="shared" si="64"/>
        <v>272.66798162554539</v>
      </c>
      <c r="E1043" s="57">
        <f>'Portfolio 2 - Criteria Based'!F1041</f>
        <v>-3.7067189807763732E-3</v>
      </c>
      <c r="F1043" s="66">
        <f t="shared" si="65"/>
        <v>311.29063613750833</v>
      </c>
      <c r="G1043" s="57">
        <f>'Markowitz Optimisation'!F1065</f>
        <v>-2.1074383958808911E-3</v>
      </c>
      <c r="H1043" s="66">
        <f t="shared" si="66"/>
        <v>500.95402067350329</v>
      </c>
      <c r="I1043" s="57">
        <f>'Portfolio 4 - Benchmark'!C1041</f>
        <v>-1.0496043629097396E-2</v>
      </c>
      <c r="J1043" s="66">
        <f t="shared" si="67"/>
        <v>169.00787000700004</v>
      </c>
    </row>
    <row r="1044" spans="2:10" ht="15" customHeight="1" x14ac:dyDescent="0.35">
      <c r="B1044" s="56">
        <f>'Daily Returns'!B1042</f>
        <v>45989</v>
      </c>
      <c r="C1044" s="57">
        <f>'Portfolio 1 - Equal Weight'!F1042</f>
        <v>-1.0841316277403478E-4</v>
      </c>
      <c r="D1044" s="66">
        <f t="shared" si="64"/>
        <v>272.63842082727018</v>
      </c>
      <c r="E1044" s="57">
        <f>'Portfolio 2 - Criteria Based'!F1042</f>
        <v>-1.1236514559007575E-3</v>
      </c>
      <c r="F1044" s="66">
        <f t="shared" si="65"/>
        <v>310.94085396100417</v>
      </c>
      <c r="G1044" s="57">
        <f>'Markowitz Optimisation'!F1066</f>
        <v>-4.1709993127149059E-3</v>
      </c>
      <c r="H1044" s="66">
        <f t="shared" si="66"/>
        <v>498.86454179757231</v>
      </c>
      <c r="I1044" s="57">
        <f>'Portfolio 4 - Benchmark'!C1042</f>
        <v>-1.1841606140732597E-2</v>
      </c>
      <c r="J1044" s="66">
        <f t="shared" si="67"/>
        <v>167.00654537569301</v>
      </c>
    </row>
    <row r="1045" spans="2:10" ht="15" customHeight="1" x14ac:dyDescent="0.35">
      <c r="B1045" s="56">
        <f>'Daily Returns'!B1043</f>
        <v>45992</v>
      </c>
      <c r="C1045" s="57">
        <f>'Portfolio 1 - Equal Weight'!F1043</f>
        <v>1.4823433657295657E-3</v>
      </c>
      <c r="D1045" s="66">
        <f t="shared" si="64"/>
        <v>273.04256458162649</v>
      </c>
      <c r="E1045" s="57">
        <f>'Portfolio 2 - Criteria Based'!F1043</f>
        <v>9.9399242789243651E-4</v>
      </c>
      <c r="F1045" s="66">
        <f t="shared" si="65"/>
        <v>311.24992681536378</v>
      </c>
      <c r="G1045" s="57">
        <f>'Markowitz Optimisation'!F1067</f>
        <v>3.953762030579509E-5</v>
      </c>
      <c r="H1045" s="66">
        <f t="shared" si="66"/>
        <v>498.88426571440988</v>
      </c>
      <c r="I1045" s="57">
        <f>'Portfolio 4 - Benchmark'!C1043</f>
        <v>-2.1875445447578912E-3</v>
      </c>
      <c r="J1045" s="66">
        <f t="shared" si="67"/>
        <v>166.64121111841754</v>
      </c>
    </row>
    <row r="1046" spans="2:10" ht="15" customHeight="1" x14ac:dyDescent="0.35">
      <c r="B1046" s="56">
        <f>'Daily Returns'!B1044</f>
        <v>45993</v>
      </c>
      <c r="C1046" s="57">
        <f>'Portfolio 1 - Equal Weight'!F1044</f>
        <v>-5.7187603920074489E-3</v>
      </c>
      <c r="D1046" s="66">
        <f t="shared" si="64"/>
        <v>271.48109957796493</v>
      </c>
      <c r="E1046" s="57">
        <f>'Portfolio 2 - Criteria Based'!F1044</f>
        <v>-4.0850222140628454E-3</v>
      </c>
      <c r="F1046" s="66">
        <f t="shared" si="65"/>
        <v>309.97846395019758</v>
      </c>
      <c r="G1046" s="57">
        <f>'Markowitz Optimisation'!F1068</f>
        <v>-8.5898270165722873E-4</v>
      </c>
      <c r="H1046" s="66">
        <f t="shared" si="66"/>
        <v>498.45573276003228</v>
      </c>
      <c r="I1046" s="57">
        <f>'Portfolio 4 - Benchmark'!C1044</f>
        <v>1.7381723236120861E-2</v>
      </c>
      <c r="J1046" s="66">
        <f t="shared" si="67"/>
        <v>169.53772252980986</v>
      </c>
    </row>
    <row r="1047" spans="2:10" ht="15" customHeight="1" x14ac:dyDescent="0.35">
      <c r="B1047" s="56">
        <f>'Daily Returns'!B1045</f>
        <v>45994</v>
      </c>
      <c r="C1047" s="57">
        <f>'Portfolio 1 - Equal Weight'!F1045</f>
        <v>-8.480083912634051E-3</v>
      </c>
      <c r="D1047" s="66">
        <f t="shared" si="64"/>
        <v>269.17891707284963</v>
      </c>
      <c r="E1047" s="57">
        <f>'Portfolio 2 - Criteria Based'!F1045</f>
        <v>-7.3321712037795281E-3</v>
      </c>
      <c r="F1047" s="66">
        <f t="shared" si="65"/>
        <v>307.70564878303014</v>
      </c>
      <c r="G1047" s="57">
        <f>'Markowitz Optimisation'!F1069</f>
        <v>-9.9633076288508076E-3</v>
      </c>
      <c r="H1047" s="66">
        <f t="shared" si="66"/>
        <v>493.48946495517981</v>
      </c>
      <c r="I1047" s="57">
        <f>'Portfolio 4 - Benchmark'!C1045</f>
        <v>-5.8015059168965433E-3</v>
      </c>
      <c r="J1047" s="66">
        <f t="shared" si="67"/>
        <v>168.55414842941599</v>
      </c>
    </row>
    <row r="1048" spans="2:10" ht="15" customHeight="1" x14ac:dyDescent="0.35">
      <c r="B1048" s="56">
        <f>'Daily Returns'!B1046</f>
        <v>45995</v>
      </c>
      <c r="C1048" s="57">
        <f>'Portfolio 1 - Equal Weight'!F1046</f>
        <v>-2.8071167135796274E-3</v>
      </c>
      <c r="D1048" s="66">
        <f t="shared" si="64"/>
        <v>268.42330043579119</v>
      </c>
      <c r="E1048" s="57">
        <f>'Portfolio 2 - Criteria Based'!F1046</f>
        <v>-2.5786343700151446E-3</v>
      </c>
      <c r="F1048" s="66">
        <f t="shared" si="65"/>
        <v>306.91218842123038</v>
      </c>
      <c r="G1048" s="57">
        <f>'Markowitz Optimisation'!F1070</f>
        <v>-5.6748712364636444E-3</v>
      </c>
      <c r="H1048" s="66">
        <f t="shared" si="66"/>
        <v>490.68897578500787</v>
      </c>
      <c r="I1048" s="57">
        <f>'Portfolio 4 - Benchmark'!C1046</f>
        <v>-5.8129860177899007E-3</v>
      </c>
      <c r="J1048" s="66">
        <f t="shared" si="67"/>
        <v>167.5743455213553</v>
      </c>
    </row>
    <row r="1049" spans="2:10" ht="15" customHeight="1" x14ac:dyDescent="0.35">
      <c r="B1049" s="56">
        <f>'Daily Returns'!B1047</f>
        <v>45996</v>
      </c>
      <c r="C1049" s="57">
        <f>'Portfolio 1 - Equal Weight'!F1047</f>
        <v>1.1507677551927608E-3</v>
      </c>
      <c r="D1049" s="66">
        <f t="shared" si="64"/>
        <v>268.7321933146751</v>
      </c>
      <c r="E1049" s="57">
        <f>'Portfolio 2 - Criteria Based'!F1047</f>
        <v>5.6263460012683213E-4</v>
      </c>
      <c r="F1049" s="66">
        <f t="shared" si="65"/>
        <v>307.08486783763681</v>
      </c>
      <c r="G1049" s="57">
        <f>'Markowitz Optimisation'!F1071</f>
        <v>2.5378995002207543E-3</v>
      </c>
      <c r="H1049" s="66">
        <f t="shared" si="66"/>
        <v>491.93429509141646</v>
      </c>
      <c r="I1049" s="57">
        <f>'Portfolio 4 - Benchmark'!C1047</f>
        <v>-2.5458320088456166E-4</v>
      </c>
      <c r="J1049" s="66">
        <f t="shared" si="67"/>
        <v>167.53168390808634</v>
      </c>
    </row>
    <row r="1050" spans="2:10" ht="15" customHeight="1" x14ac:dyDescent="0.35">
      <c r="B1050" s="56">
        <f>'Daily Returns'!B1048</f>
        <v>45999</v>
      </c>
      <c r="C1050" s="57">
        <f>'Portfolio 1 - Equal Weight'!F1048</f>
        <v>-2.1580561840574088E-2</v>
      </c>
      <c r="D1050" s="66">
        <f t="shared" si="64"/>
        <v>262.93280159829465</v>
      </c>
      <c r="E1050" s="57">
        <f>'Portfolio 2 - Criteria Based'!F1048</f>
        <v>-2.2718912631597192E-2</v>
      </c>
      <c r="F1050" s="66">
        <f t="shared" si="65"/>
        <v>300.10823355474798</v>
      </c>
      <c r="G1050" s="57">
        <f>'Markowitz Optimisation'!F1072</f>
        <v>-2.2190810057874957E-2</v>
      </c>
      <c r="H1050" s="66">
        <f t="shared" si="66"/>
        <v>481.01787458808826</v>
      </c>
      <c r="I1050" s="57">
        <f>'Portfolio 4 - Benchmark'!C1048</f>
        <v>-2.2468116237680524E-3</v>
      </c>
      <c r="J1050" s="66">
        <f t="shared" si="67"/>
        <v>167.1552717733322</v>
      </c>
    </row>
    <row r="1051" spans="2:10" ht="15" customHeight="1" x14ac:dyDescent="0.35">
      <c r="B1051" s="56">
        <f>'Daily Returns'!B1049</f>
        <v>46000</v>
      </c>
      <c r="C1051" s="57">
        <f>'Portfolio 1 - Equal Weight'!F1049</f>
        <v>2.7223389850840386E-3</v>
      </c>
      <c r="D1051" s="66">
        <f t="shared" si="64"/>
        <v>263.64859381454306</v>
      </c>
      <c r="E1051" s="57">
        <f>'Portfolio 2 - Criteria Based'!F1049</f>
        <v>3.2112706127786542E-3</v>
      </c>
      <c r="F1051" s="66">
        <f t="shared" si="65"/>
        <v>301.07196230581525</v>
      </c>
      <c r="G1051" s="57">
        <f>'Markowitz Optimisation'!F1073</f>
        <v>7.9053682881668509E-3</v>
      </c>
      <c r="H1051" s="66">
        <f t="shared" si="66"/>
        <v>484.82049803989838</v>
      </c>
      <c r="I1051" s="57">
        <f>'Portfolio 4 - Benchmark'!C1049</f>
        <v>-9.994528954240689E-3</v>
      </c>
      <c r="J1051" s="66">
        <f t="shared" si="67"/>
        <v>165.48463356973966</v>
      </c>
    </row>
    <row r="1052" spans="2:10" ht="15" customHeight="1" x14ac:dyDescent="0.35">
      <c r="B1052" s="56">
        <f>'Daily Returns'!B1050</f>
        <v>46001</v>
      </c>
      <c r="C1052" s="57">
        <f>'Portfolio 1 - Equal Weight'!F1050</f>
        <v>3.5563730473546886E-3</v>
      </c>
      <c r="D1052" s="66">
        <f t="shared" si="64"/>
        <v>264.58622656755807</v>
      </c>
      <c r="E1052" s="57">
        <f>'Portfolio 2 - Criteria Based'!F1050</f>
        <v>3.6481157336541929E-3</v>
      </c>
      <c r="F1052" s="66">
        <f t="shared" si="65"/>
        <v>302.17030766846523</v>
      </c>
      <c r="G1052" s="57">
        <f>'Markowitz Optimisation'!F1074</f>
        <v>1.6311700956187381E-3</v>
      </c>
      <c r="H1052" s="66">
        <f t="shared" si="66"/>
        <v>485.61132273804401</v>
      </c>
      <c r="I1052" s="57">
        <f>'Portfolio 4 - Benchmark'!C1050</f>
        <v>-3.3869819114086264E-3</v>
      </c>
      <c r="J1052" s="66">
        <f t="shared" si="67"/>
        <v>164.92414010922286</v>
      </c>
    </row>
    <row r="1053" spans="2:10" ht="15" customHeight="1" x14ac:dyDescent="0.35">
      <c r="B1053" s="56">
        <f>'Daily Returns'!B1051</f>
        <v>46002</v>
      </c>
      <c r="C1053" s="57">
        <f>'Portfolio 1 - Equal Weight'!F1051</f>
        <v>7.7395426201486775E-3</v>
      </c>
      <c r="D1053" s="66">
        <f t="shared" si="64"/>
        <v>266.63400294478203</v>
      </c>
      <c r="E1053" s="57">
        <f>'Portfolio 2 - Criteria Based'!F1051</f>
        <v>6.3695490886204213E-3</v>
      </c>
      <c r="F1053" s="66">
        <f t="shared" si="65"/>
        <v>304.09499627628304</v>
      </c>
      <c r="G1053" s="57">
        <f>'Markowitz Optimisation'!F1075</f>
        <v>2.8521181982802887E-4</v>
      </c>
      <c r="H1053" s="66">
        <f t="shared" si="66"/>
        <v>485.74982482713119</v>
      </c>
      <c r="I1053" s="57">
        <f>'Portfolio 4 - Benchmark'!C1051</f>
        <v>-4.0873375426231373E-4</v>
      </c>
      <c r="J1053" s="66">
        <f t="shared" si="67"/>
        <v>164.85673004626753</v>
      </c>
    </row>
    <row r="1054" spans="2:10" ht="15" customHeight="1" x14ac:dyDescent="0.35">
      <c r="B1054" s="56">
        <f>'Daily Returns'!B1052</f>
        <v>46003</v>
      </c>
      <c r="C1054" s="57">
        <f>'Portfolio 1 - Equal Weight'!F1052</f>
        <v>1.3839757527146225E-2</v>
      </c>
      <c r="D1054" s="66">
        <f t="shared" si="64"/>
        <v>270.32415289403019</v>
      </c>
      <c r="E1054" s="57">
        <f>'Portfolio 2 - Criteria Based'!F1052</f>
        <v>1.2038946465113148E-2</v>
      </c>
      <c r="F1054" s="66">
        <f t="shared" si="65"/>
        <v>307.75597965676201</v>
      </c>
      <c r="G1054" s="57">
        <f>'Markowitz Optimisation'!F1076</f>
        <v>1.3215612242115786E-2</v>
      </c>
      <c r="H1054" s="66">
        <f t="shared" si="66"/>
        <v>492.16930615872229</v>
      </c>
      <c r="I1054" s="57">
        <f>'Portfolio 4 - Benchmark'!C1052</f>
        <v>-1.4982071268850983E-2</v>
      </c>
      <c r="J1054" s="66">
        <f t="shared" si="67"/>
        <v>162.38683476756461</v>
      </c>
    </row>
    <row r="1055" spans="2:10" ht="15" customHeight="1" x14ac:dyDescent="0.35">
      <c r="B1055" s="56">
        <f>'Daily Returns'!B1053</f>
        <v>46006</v>
      </c>
      <c r="C1055" s="57">
        <f>'Portfolio 1 - Equal Weight'!F1053</f>
        <v>1.8462005316305593E-3</v>
      </c>
      <c r="D1055" s="66">
        <f t="shared" si="64"/>
        <v>270.82322548881575</v>
      </c>
      <c r="E1055" s="57">
        <f>'Portfolio 2 - Criteria Based'!F1053</f>
        <v>1.1397842805514792E-3</v>
      </c>
      <c r="F1055" s="66">
        <f t="shared" si="65"/>
        <v>308.10675508462049</v>
      </c>
      <c r="G1055" s="57">
        <f>'Markowitz Optimisation'!F1077</f>
        <v>-1.4010449782929028E-3</v>
      </c>
      <c r="H1055" s="66">
        <f t="shared" si="66"/>
        <v>491.47975482385874</v>
      </c>
      <c r="I1055" s="57">
        <f>'Portfolio 4 - Benchmark'!C1053</f>
        <v>6.3559844808893651E-3</v>
      </c>
      <c r="J1055" s="66">
        <f t="shared" si="67"/>
        <v>163.41896296924799</v>
      </c>
    </row>
    <row r="1056" spans="2:10" ht="15" customHeight="1" x14ac:dyDescent="0.35">
      <c r="B1056" s="56">
        <f>'Daily Returns'!B1054</f>
        <v>46007</v>
      </c>
      <c r="C1056" s="57">
        <f>'Portfolio 1 - Equal Weight'!F1054</f>
        <v>-1.0199962594525136E-2</v>
      </c>
      <c r="D1056" s="66">
        <f t="shared" si="64"/>
        <v>268.06083871910118</v>
      </c>
      <c r="E1056" s="57">
        <f>'Portfolio 2 - Criteria Based'!F1054</f>
        <v>-8.4721060688419912E-3</v>
      </c>
      <c r="F1056" s="66">
        <f t="shared" si="65"/>
        <v>305.49644197501686</v>
      </c>
      <c r="G1056" s="57">
        <f>'Markowitz Optimisation'!F1078</f>
        <v>-3.7094762956115927E-3</v>
      </c>
      <c r="H1056" s="66">
        <f t="shared" si="66"/>
        <v>489.65662232356664</v>
      </c>
      <c r="I1056" s="57">
        <f>'Portfolio 4 - Benchmark'!C1054</f>
        <v>-9.100926534898468E-4</v>
      </c>
      <c r="J1056" s="66">
        <f t="shared" si="67"/>
        <v>163.27023657160873</v>
      </c>
    </row>
    <row r="1057" spans="2:10" ht="15" customHeight="1" x14ac:dyDescent="0.35">
      <c r="B1057" s="56">
        <f>'Daily Returns'!B1055</f>
        <v>46008</v>
      </c>
      <c r="C1057" s="57">
        <f>'Portfolio 1 - Equal Weight'!F1055</f>
        <v>-8.3668428236280956E-3</v>
      </c>
      <c r="D1057" s="66">
        <f t="shared" si="64"/>
        <v>265.81801581436855</v>
      </c>
      <c r="E1057" s="57">
        <f>'Portfolio 2 - Criteria Based'!F1055</f>
        <v>-8.4352936025513681E-3</v>
      </c>
      <c r="F1057" s="66">
        <f t="shared" si="65"/>
        <v>302.91948979242278</v>
      </c>
      <c r="G1057" s="57">
        <f>'Markowitz Optimisation'!F1079</f>
        <v>-7.2313402258418827E-3</v>
      </c>
      <c r="H1057" s="66">
        <f t="shared" si="66"/>
        <v>486.11574869370833</v>
      </c>
      <c r="I1057" s="57">
        <f>'Portfolio 4 - Benchmark'!C1055</f>
        <v>3.3693996722989894E-3</v>
      </c>
      <c r="J1057" s="66">
        <f t="shared" si="67"/>
        <v>163.82035925320929</v>
      </c>
    </row>
    <row r="1058" spans="2:10" ht="15" customHeight="1" x14ac:dyDescent="0.35">
      <c r="B1058" s="56">
        <f>'Daily Returns'!B1056</f>
        <v>46009</v>
      </c>
      <c r="C1058" s="57">
        <f>'Portfolio 1 - Equal Weight'!F1056</f>
        <v>-8.1691946780260809E-3</v>
      </c>
      <c r="D1058" s="66">
        <f t="shared" si="64"/>
        <v>263.64649669425432</v>
      </c>
      <c r="E1058" s="57">
        <f>'Portfolio 2 - Criteria Based'!F1056</f>
        <v>-8.9085335246341206E-3</v>
      </c>
      <c r="F1058" s="66">
        <f t="shared" si="65"/>
        <v>300.22092136234193</v>
      </c>
      <c r="G1058" s="57">
        <f>'Markowitz Optimisation'!F1080</f>
        <v>-1.1021920017095382E-2</v>
      </c>
      <c r="H1058" s="66">
        <f t="shared" si="66"/>
        <v>480.75781979255584</v>
      </c>
      <c r="I1058" s="57">
        <f>'Portfolio 4 - Benchmark'!C1056</f>
        <v>8.2844272048043788E-3</v>
      </c>
      <c r="J1058" s="66">
        <f t="shared" si="67"/>
        <v>165.1775170941074</v>
      </c>
    </row>
    <row r="1059" spans="2:10" ht="15" customHeight="1" x14ac:dyDescent="0.35">
      <c r="B1059" s="56">
        <f>'Daily Returns'!B1057</f>
        <v>46010</v>
      </c>
      <c r="C1059" s="57">
        <f>'Portfolio 1 - Equal Weight'!F1057</f>
        <v>1.4090473473665013E-2</v>
      </c>
      <c r="D1059" s="66">
        <f t="shared" si="64"/>
        <v>267.36140066234947</v>
      </c>
      <c r="E1059" s="57">
        <f>'Portfolio 2 - Criteria Based'!F1057</f>
        <v>1.4088736869105344E-2</v>
      </c>
      <c r="F1059" s="66">
        <f t="shared" si="65"/>
        <v>304.45065492601634</v>
      </c>
      <c r="G1059" s="57">
        <f>'Markowitz Optimisation'!F1081</f>
        <v>1.0590818686615058E-2</v>
      </c>
      <c r="H1059" s="66">
        <f t="shared" si="66"/>
        <v>485.84943869415116</v>
      </c>
      <c r="I1059" s="57">
        <f>'Portfolio 4 - Benchmark'!C1057</f>
        <v>-3.3390553897916231E-4</v>
      </c>
      <c r="J1059" s="66">
        <f t="shared" si="67"/>
        <v>165.12236340623485</v>
      </c>
    </row>
    <row r="1060" spans="2:10" ht="15" customHeight="1" x14ac:dyDescent="0.35">
      <c r="B1060" s="56">
        <f>'Daily Returns'!B1058</f>
        <v>46013</v>
      </c>
      <c r="C1060" s="57">
        <f>'Portfolio 1 - Equal Weight'!F1058</f>
        <v>5.5428461848811995E-3</v>
      </c>
      <c r="D1060" s="66">
        <f t="shared" si="64"/>
        <v>268.84334378199526</v>
      </c>
      <c r="E1060" s="57">
        <f>'Portfolio 2 - Criteria Based'!F1058</f>
        <v>5.4091206384836539E-3</v>
      </c>
      <c r="F1060" s="66">
        <f t="shared" si="65"/>
        <v>306.09746524697653</v>
      </c>
      <c r="G1060" s="57">
        <f>'Markowitz Optimisation'!F1082</f>
        <v>7.900870923429823E-3</v>
      </c>
      <c r="H1060" s="66">
        <f t="shared" si="66"/>
        <v>489.68807239749447</v>
      </c>
      <c r="I1060" s="57">
        <f>'Portfolio 4 - Benchmark'!C1058</f>
        <v>-7.391198222001516E-3</v>
      </c>
      <c r="J1060" s="66">
        <f t="shared" si="67"/>
        <v>163.90191128741401</v>
      </c>
    </row>
    <row r="1061" spans="2:10" ht="15" customHeight="1" x14ac:dyDescent="0.35">
      <c r="B1061" s="56">
        <f>'Daily Returns'!B1059</f>
        <v>46014</v>
      </c>
      <c r="C1061" s="57">
        <f>'Portfolio 1 - Equal Weight'!F1059</f>
        <v>3.3262289909334339E-3</v>
      </c>
      <c r="D1061" s="66">
        <f t="shared" si="64"/>
        <v>269.73757830610242</v>
      </c>
      <c r="E1061" s="57">
        <f>'Portfolio 2 - Criteria Based'!F1059</f>
        <v>3.5614209612551211E-3</v>
      </c>
      <c r="F1061" s="66">
        <f t="shared" si="65"/>
        <v>307.18760717589419</v>
      </c>
      <c r="G1061" s="57">
        <f>'Markowitz Optimisation'!F1083</f>
        <v>6.5799345866508893E-3</v>
      </c>
      <c r="H1061" s="66">
        <f t="shared" si="66"/>
        <v>492.91018788173312</v>
      </c>
      <c r="I1061" s="57">
        <f>'Portfolio 4 - Benchmark'!C1059</f>
        <v>-9.2754373476566787E-4</v>
      </c>
      <c r="J1061" s="66">
        <f t="shared" si="67"/>
        <v>163.74988509648324</v>
      </c>
    </row>
    <row r="1062" spans="2:10" ht="15" customHeight="1" x14ac:dyDescent="0.35">
      <c r="B1062" s="56">
        <f>'Daily Returns'!B1060</f>
        <v>46015</v>
      </c>
      <c r="C1062" s="57">
        <f>'Portfolio 1 - Equal Weight'!F1060</f>
        <v>-2.6817359680276435E-3</v>
      </c>
      <c r="D1062" s="66">
        <f t="shared" si="64"/>
        <v>269.01421334043027</v>
      </c>
      <c r="E1062" s="57">
        <f>'Portfolio 2 - Criteria Based'!F1060</f>
        <v>-3.0207040284454837E-3</v>
      </c>
      <c r="F1062" s="66">
        <f t="shared" si="65"/>
        <v>306.25968433340944</v>
      </c>
      <c r="G1062" s="57">
        <f>'Markowitz Optimisation'!F1084</f>
        <v>-4.5025498268694408E-3</v>
      </c>
      <c r="H1062" s="66">
        <f t="shared" si="66"/>
        <v>490.69083520062401</v>
      </c>
      <c r="I1062" s="57">
        <f>'Portfolio 4 - Benchmark'!C1060</f>
        <v>-7.8504188617323223E-3</v>
      </c>
      <c r="J1062" s="66">
        <f t="shared" si="67"/>
        <v>162.46437990991529</v>
      </c>
    </row>
    <row r="1063" spans="2:10" ht="15" customHeight="1" x14ac:dyDescent="0.35">
      <c r="B1063" s="56">
        <f>'Daily Returns'!B1061</f>
        <v>46017</v>
      </c>
      <c r="C1063" s="57">
        <f>'Portfolio 1 - Equal Weight'!F1061</f>
        <v>1.0681897767906069E-3</v>
      </c>
      <c r="D1063" s="66">
        <f t="shared" si="64"/>
        <v>269.30157157293189</v>
      </c>
      <c r="E1063" s="57">
        <f>'Portfolio 2 - Criteria Based'!F1061</f>
        <v>8.0163781788309958E-4</v>
      </c>
      <c r="F1063" s="66">
        <f t="shared" si="65"/>
        <v>306.50519367846402</v>
      </c>
      <c r="G1063" s="57">
        <f>'Markowitz Optimisation'!F1085</f>
        <v>2.5372115752860013E-4</v>
      </c>
      <c r="H1063" s="66">
        <f t="shared" si="66"/>
        <v>490.81533384731978</v>
      </c>
      <c r="I1063" s="57">
        <f>'Portfolio 4 - Benchmark'!C1061</f>
        <v>9.6360581819447955E-3</v>
      </c>
      <c r="J1063" s="66">
        <f t="shared" si="67"/>
        <v>164.02989612722081</v>
      </c>
    </row>
    <row r="1064" spans="2:10" ht="15" customHeight="1" x14ac:dyDescent="0.35">
      <c r="B1064" s="56">
        <f>'Daily Returns'!B1062</f>
        <v>46020</v>
      </c>
      <c r="C1064" s="57">
        <f>'Portfolio 1 - Equal Weight'!F1062</f>
        <v>-1.2694479448493971E-2</v>
      </c>
      <c r="D1064" s="66">
        <f t="shared" si="64"/>
        <v>265.88292830715216</v>
      </c>
      <c r="E1064" s="57">
        <f>'Portfolio 2 - Criteria Based'!F1062</f>
        <v>-1.2182353240364867E-2</v>
      </c>
      <c r="F1064" s="66">
        <f t="shared" si="65"/>
        <v>302.77123913906655</v>
      </c>
      <c r="G1064" s="57">
        <f>'Markowitz Optimisation'!F1086</f>
        <v>-1.0106815023055375E-2</v>
      </c>
      <c r="H1064" s="66">
        <f t="shared" si="66"/>
        <v>485.85475405764578</v>
      </c>
      <c r="I1064" s="57">
        <f>'Portfolio 4 - Benchmark'!C1062</f>
        <v>6.5825775080179394E-3</v>
      </c>
      <c r="J1064" s="66">
        <f t="shared" si="67"/>
        <v>165.10963563211038</v>
      </c>
    </row>
    <row r="1065" spans="2:10" ht="15" customHeight="1" x14ac:dyDescent="0.35">
      <c r="B1065" s="56">
        <f>'Daily Returns'!B1063</f>
        <v>46021</v>
      </c>
      <c r="C1065" s="57">
        <f>'Portfolio 1 - Equal Weight'!F1063</f>
        <v>6.1917284636612271E-3</v>
      </c>
      <c r="D1065" s="66">
        <f t="shared" si="64"/>
        <v>267.52920320235313</v>
      </c>
      <c r="E1065" s="57">
        <f>'Portfolio 2 - Criteria Based'!F1063</f>
        <v>5.9935773103169214E-3</v>
      </c>
      <c r="F1065" s="66">
        <f t="shared" si="65"/>
        <v>304.58592196818705</v>
      </c>
      <c r="G1065" s="57">
        <f>'Markowitz Optimisation'!F1087</f>
        <v>1.1571059596569224E-2</v>
      </c>
      <c r="H1065" s="66">
        <f t="shared" si="66"/>
        <v>491.47660837212328</v>
      </c>
      <c r="I1065" s="57">
        <f>'Portfolio 4 - Benchmark'!C1063</f>
        <v>5.3903661480438902E-3</v>
      </c>
      <c r="J1065" s="66">
        <f t="shared" si="67"/>
        <v>165.99963702273757</v>
      </c>
    </row>
    <row r="1066" spans="2:10" ht="15" customHeight="1" x14ac:dyDescent="0.35">
      <c r="B1066" s="56">
        <f>'Daily Returns'!B1064</f>
        <v>46022</v>
      </c>
      <c r="C1066" s="57">
        <f>'Portfolio 1 - Equal Weight'!F1064</f>
        <v>1.2550100326231352E-2</v>
      </c>
      <c r="D1066" s="66">
        <f t="shared" si="64"/>
        <v>270.88672154273939</v>
      </c>
      <c r="E1066" s="57">
        <f>'Portfolio 2 - Criteria Based'!F1064</f>
        <v>1.20508458322586E-2</v>
      </c>
      <c r="F1066" s="66">
        <f t="shared" si="65"/>
        <v>308.25643995650199</v>
      </c>
      <c r="G1066" s="57">
        <f>'Markowitz Optimisation'!F1088</f>
        <v>6.6480909758118495E-3</v>
      </c>
      <c r="H1066" s="66">
        <f t="shared" si="66"/>
        <v>494.74398957706455</v>
      </c>
      <c r="I1066" s="57">
        <f>'Portfolio 4 - Benchmark'!C1064</f>
        <v>-3.3835734113321081E-3</v>
      </c>
      <c r="J1066" s="66">
        <f t="shared" si="67"/>
        <v>165.43796506461666</v>
      </c>
    </row>
    <row r="1067" spans="2:10" ht="15" customHeight="1" x14ac:dyDescent="0.35">
      <c r="B1067" s="56">
        <f>'Daily Returns'!B1065</f>
        <v>46023</v>
      </c>
      <c r="C1067" s="57">
        <f>'Portfolio 1 - Equal Weight'!F1065</f>
        <v>1.6186304533371665E-2</v>
      </c>
      <c r="D1067" s="66">
        <f t="shared" si="64"/>
        <v>275.27137651167681</v>
      </c>
      <c r="E1067" s="57">
        <f>'Portfolio 2 - Criteria Based'!F1065</f>
        <v>1.6005974762722291E-2</v>
      </c>
      <c r="F1067" s="66">
        <f t="shared" si="65"/>
        <v>313.19038475489242</v>
      </c>
      <c r="G1067" s="57">
        <f>'Markowitz Optimisation'!F1089</f>
        <v>2.3680443272030314E-2</v>
      </c>
      <c r="H1067" s="66">
        <f t="shared" si="66"/>
        <v>506.4597465564222</v>
      </c>
      <c r="I1067" s="57">
        <f>'Portfolio 4 - Benchmark'!C1065</f>
        <v>-1.0343324281736344E-3</v>
      </c>
      <c r="J1067" s="66">
        <f t="shared" si="67"/>
        <v>165.26684721249927</v>
      </c>
    </row>
    <row r="1068" spans="2:10" ht="15" customHeight="1" x14ac:dyDescent="0.35">
      <c r="B1068" s="56">
        <f>'Daily Returns'!B1066</f>
        <v>46024</v>
      </c>
      <c r="C1068" s="57">
        <f>'Portfolio 1 - Equal Weight'!F1066</f>
        <v>2.8390915952844199E-2</v>
      </c>
      <c r="D1068" s="66">
        <f t="shared" si="64"/>
        <v>283.08658302644352</v>
      </c>
      <c r="E1068" s="57">
        <f>'Portfolio 2 - Criteria Based'!F1066</f>
        <v>2.9093666273097007E-2</v>
      </c>
      <c r="F1068" s="66">
        <f t="shared" si="65"/>
        <v>322.30224128889409</v>
      </c>
      <c r="G1068" s="57">
        <f>'Markowitz Optimisation'!F1090</f>
        <v>2.5401323390306967E-2</v>
      </c>
      <c r="H1068" s="66">
        <f t="shared" si="66"/>
        <v>519.32449436287482</v>
      </c>
      <c r="I1068" s="57">
        <f>'Portfolio 4 - Benchmark'!C1066</f>
        <v>-5.420892899928198E-3</v>
      </c>
      <c r="J1068" s="66">
        <f t="shared" si="67"/>
        <v>164.3709533338515</v>
      </c>
    </row>
    <row r="1069" spans="2:10" ht="15" customHeight="1" x14ac:dyDescent="0.35">
      <c r="B1069" s="56">
        <f>'Daily Returns'!B1067</f>
        <v>46027</v>
      </c>
      <c r="C1069" s="57">
        <f>'Portfolio 1 - Equal Weight'!F1067</f>
        <v>-4.1091578910273045E-3</v>
      </c>
      <c r="D1069" s="66">
        <f t="shared" si="64"/>
        <v>281.92333555995646</v>
      </c>
      <c r="E1069" s="57">
        <f>'Portfolio 2 - Criteria Based'!F1067</f>
        <v>-4.7142362896459367E-3</v>
      </c>
      <c r="F1069" s="66">
        <f t="shared" si="65"/>
        <v>320.78283236677578</v>
      </c>
      <c r="G1069" s="57">
        <f>'Markowitz Optimisation'!F1091</f>
        <v>-5.1186600597118454E-3</v>
      </c>
      <c r="H1069" s="66">
        <f t="shared" si="66"/>
        <v>516.66624881554947</v>
      </c>
      <c r="I1069" s="57">
        <f>'Portfolio 4 - Benchmark'!C1067</f>
        <v>-1.5730417637569438E-3</v>
      </c>
      <c r="J1069" s="66">
        <f t="shared" si="67"/>
        <v>164.11239095950882</v>
      </c>
    </row>
    <row r="1070" spans="2:10" ht="15" customHeight="1" x14ac:dyDescent="0.35">
      <c r="B1070" s="56">
        <f>'Daily Returns'!B1068</f>
        <v>46028</v>
      </c>
      <c r="C1070" s="57">
        <f>'Portfolio 1 - Equal Weight'!F1068</f>
        <v>-3.6511680737239434E-3</v>
      </c>
      <c r="D1070" s="66">
        <f t="shared" si="64"/>
        <v>280.89398607792219</v>
      </c>
      <c r="E1070" s="57">
        <f>'Portfolio 2 - Criteria Based'!F1068</f>
        <v>-3.0142840685224541E-3</v>
      </c>
      <c r="F1070" s="66">
        <f t="shared" si="65"/>
        <v>319.81590178571707</v>
      </c>
      <c r="G1070" s="57">
        <f>'Markowitz Optimisation'!F1092</f>
        <v>2.47686801647514E-3</v>
      </c>
      <c r="H1070" s="66">
        <f t="shared" si="66"/>
        <v>517.94596292243284</v>
      </c>
      <c r="I1070" s="57">
        <f>'Portfolio 4 - Benchmark'!C1068</f>
        <v>1.4699588382801165E-2</v>
      </c>
      <c r="J1070" s="66">
        <f t="shared" si="67"/>
        <v>166.52477555513093</v>
      </c>
    </row>
    <row r="1071" spans="2:10" ht="15" customHeight="1" x14ac:dyDescent="0.35">
      <c r="B1071" s="56">
        <f>'Daily Returns'!B1069</f>
        <v>46029</v>
      </c>
      <c r="C1071" s="57">
        <f>'Portfolio 1 - Equal Weight'!F1069</f>
        <v>-6.4423790301812783E-3</v>
      </c>
      <c r="D1071" s="66">
        <f t="shared" si="64"/>
        <v>279.08436055230976</v>
      </c>
      <c r="E1071" s="57">
        <f>'Portfolio 2 - Criteria Based'!F1069</f>
        <v>-6.8245589748045588E-3</v>
      </c>
      <c r="F1071" s="66">
        <f t="shared" si="65"/>
        <v>317.63329930290013</v>
      </c>
      <c r="G1071" s="57">
        <f>'Markowitz Optimisation'!F1093</f>
        <v>-7.4706328734483653E-3</v>
      </c>
      <c r="H1071" s="66">
        <f t="shared" si="66"/>
        <v>514.07657878515465</v>
      </c>
      <c r="I1071" s="57">
        <f>'Portfolio 4 - Benchmark'!C1069</f>
        <v>5.1520637270652259E-3</v>
      </c>
      <c r="J1071" s="66">
        <f t="shared" si="67"/>
        <v>167.3827218109262</v>
      </c>
    </row>
    <row r="1072" spans="2:10" ht="15" customHeight="1" x14ac:dyDescent="0.35">
      <c r="B1072" s="56">
        <f>'Daily Returns'!B1070</f>
        <v>46030</v>
      </c>
      <c r="C1072" s="57">
        <f>'Portfolio 1 - Equal Weight'!F1070</f>
        <v>-2.3303719424640268E-2</v>
      </c>
      <c r="D1072" s="66">
        <f t="shared" si="64"/>
        <v>272.5806569181936</v>
      </c>
      <c r="E1072" s="57">
        <f>'Portfolio 2 - Criteria Based'!F1070</f>
        <v>-2.2782699732229635E-2</v>
      </c>
      <c r="F1072" s="66">
        <f t="shared" si="65"/>
        <v>310.39675521992473</v>
      </c>
      <c r="G1072" s="57">
        <f>'Markowitz Optimisation'!F1094</f>
        <v>-2.0215810997057135E-2</v>
      </c>
      <c r="H1072" s="66">
        <f t="shared" si="66"/>
        <v>503.68410383042021</v>
      </c>
      <c r="I1072" s="57">
        <f>'Portfolio 4 - Benchmark'!C1070</f>
        <v>2.1629141889142112E-2</v>
      </c>
      <c r="J1072" s="66">
        <f t="shared" si="67"/>
        <v>171.00306645076552</v>
      </c>
    </row>
    <row r="1073" spans="2:10" ht="15" customHeight="1" x14ac:dyDescent="0.35">
      <c r="B1073" s="56">
        <f>'Daily Returns'!B1071</f>
        <v>46031</v>
      </c>
      <c r="C1073" s="57">
        <f>'Portfolio 1 - Equal Weight'!F1071</f>
        <v>-1.9381232097955135E-2</v>
      </c>
      <c r="D1073" s="66">
        <f t="shared" si="64"/>
        <v>267.297707941049</v>
      </c>
      <c r="E1073" s="57">
        <f>'Portfolio 2 - Criteria Based'!F1071</f>
        <v>-1.8362350730589887E-2</v>
      </c>
      <c r="F1073" s="66">
        <f t="shared" si="65"/>
        <v>304.69714113493939</v>
      </c>
      <c r="G1073" s="57">
        <f>'Markowitz Optimisation'!F1095</f>
        <v>-1.3101924049760152E-2</v>
      </c>
      <c r="H1073" s="66">
        <f t="shared" si="66"/>
        <v>497.0848729569625</v>
      </c>
      <c r="I1073" s="57">
        <f>'Portfolio 4 - Benchmark'!C1071</f>
        <v>-6.2190477634446184E-3</v>
      </c>
      <c r="J1073" s="66">
        <f t="shared" si="67"/>
        <v>169.9395902128127</v>
      </c>
    </row>
    <row r="1074" spans="2:10" ht="15" customHeight="1" x14ac:dyDescent="0.35">
      <c r="B1074" s="56">
        <f>'Daily Returns'!B1072</f>
        <v>46034</v>
      </c>
      <c r="C1074" s="57">
        <f>'Portfolio 1 - Equal Weight'!F1072</f>
        <v>4.5322716843524298E-3</v>
      </c>
      <c r="D1074" s="66">
        <f t="shared" si="64"/>
        <v>268.50917377404249</v>
      </c>
      <c r="E1074" s="57">
        <f>'Portfolio 2 - Criteria Based'!F1072</f>
        <v>5.0047731760172742E-3</v>
      </c>
      <c r="F1074" s="66">
        <f t="shared" si="65"/>
        <v>306.22208121370068</v>
      </c>
      <c r="G1074" s="57">
        <f>'Markowitz Optimisation'!F1096</f>
        <v>7.3614132689590848E-3</v>
      </c>
      <c r="H1074" s="66">
        <f t="shared" si="66"/>
        <v>500.74412013654671</v>
      </c>
      <c r="I1074" s="57">
        <f>'Portfolio 4 - Benchmark'!C1072</f>
        <v>-5.5728078047049268E-3</v>
      </c>
      <c r="J1074" s="66">
        <f t="shared" si="67"/>
        <v>168.99254953814639</v>
      </c>
    </row>
    <row r="1075" spans="2:10" ht="15" customHeight="1" x14ac:dyDescent="0.35">
      <c r="B1075" s="56">
        <f>'Daily Returns'!B1073</f>
        <v>46035</v>
      </c>
      <c r="C1075" s="57">
        <f>'Portfolio 1 - Equal Weight'!F1073</f>
        <v>-7.1544441220767864E-3</v>
      </c>
      <c r="D1075" s="66">
        <f t="shared" si="64"/>
        <v>266.58813989401108</v>
      </c>
      <c r="E1075" s="57">
        <f>'Portfolio 2 - Criteria Based'!F1073</f>
        <v>-5.8817703900768186E-3</v>
      </c>
      <c r="F1075" s="66">
        <f t="shared" si="65"/>
        <v>304.42095324363021</v>
      </c>
      <c r="G1075" s="57">
        <f>'Markowitz Optimisation'!F1097</f>
        <v>1.0655433588510014E-4</v>
      </c>
      <c r="H1075" s="66">
        <f t="shared" si="66"/>
        <v>500.79747659371623</v>
      </c>
      <c r="I1075" s="57">
        <f>'Portfolio 4 - Benchmark'!C1073</f>
        <v>-2.3891779860889528E-3</v>
      </c>
      <c r="J1075" s="66">
        <f t="shared" si="67"/>
        <v>168.5887962589768</v>
      </c>
    </row>
    <row r="1076" spans="2:10" ht="15" customHeight="1" x14ac:dyDescent="0.35">
      <c r="B1076" s="56">
        <f>'Daily Returns'!B1074</f>
        <v>46036</v>
      </c>
      <c r="C1076" s="57">
        <f>'Portfolio 1 - Equal Weight'!F1074</f>
        <v>-8.3587469846435603E-4</v>
      </c>
      <c r="D1076" s="66">
        <f t="shared" si="64"/>
        <v>266.36530561296297</v>
      </c>
      <c r="E1076" s="57">
        <f>'Portfolio 2 - Criteria Based'!F1074</f>
        <v>-8.7456412527767862E-4</v>
      </c>
      <c r="F1076" s="66">
        <f t="shared" si="65"/>
        <v>304.15471759894052</v>
      </c>
      <c r="G1076" s="57">
        <f>'Markowitz Optimisation'!F1098</f>
        <v>5.3956929081602307E-3</v>
      </c>
      <c r="H1076" s="66">
        <f t="shared" si="66"/>
        <v>503.49962598659749</v>
      </c>
      <c r="I1076" s="57">
        <f>'Portfolio 4 - Benchmark'!C1074</f>
        <v>-2.8907964824471888E-2</v>
      </c>
      <c r="J1076" s="66">
        <f t="shared" si="67"/>
        <v>163.71523726692223</v>
      </c>
    </row>
    <row r="1077" spans="2:10" ht="15" customHeight="1" x14ac:dyDescent="0.35">
      <c r="B1077" s="56">
        <f>'Daily Returns'!B1075</f>
        <v>46037</v>
      </c>
      <c r="C1077" s="57">
        <f>'Portfolio 1 - Equal Weight'!F1075</f>
        <v>0</v>
      </c>
      <c r="D1077" s="66">
        <f t="shared" si="64"/>
        <v>266.36530561296297</v>
      </c>
      <c r="E1077" s="57">
        <f>'Portfolio 2 - Criteria Based'!F1075</f>
        <v>0</v>
      </c>
      <c r="F1077" s="66">
        <f t="shared" si="65"/>
        <v>304.15471759894052</v>
      </c>
      <c r="G1077" s="57">
        <f>'Markowitz Optimisation'!F1099</f>
        <v>0</v>
      </c>
      <c r="H1077" s="66">
        <f t="shared" si="66"/>
        <v>503.49962598659749</v>
      </c>
      <c r="I1077" s="57">
        <f>'Portfolio 4 - Benchmark'!C1075</f>
        <v>-9.224106779077812E-3</v>
      </c>
      <c r="J1077" s="66">
        <f t="shared" si="67"/>
        <v>162.20511043701009</v>
      </c>
    </row>
    <row r="1078" spans="2:10" ht="15" customHeight="1" x14ac:dyDescent="0.35">
      <c r="B1078" s="56">
        <f>'Daily Returns'!B1076</f>
        <v>46038</v>
      </c>
      <c r="C1078" s="57">
        <f>'Portfolio 1 - Equal Weight'!F1076</f>
        <v>-5.31532299334515E-3</v>
      </c>
      <c r="D1078" s="66">
        <f t="shared" si="64"/>
        <v>264.94948797940896</v>
      </c>
      <c r="E1078" s="57">
        <f>'Portfolio 2 - Criteria Based'!F1076</f>
        <v>-4.2844999496227977E-3</v>
      </c>
      <c r="F1078" s="66">
        <f t="shared" si="65"/>
        <v>302.85156672671036</v>
      </c>
      <c r="G1078" s="57">
        <f>'Markowitz Optimisation'!F1100</f>
        <v>-2.9422563904647819E-3</v>
      </c>
      <c r="H1078" s="66">
        <f t="shared" si="66"/>
        <v>502.01820099444183</v>
      </c>
      <c r="I1078" s="57">
        <f>'Portfolio 4 - Benchmark'!C1076</f>
        <v>1.8672277552871375E-3</v>
      </c>
      <c r="J1078" s="66">
        <f t="shared" si="67"/>
        <v>162.50798432126749</v>
      </c>
    </row>
    <row r="1079" spans="2:10" ht="15" customHeight="1" x14ac:dyDescent="0.35">
      <c r="B1079" s="56">
        <f>'Daily Returns'!B1077</f>
        <v>46041</v>
      </c>
      <c r="C1079" s="57">
        <f>'Portfolio 1 - Equal Weight'!F1077</f>
        <v>-1.0799164269291896E-2</v>
      </c>
      <c r="D1079" s="66">
        <f t="shared" si="64"/>
        <v>262.0882549356545</v>
      </c>
      <c r="E1079" s="57">
        <f>'Portfolio 2 - Criteria Based'!F1077</f>
        <v>-1.1180659540691383E-2</v>
      </c>
      <c r="F1079" s="66">
        <f t="shared" si="65"/>
        <v>299.46548646777404</v>
      </c>
      <c r="G1079" s="57">
        <f>'Markowitz Optimisation'!F1101</f>
        <v>-1.0643781775515542E-2</v>
      </c>
      <c r="H1079" s="66">
        <f t="shared" si="66"/>
        <v>496.6748288157201</v>
      </c>
      <c r="I1079" s="57">
        <f>'Portfolio 4 - Benchmark'!C1077</f>
        <v>-1.6490903895887143E-3</v>
      </c>
      <c r="J1079" s="66">
        <f t="shared" si="67"/>
        <v>162.23999396609184</v>
      </c>
    </row>
    <row r="1080" spans="2:10" ht="15" customHeight="1" x14ac:dyDescent="0.35">
      <c r="B1080" s="56">
        <f>'Daily Returns'!B1078</f>
        <v>46042</v>
      </c>
      <c r="C1080" s="57">
        <f>'Portfolio 1 - Equal Weight'!F1078</f>
        <v>-2.1941545856909547E-2</v>
      </c>
      <c r="D1080" s="66">
        <f t="shared" si="64"/>
        <v>256.33763347142644</v>
      </c>
      <c r="E1080" s="57">
        <f>'Portfolio 2 - Criteria Based'!F1078</f>
        <v>-2.152937876605588E-2</v>
      </c>
      <c r="F1080" s="66">
        <f t="shared" si="65"/>
        <v>293.01818058224814</v>
      </c>
      <c r="G1080" s="57">
        <f>'Markowitz Optimisation'!F1102</f>
        <v>-1.7664382144709431E-2</v>
      </c>
      <c r="H1080" s="66">
        <f t="shared" si="66"/>
        <v>487.90137483786106</v>
      </c>
      <c r="I1080" s="57">
        <f>'Portfolio 4 - Benchmark'!C1078</f>
        <v>5.9723913100326875E-3</v>
      </c>
      <c r="J1080" s="66">
        <f t="shared" si="67"/>
        <v>163.2089546961947</v>
      </c>
    </row>
    <row r="1081" spans="2:10" ht="15" customHeight="1" x14ac:dyDescent="0.35">
      <c r="B1081" s="56">
        <f>'Daily Returns'!B1079</f>
        <v>46043</v>
      </c>
      <c r="C1081" s="57">
        <f>'Portfolio 1 - Equal Weight'!F1079</f>
        <v>-4.3533138770851972E-3</v>
      </c>
      <c r="D1081" s="66">
        <f t="shared" si="64"/>
        <v>255.22171529441613</v>
      </c>
      <c r="E1081" s="57">
        <f>'Portfolio 2 - Criteria Based'!F1079</f>
        <v>-4.9391060777362796E-3</v>
      </c>
      <c r="F1081" s="66">
        <f t="shared" si="65"/>
        <v>291.57093270564712</v>
      </c>
      <c r="G1081" s="57">
        <f>'Markowitz Optimisation'!F1103</f>
        <v>-3.365899134253321E-3</v>
      </c>
      <c r="H1081" s="66">
        <f t="shared" si="66"/>
        <v>486.2591480226933</v>
      </c>
      <c r="I1081" s="57">
        <f>'Portfolio 4 - Benchmark'!C1079</f>
        <v>-7.9688639530938188E-3</v>
      </c>
      <c r="J1081" s="66">
        <f t="shared" si="67"/>
        <v>161.90836474029408</v>
      </c>
    </row>
    <row r="1082" spans="2:10" ht="15" customHeight="1" x14ac:dyDescent="0.35">
      <c r="B1082" s="56">
        <f>'Daily Returns'!B1080</f>
        <v>46044</v>
      </c>
      <c r="C1082" s="57">
        <f>'Portfolio 1 - Equal Weight'!F1080</f>
        <v>1.6998124405881831E-2</v>
      </c>
      <c r="D1082" s="66">
        <f t="shared" si="64"/>
        <v>259.56000576207316</v>
      </c>
      <c r="E1082" s="57">
        <f>'Portfolio 2 - Criteria Based'!F1080</f>
        <v>1.5672088854335187E-2</v>
      </c>
      <c r="F1082" s="66">
        <f t="shared" si="65"/>
        <v>296.14045827035142</v>
      </c>
      <c r="G1082" s="57">
        <f>'Markowitz Optimisation'!F1104</f>
        <v>1.7747190799588551E-2</v>
      </c>
      <c r="H1082" s="66">
        <f t="shared" si="66"/>
        <v>494.88888190069741</v>
      </c>
      <c r="I1082" s="57">
        <f>'Portfolio 4 - Benchmark'!C1080</f>
        <v>-6.6833884823276346E-3</v>
      </c>
      <c r="J1082" s="66">
        <f t="shared" si="67"/>
        <v>160.8262682401963</v>
      </c>
    </row>
    <row r="1083" spans="2:10" ht="15" customHeight="1" x14ac:dyDescent="0.35">
      <c r="B1083" s="56">
        <f>'Daily Returns'!B1081</f>
        <v>46045</v>
      </c>
      <c r="C1083" s="57">
        <f>'Portfolio 1 - Equal Weight'!F1081</f>
        <v>-5.00048948856852E-2</v>
      </c>
      <c r="D1083" s="66">
        <f t="shared" si="64"/>
        <v>246.58073495741286</v>
      </c>
      <c r="E1083" s="57">
        <f>'Portfolio 2 - Criteria Based'!F1081</f>
        <v>-4.6267465723971037E-2</v>
      </c>
      <c r="F1083" s="66">
        <f t="shared" si="65"/>
        <v>282.43878976784686</v>
      </c>
      <c r="G1083" s="57">
        <f>'Markowitz Optimisation'!F1105</f>
        <v>-3.6626480716687081E-2</v>
      </c>
      <c r="H1083" s="66">
        <f t="shared" si="66"/>
        <v>476.76284381085873</v>
      </c>
      <c r="I1083" s="57">
        <f>'Portfolio 4 - Benchmark'!C1081</f>
        <v>-2.2182619706420326E-2</v>
      </c>
      <c r="J1083" s="66">
        <f t="shared" si="67"/>
        <v>157.25872029302127</v>
      </c>
    </row>
    <row r="1084" spans="2:10" ht="15" customHeight="1" x14ac:dyDescent="0.35">
      <c r="B1084" s="56">
        <f>'Daily Returns'!B1082</f>
        <v>46049</v>
      </c>
      <c r="C1084" s="57">
        <f>'Portfolio 1 - Equal Weight'!F1082</f>
        <v>7.2773900472180471E-3</v>
      </c>
      <c r="D1084" s="66">
        <f t="shared" si="64"/>
        <v>248.37519914382764</v>
      </c>
      <c r="E1084" s="57">
        <f>'Portfolio 2 - Criteria Based'!F1082</f>
        <v>1.0617351031696243E-2</v>
      </c>
      <c r="F1084" s="66">
        <f t="shared" si="65"/>
        <v>285.43754154377956</v>
      </c>
      <c r="G1084" s="57">
        <f>'Markowitz Optimisation'!F1106</f>
        <v>1.4147951944998127E-2</v>
      </c>
      <c r="H1084" s="66">
        <f t="shared" si="66"/>
        <v>483.50806161425538</v>
      </c>
      <c r="I1084" s="57">
        <f>'Portfolio 4 - Benchmark'!C1082</f>
        <v>3.0125899280575297E-4</v>
      </c>
      <c r="J1084" s="66">
        <f t="shared" si="67"/>
        <v>157.30609589670667</v>
      </c>
    </row>
    <row r="1085" spans="2:10" ht="15" customHeight="1" x14ac:dyDescent="0.35">
      <c r="B1085" s="56">
        <f>'Daily Returns'!B1083</f>
        <v>46050</v>
      </c>
      <c r="C1085" s="57">
        <f>'Portfolio 1 - Equal Weight'!F1083</f>
        <v>2.2188647317548528E-2</v>
      </c>
      <c r="D1085" s="66">
        <f t="shared" si="64"/>
        <v>253.88630884005593</v>
      </c>
      <c r="E1085" s="57">
        <f>'Portfolio 2 - Criteria Based'!F1083</f>
        <v>2.0356995633345844E-2</v>
      </c>
      <c r="F1085" s="66">
        <f t="shared" si="65"/>
        <v>291.24819233057923</v>
      </c>
      <c r="G1085" s="57">
        <f>'Markowitz Optimisation'!F1107</f>
        <v>1.4273696873115809E-2</v>
      </c>
      <c r="H1085" s="66">
        <f t="shared" si="66"/>
        <v>490.40950912144507</v>
      </c>
      <c r="I1085" s="57">
        <f>'Portfolio 4 - Benchmark'!C1083</f>
        <v>1.1296057392781833E-2</v>
      </c>
      <c r="J1085" s="66">
        <f t="shared" si="67"/>
        <v>159.0830345841903</v>
      </c>
    </row>
    <row r="1086" spans="2:10" ht="15" customHeight="1" x14ac:dyDescent="0.35">
      <c r="B1086" s="56">
        <f>'Daily Returns'!B1084</f>
        <v>46051</v>
      </c>
      <c r="C1086" s="57">
        <f>'Portfolio 1 - Equal Weight'!F1084</f>
        <v>2.1873572972237999E-2</v>
      </c>
      <c r="D1086" s="66">
        <f t="shared" si="64"/>
        <v>259.43970954312101</v>
      </c>
      <c r="E1086" s="57">
        <f>'Portfolio 2 - Criteria Based'!F1084</f>
        <v>1.9707248324680283E-2</v>
      </c>
      <c r="F1086" s="66">
        <f t="shared" si="65"/>
        <v>296.98789278095222</v>
      </c>
      <c r="G1086" s="57">
        <f>'Markowitz Optimisation'!F1108</f>
        <v>9.2466030402871789E-3</v>
      </c>
      <c r="H1086" s="66">
        <f t="shared" si="66"/>
        <v>494.94413117947312</v>
      </c>
      <c r="I1086" s="57">
        <f>'Portfolio 4 - Benchmark'!C1084</f>
        <v>-1.9222449402909847E-2</v>
      </c>
      <c r="J1086" s="66">
        <f t="shared" si="67"/>
        <v>156.02506900103435</v>
      </c>
    </row>
    <row r="1087" spans="2:10" ht="15" customHeight="1" x14ac:dyDescent="0.35">
      <c r="B1087" s="56">
        <f>'Daily Returns'!B1085</f>
        <v>46052</v>
      </c>
      <c r="C1087" s="57">
        <f>'Portfolio 1 - Equal Weight'!F1085</f>
        <v>-8.2274250936290603E-4</v>
      </c>
      <c r="D1087" s="66">
        <f t="shared" si="64"/>
        <v>259.22625746546311</v>
      </c>
      <c r="E1087" s="57">
        <f>'Portfolio 2 - Criteria Based'!F1085</f>
        <v>1.1080704906117067E-3</v>
      </c>
      <c r="F1087" s="66">
        <f t="shared" si="65"/>
        <v>297.31697630101172</v>
      </c>
      <c r="G1087" s="57">
        <f>'Markowitz Optimisation'!F1109</f>
        <v>1.0814222583927571E-3</v>
      </c>
      <c r="H1087" s="66">
        <f t="shared" si="66"/>
        <v>495.47937477959147</v>
      </c>
      <c r="I1087" s="57">
        <f>'Portfolio 4 - Benchmark'!C1085</f>
        <v>5.8854986509879748E-3</v>
      </c>
      <c r="J1087" s="66">
        <f t="shared" si="67"/>
        <v>156.94335433416023</v>
      </c>
    </row>
    <row r="1088" spans="2:10" ht="15" customHeight="1" x14ac:dyDescent="0.35">
      <c r="B1088" s="56">
        <f>'Daily Returns'!B1086</f>
        <v>46055</v>
      </c>
      <c r="C1088" s="57">
        <f>'Portfolio 1 - Equal Weight'!F1086</f>
        <v>-1.2082233812222143E-2</v>
      </c>
      <c r="D1088" s="66">
        <f t="shared" si="64"/>
        <v>256.09422521249809</v>
      </c>
      <c r="E1088" s="57">
        <f>'Portfolio 2 - Criteria Based'!F1086</f>
        <v>-1.2280544787063412E-2</v>
      </c>
      <c r="F1088" s="66">
        <f t="shared" si="65"/>
        <v>293.66576185759288</v>
      </c>
      <c r="G1088" s="57">
        <f>'Markowitz Optimisation'!F1110</f>
        <v>-5.5186144211969244E-3</v>
      </c>
      <c r="H1088" s="66">
        <f t="shared" si="66"/>
        <v>492.74501515652719</v>
      </c>
      <c r="I1088" s="57">
        <f>'Portfolio 4 - Benchmark'!C1086</f>
        <v>4.1820977920349778E-2</v>
      </c>
      <c r="J1088" s="66">
        <f t="shared" si="67"/>
        <v>163.50687889051477</v>
      </c>
    </row>
    <row r="1089" spans="2:10" ht="15" customHeight="1" x14ac:dyDescent="0.35">
      <c r="B1089" s="56">
        <f>'Daily Returns'!B1087</f>
        <v>46056</v>
      </c>
      <c r="C1089" s="57">
        <f>'Portfolio 1 - Equal Weight'!F1087</f>
        <v>4.4772789595793075E-2</v>
      </c>
      <c r="D1089" s="66">
        <f t="shared" si="64"/>
        <v>267.56027807463488</v>
      </c>
      <c r="E1089" s="57">
        <f>'Portfolio 2 - Criteria Based'!F1087</f>
        <v>4.3980106579542197E-2</v>
      </c>
      <c r="F1089" s="66">
        <f t="shared" si="65"/>
        <v>306.58121336285228</v>
      </c>
      <c r="G1089" s="57">
        <f>'Markowitz Optimisation'!F1111</f>
        <v>4.214751510366279E-2</v>
      </c>
      <c r="H1089" s="66">
        <f t="shared" si="66"/>
        <v>513.5129931250915</v>
      </c>
      <c r="I1089" s="57">
        <f>'Portfolio 4 - Benchmark'!C1087</f>
        <v>1.8732638613597308E-2</v>
      </c>
      <c r="J1089" s="66">
        <f t="shared" si="67"/>
        <v>166.56979416360801</v>
      </c>
    </row>
    <row r="1090" spans="2:10" ht="15" customHeight="1" x14ac:dyDescent="0.35">
      <c r="B1090" s="56">
        <f>'Daily Returns'!B1088</f>
        <v>46057</v>
      </c>
      <c r="C1090" s="57">
        <f>'Portfolio 1 - Equal Weight'!F1088</f>
        <v>2.6787199961866279E-2</v>
      </c>
      <c r="D1090" s="66">
        <f t="shared" si="64"/>
        <v>274.72746874527269</v>
      </c>
      <c r="E1090" s="57">
        <f>'Portfolio 2 - Criteria Based'!F1088</f>
        <v>3.0316129187045144E-2</v>
      </c>
      <c r="F1090" s="66">
        <f t="shared" si="65"/>
        <v>315.87556903348155</v>
      </c>
      <c r="G1090" s="57">
        <f>'Markowitz Optimisation'!F1112</f>
        <v>4.2797948512622752E-2</v>
      </c>
      <c r="H1090" s="66">
        <f t="shared" si="66"/>
        <v>535.49029576542205</v>
      </c>
      <c r="I1090" s="57">
        <f>'Portfolio 4 - Benchmark'!C1088</f>
        <v>-5.5794222192033782E-3</v>
      </c>
      <c r="J1090" s="66">
        <f t="shared" si="67"/>
        <v>165.64043095300343</v>
      </c>
    </row>
    <row r="1091" spans="2:10" ht="15" customHeight="1" x14ac:dyDescent="0.35">
      <c r="B1091" s="56">
        <f>'Daily Returns'!B1089</f>
        <v>46058</v>
      </c>
      <c r="C1091" s="57">
        <f>'Portfolio 1 - Equal Weight'!F1089</f>
        <v>5.2772124411825227E-3</v>
      </c>
      <c r="D1091" s="66">
        <f t="shared" si="64"/>
        <v>276.17726396126983</v>
      </c>
      <c r="E1091" s="57">
        <f>'Portfolio 2 - Criteria Based'!F1089</f>
        <v>3.4468937261596805E-3</v>
      </c>
      <c r="F1091" s="66">
        <f t="shared" si="65"/>
        <v>316.96435855063015</v>
      </c>
      <c r="G1091" s="57">
        <f>'Markowitz Optimisation'!F1113</f>
        <v>-1.2141719583715843E-3</v>
      </c>
      <c r="H1091" s="66">
        <f t="shared" si="66"/>
        <v>534.84011846432361</v>
      </c>
      <c r="I1091" s="57">
        <f>'Portfolio 4 - Benchmark'!C1089</f>
        <v>-3.0784292241601507E-2</v>
      </c>
      <c r="J1091" s="66">
        <f t="shared" si="67"/>
        <v>160.54130751952135</v>
      </c>
    </row>
    <row r="1092" spans="2:10" ht="15" customHeight="1" x14ac:dyDescent="0.35">
      <c r="B1092" s="56">
        <f>'Daily Returns'!B1090</f>
        <v>46059</v>
      </c>
      <c r="C1092" s="57">
        <f>'Portfolio 1 - Equal Weight'!F1090</f>
        <v>2.0521260880789318E-3</v>
      </c>
      <c r="D1092" s="66">
        <f t="shared" si="64"/>
        <v>276.74401452957903</v>
      </c>
      <c r="E1092" s="57">
        <f>'Portfolio 2 - Criteria Based'!F1090</f>
        <v>2.1726477921299499E-3</v>
      </c>
      <c r="F1092" s="66">
        <f t="shared" si="65"/>
        <v>317.65301046441908</v>
      </c>
      <c r="G1092" s="57">
        <f>'Markowitz Optimisation'!F1114</f>
        <v>5.6967064228436088E-4</v>
      </c>
      <c r="H1092" s="66">
        <f t="shared" si="66"/>
        <v>535.14480117812866</v>
      </c>
      <c r="I1092" s="57">
        <f>'Portfolio 4 - Benchmark'!C1090</f>
        <v>1.6353778370260086E-2</v>
      </c>
      <c r="J1092" s="66">
        <f t="shared" si="67"/>
        <v>163.16676448196736</v>
      </c>
    </row>
    <row r="1093" spans="2:10" ht="15" customHeight="1" x14ac:dyDescent="0.35">
      <c r="B1093" s="56">
        <f>'Daily Returns'!B1091</f>
        <v>46062</v>
      </c>
      <c r="C1093" s="57">
        <f>'Portfolio 1 - Equal Weight'!F1091</f>
        <v>2.7544900018600773E-3</v>
      </c>
      <c r="D1093" s="66">
        <f t="shared" si="64"/>
        <v>277.50630315067536</v>
      </c>
      <c r="E1093" s="57">
        <f>'Portfolio 2 - Criteria Based'!F1091</f>
        <v>1.1122450103560376E-3</v>
      </c>
      <c r="F1093" s="66">
        <f t="shared" si="65"/>
        <v>318.00631844033268</v>
      </c>
      <c r="G1093" s="57">
        <f>'Markowitz Optimisation'!F1115</f>
        <v>-6.2271183692577982E-3</v>
      </c>
      <c r="H1093" s="66">
        <f t="shared" si="66"/>
        <v>531.81239115649953</v>
      </c>
      <c r="I1093" s="57">
        <f>'Portfolio 4 - Benchmark'!C1091</f>
        <v>3.0169039068797199E-2</v>
      </c>
      <c r="J1093" s="66">
        <f t="shared" si="67"/>
        <v>168.08934897435307</v>
      </c>
    </row>
    <row r="1094" spans="2:10" ht="15" customHeight="1" x14ac:dyDescent="0.35">
      <c r="B1094" s="56">
        <f>'Daily Returns'!B1092</f>
        <v>46063</v>
      </c>
      <c r="C1094" s="57">
        <f>'Portfolio 1 - Equal Weight'!F1092</f>
        <v>3.8026392828056418E-3</v>
      </c>
      <c r="D1094" s="66">
        <f t="shared" si="64"/>
        <v>278.56155952026228</v>
      </c>
      <c r="E1094" s="57">
        <f>'Portfolio 2 - Criteria Based'!F1092</f>
        <v>5.1397159548792343E-3</v>
      </c>
      <c r="F1094" s="66">
        <f t="shared" si="65"/>
        <v>319.64078058897286</v>
      </c>
      <c r="G1094" s="57">
        <f>'Markowitz Optimisation'!F1116</f>
        <v>4.2430422561282764E-3</v>
      </c>
      <c r="H1094" s="66">
        <f t="shared" si="66"/>
        <v>534.06889360450919</v>
      </c>
      <c r="I1094" s="57">
        <f>'Portfolio 4 - Benchmark'!C1092</f>
        <v>1.9990156362397205E-2</v>
      </c>
      <c r="J1094" s="66">
        <f t="shared" si="67"/>
        <v>171.44948134320393</v>
      </c>
    </row>
    <row r="1095" spans="2:10" ht="15" customHeight="1" x14ac:dyDescent="0.35">
      <c r="B1095" s="56">
        <f>'Daily Returns'!B1093</f>
        <v>46064</v>
      </c>
      <c r="C1095" s="57">
        <f>'Portfolio 1 - Equal Weight'!F1093</f>
        <v>4.3090127046771422E-3</v>
      </c>
      <c r="D1095" s="66">
        <f t="shared" si="64"/>
        <v>279.76188481926977</v>
      </c>
      <c r="E1095" s="57">
        <f>'Portfolio 2 - Criteria Based'!F1093</f>
        <v>2.7876537030689158E-3</v>
      </c>
      <c r="F1095" s="66">
        <f t="shared" si="65"/>
        <v>320.53182839463352</v>
      </c>
      <c r="G1095" s="57">
        <f>'Markowitz Optimisation'!F1117</f>
        <v>1.3752180396478554E-3</v>
      </c>
      <c r="H1095" s="66">
        <f t="shared" si="66"/>
        <v>534.80335478140887</v>
      </c>
      <c r="I1095" s="57">
        <f>'Portfolio 4 - Benchmark'!C1093</f>
        <v>-3.849289324958427E-3</v>
      </c>
      <c r="J1095" s="66">
        <f t="shared" si="67"/>
        <v>170.78952268489988</v>
      </c>
    </row>
    <row r="1096" spans="2:10" ht="15" customHeight="1" x14ac:dyDescent="0.35">
      <c r="B1096" s="56">
        <f>'Daily Returns'!B1094</f>
        <v>46065</v>
      </c>
      <c r="C1096" s="57">
        <f>'Portfolio 1 - Equal Weight'!F1094</f>
        <v>-1.8829582105361457E-3</v>
      </c>
      <c r="D1096" s="66">
        <f t="shared" si="64"/>
        <v>279.23510488125424</v>
      </c>
      <c r="E1096" s="57">
        <f>'Portfolio 2 - Criteria Based'!F1094</f>
        <v>-1.0342498952527397E-3</v>
      </c>
      <c r="F1096" s="66">
        <f t="shared" si="65"/>
        <v>320.20031838469123</v>
      </c>
      <c r="G1096" s="57">
        <f>'Markowitz Optimisation'!F1118</f>
        <v>-2.3078536042742048E-3</v>
      </c>
      <c r="H1096" s="66">
        <f t="shared" si="66"/>
        <v>533.56910693149871</v>
      </c>
      <c r="I1096" s="57">
        <f>'Portfolio 4 - Benchmark'!C1094</f>
        <v>6.1095186770208088E-3</v>
      </c>
      <c r="J1096" s="66">
        <f t="shared" si="67"/>
        <v>171.83296446358275</v>
      </c>
    </row>
    <row r="1097" spans="2:10" ht="15" customHeight="1" x14ac:dyDescent="0.35">
      <c r="B1097" s="56">
        <f>'Daily Returns'!B1095</f>
        <v>46066</v>
      </c>
      <c r="C1097" s="57">
        <f>'Portfolio 1 - Equal Weight'!F1095</f>
        <v>-2.4287698504833036E-2</v>
      </c>
      <c r="D1097" s="66">
        <f t="shared" ref="D1097:D1160" si="68">D1096*(1+C1097)</f>
        <v>272.45312684193289</v>
      </c>
      <c r="E1097" s="57">
        <f>'Portfolio 2 - Criteria Based'!F1095</f>
        <v>-2.5023182365656902E-2</v>
      </c>
      <c r="F1097" s="66">
        <f t="shared" ref="F1097:F1160" si="69">F1096*(1+E1097)</f>
        <v>312.18788742420969</v>
      </c>
      <c r="G1097" s="57">
        <f>'Markowitz Optimisation'!F1119</f>
        <v>-3.1747581511084887E-2</v>
      </c>
      <c r="H1097" s="66">
        <f t="shared" ref="H1097:H1160" si="70">H1096*(1+G1097)</f>
        <v>516.62957821739417</v>
      </c>
      <c r="I1097" s="57">
        <f>'Portfolio 4 - Benchmark'!C1095</f>
        <v>3.4881775061246234E-3</v>
      </c>
      <c r="J1097" s="66">
        <f t="shared" ref="J1097:J1160" si="71">J1096*(1+I1097)</f>
        <v>172.43234834503534</v>
      </c>
    </row>
    <row r="1098" spans="2:10" ht="15" customHeight="1" x14ac:dyDescent="0.35">
      <c r="B1098" s="56">
        <f>'Daily Returns'!B1096</f>
        <v>46069</v>
      </c>
      <c r="C1098" s="57">
        <f>'Portfolio 1 - Equal Weight'!F1096</f>
        <v>2.6043177382162819E-2</v>
      </c>
      <c r="D1098" s="66">
        <f t="shared" si="68"/>
        <v>279.54867195260226</v>
      </c>
      <c r="E1098" s="57">
        <f>'Portfolio 2 - Criteria Based'!F1096</f>
        <v>2.5507178646474976E-2</v>
      </c>
      <c r="F1098" s="66">
        <f t="shared" si="69"/>
        <v>320.15091964000459</v>
      </c>
      <c r="G1098" s="57">
        <f>'Markowitz Optimisation'!F1120</f>
        <v>2.2434037417106371E-2</v>
      </c>
      <c r="H1098" s="66">
        <f t="shared" si="70"/>
        <v>528.21966550590707</v>
      </c>
      <c r="I1098" s="57">
        <f>'Portfolio 4 - Benchmark'!C1096</f>
        <v>2.5192153389186345E-3</v>
      </c>
      <c r="J1098" s="66">
        <f t="shared" si="71"/>
        <v>172.86674256191191</v>
      </c>
    </row>
    <row r="1099" spans="2:10" ht="15" customHeight="1" x14ac:dyDescent="0.35">
      <c r="B1099" s="56">
        <f>'Daily Returns'!B1097</f>
        <v>46070</v>
      </c>
      <c r="C1099" s="57">
        <f>'Portfolio 1 - Equal Weight'!F1097</f>
        <v>6.0995252516241726E-3</v>
      </c>
      <c r="D1099" s="66">
        <f t="shared" si="68"/>
        <v>281.25378613623519</v>
      </c>
      <c r="E1099" s="57">
        <f>'Portfolio 2 - Criteria Based'!F1097</f>
        <v>6.0860035778885395E-3</v>
      </c>
      <c r="F1099" s="66">
        <f t="shared" si="69"/>
        <v>322.09935928239793</v>
      </c>
      <c r="G1099" s="57">
        <f>'Markowitz Optimisation'!F1121</f>
        <v>4.7854172669430694E-3</v>
      </c>
      <c r="H1099" s="66">
        <f t="shared" si="70"/>
        <v>530.74741701395794</v>
      </c>
      <c r="I1099" s="57">
        <f>'Portfolio 4 - Benchmark'!C1097</f>
        <v>-3.7495568705514515E-4</v>
      </c>
      <c r="J1099" s="66">
        <f t="shared" si="71"/>
        <v>172.80192519368561</v>
      </c>
    </row>
    <row r="1100" spans="2:10" ht="15" customHeight="1" x14ac:dyDescent="0.35">
      <c r="B1100" s="56">
        <f>'Daily Returns'!B1098</f>
        <v>46071</v>
      </c>
      <c r="C1100" s="57">
        <f>'Portfolio 1 - Equal Weight'!F1098</f>
        <v>3.0792279409761446E-4</v>
      </c>
      <c r="D1100" s="66">
        <f t="shared" si="68"/>
        <v>281.34039058791279</v>
      </c>
      <c r="E1100" s="57">
        <f>'Portfolio 2 - Criteria Based'!F1098</f>
        <v>1.5679128066734232E-3</v>
      </c>
      <c r="F1100" s="66">
        <f t="shared" si="69"/>
        <v>322.60438299283811</v>
      </c>
      <c r="G1100" s="57">
        <f>'Markowitz Optimisation'!F1122</f>
        <v>3.738987151565567E-3</v>
      </c>
      <c r="H1100" s="66">
        <f t="shared" si="70"/>
        <v>532.73187478689977</v>
      </c>
      <c r="I1100" s="57">
        <f>'Portfolio 4 - Benchmark'!C1098</f>
        <v>-5.5814334135811938E-3</v>
      </c>
      <c r="J1100" s="66">
        <f t="shared" si="71"/>
        <v>171.83744275447842</v>
      </c>
    </row>
    <row r="1101" spans="2:10" ht="15" customHeight="1" x14ac:dyDescent="0.35">
      <c r="B1101" s="56">
        <f>'Daily Returns'!B1099</f>
        <v>46072</v>
      </c>
      <c r="C1101" s="57">
        <f>'Portfolio 1 - Equal Weight'!F1099</f>
        <v>-2.1722061015800254E-2</v>
      </c>
      <c r="D1101" s="66">
        <f t="shared" si="68"/>
        <v>275.22909745735308</v>
      </c>
      <c r="E1101" s="57">
        <f>'Portfolio 2 - Criteria Based'!F1099</f>
        <v>-2.2051295734046867E-2</v>
      </c>
      <c r="F1101" s="66">
        <f t="shared" si="69"/>
        <v>315.49053833836331</v>
      </c>
      <c r="G1101" s="57">
        <f>'Markowitz Optimisation'!F1123</f>
        <v>-2.277904013678949E-2</v>
      </c>
      <c r="H1101" s="66">
        <f t="shared" si="70"/>
        <v>520.59675402898188</v>
      </c>
      <c r="I1101" s="57">
        <f>'Portfolio 4 - Benchmark'!C1099</f>
        <v>-2.0375747716558368E-2</v>
      </c>
      <c r="J1101" s="66">
        <f t="shared" si="71"/>
        <v>168.33612637265463</v>
      </c>
    </row>
    <row r="1102" spans="2:10" ht="15" customHeight="1" x14ac:dyDescent="0.35">
      <c r="B1102" s="56">
        <f>'Daily Returns'!B1100</f>
        <v>46073</v>
      </c>
      <c r="C1102" s="57">
        <f>'Portfolio 1 - Equal Weight'!F1100</f>
        <v>1.4276997906107603E-2</v>
      </c>
      <c r="D1102" s="66">
        <f t="shared" si="68"/>
        <v>279.15854270545162</v>
      </c>
      <c r="E1102" s="57">
        <f>'Portfolio 2 - Criteria Based'!F1100</f>
        <v>1.5526213359916828E-2</v>
      </c>
      <c r="F1102" s="66">
        <f t="shared" si="69"/>
        <v>320.38891174963976</v>
      </c>
      <c r="G1102" s="57">
        <f>'Markowitz Optimisation'!F1124</f>
        <v>1.7702143861053656E-2</v>
      </c>
      <c r="H1102" s="66">
        <f t="shared" si="70"/>
        <v>529.81243266240051</v>
      </c>
      <c r="I1102" s="57">
        <f>'Portfolio 4 - Benchmark'!C1100</f>
        <v>1.8954127566865209E-2</v>
      </c>
      <c r="J1102" s="66">
        <f t="shared" si="71"/>
        <v>171.52679078603387</v>
      </c>
    </row>
    <row r="1103" spans="2:10" ht="15" customHeight="1" x14ac:dyDescent="0.35">
      <c r="B1103" s="56">
        <f>'Daily Returns'!B1101</f>
        <v>46076</v>
      </c>
      <c r="C1103" s="57">
        <f>'Portfolio 1 - Equal Weight'!F1101</f>
        <v>2.8515205605104347E-3</v>
      </c>
      <c r="D1103" s="66">
        <f t="shared" si="68"/>
        <v>279.95456902961837</v>
      </c>
      <c r="E1103" s="57">
        <f>'Portfolio 2 - Criteria Based'!F1101</f>
        <v>4.2601896603235486E-3</v>
      </c>
      <c r="F1103" s="66">
        <f t="shared" si="69"/>
        <v>321.75382927875791</v>
      </c>
      <c r="G1103" s="57">
        <f>'Markowitz Optimisation'!F1125</f>
        <v>7.0761517784687453E-3</v>
      </c>
      <c r="H1103" s="66">
        <f t="shared" si="70"/>
        <v>533.56146585003944</v>
      </c>
      <c r="I1103" s="57">
        <f>'Portfolio 4 - Benchmark'!C1101</f>
        <v>4.6720303407132846E-5</v>
      </c>
      <c r="J1103" s="66">
        <f t="shared" si="71"/>
        <v>171.53480456974185</v>
      </c>
    </row>
    <row r="1104" spans="2:10" ht="15" customHeight="1" x14ac:dyDescent="0.35">
      <c r="B1104" s="56">
        <f>'Daily Returns'!B1102</f>
        <v>46077</v>
      </c>
      <c r="C1104" s="57">
        <f>'Portfolio 1 - Equal Weight'!F1102</f>
        <v>1.0609967180901327E-2</v>
      </c>
      <c r="D1104" s="66">
        <f t="shared" si="68"/>
        <v>282.92487781916594</v>
      </c>
      <c r="E1104" s="57">
        <f>'Portfolio 2 - Criteria Based'!F1102</f>
        <v>9.0622126657243333E-3</v>
      </c>
      <c r="F1104" s="66">
        <f t="shared" si="69"/>
        <v>324.66963090569317</v>
      </c>
      <c r="G1104" s="57">
        <f>'Markowitz Optimisation'!F1126</f>
        <v>9.0346345019781081E-3</v>
      </c>
      <c r="H1104" s="66">
        <f t="shared" si="70"/>
        <v>538.38199867833418</v>
      </c>
      <c r="I1104" s="57">
        <f>'Portfolio 4 - Benchmark'!C1102</f>
        <v>3.5354624887842245E-3</v>
      </c>
      <c r="J1104" s="66">
        <f t="shared" si="71"/>
        <v>172.1412594368191</v>
      </c>
    </row>
    <row r="1105" spans="2:10" ht="15" customHeight="1" x14ac:dyDescent="0.35">
      <c r="B1105" s="56">
        <f>'Daily Returns'!B1103</f>
        <v>46078</v>
      </c>
      <c r="C1105" s="57">
        <f>'Portfolio 1 - Equal Weight'!F1103</f>
        <v>-7.6397767302455091E-4</v>
      </c>
      <c r="D1105" s="66">
        <f t="shared" si="68"/>
        <v>282.7087295293689</v>
      </c>
      <c r="E1105" s="57">
        <f>'Portfolio 2 - Criteria Based'!F1103</f>
        <v>1.9760993911405005E-4</v>
      </c>
      <c r="F1105" s="66">
        <f t="shared" si="69"/>
        <v>324.73378885168864</v>
      </c>
      <c r="G1105" s="57">
        <f>'Markowitz Optimisation'!F1127</f>
        <v>-5.4083836743616907E-3</v>
      </c>
      <c r="H1105" s="66">
        <f t="shared" si="70"/>
        <v>535.47022226611205</v>
      </c>
      <c r="I1105" s="57">
        <f>'Portfolio 4 - Benchmark'!C1103</f>
        <v>-1.1750659280172826E-2</v>
      </c>
      <c r="J1105" s="66">
        <f t="shared" si="71"/>
        <v>170.11848614911719</v>
      </c>
    </row>
    <row r="1106" spans="2:10" ht="15" customHeight="1" x14ac:dyDescent="0.35">
      <c r="B1106" s="56">
        <f>'Daily Returns'!B1104</f>
        <v>46079</v>
      </c>
      <c r="C1106" s="57">
        <f>'Portfolio 1 - Equal Weight'!F1104</f>
        <v>1.1536065645594952E-3</v>
      </c>
      <c r="D1106" s="66">
        <f t="shared" si="68"/>
        <v>283.03486417561226</v>
      </c>
      <c r="E1106" s="57">
        <f>'Portfolio 2 - Criteria Based'!F1104</f>
        <v>-8.5221864384097044E-6</v>
      </c>
      <c r="F1106" s="66">
        <f t="shared" si="69"/>
        <v>324.73102140979717</v>
      </c>
      <c r="G1106" s="57">
        <f>'Markowitz Optimisation'!F1128</f>
        <v>-1.2745651999987982E-3</v>
      </c>
      <c r="H1106" s="66">
        <f t="shared" si="70"/>
        <v>534.78773055517604</v>
      </c>
      <c r="I1106" s="57">
        <f>'Portfolio 4 - Benchmark'!C1104</f>
        <v>1.3665207271115198E-2</v>
      </c>
      <c r="J1106" s="66">
        <f t="shared" si="71"/>
        <v>172.44319052299321</v>
      </c>
    </row>
    <row r="1107" spans="2:10" ht="15" customHeight="1" x14ac:dyDescent="0.35">
      <c r="B1107" s="56">
        <f>'Daily Returns'!B1105</f>
        <v>46080</v>
      </c>
      <c r="C1107" s="57">
        <f>'Portfolio 1 - Equal Weight'!F1105</f>
        <v>-9.9241219022177512E-3</v>
      </c>
      <c r="D1107" s="66">
        <f t="shared" si="68"/>
        <v>280.22599168095587</v>
      </c>
      <c r="E1107" s="57">
        <f>'Portfolio 2 - Criteria Based'!F1105</f>
        <v>-8.7962527732704139E-3</v>
      </c>
      <c r="F1107" s="66">
        <f t="shared" si="69"/>
        <v>321.87460526215432</v>
      </c>
      <c r="G1107" s="57">
        <f>'Markowitz Optimisation'!F1129</f>
        <v>-5.7473853114732749E-3</v>
      </c>
      <c r="H1107" s="66">
        <f t="shared" si="70"/>
        <v>531.71409940782712</v>
      </c>
      <c r="I1107" s="57">
        <f>'Portfolio 4 - Benchmark'!C1105</f>
        <v>4.3847719385530226E-3</v>
      </c>
      <c r="J1107" s="66">
        <f t="shared" si="71"/>
        <v>173.19931458579299</v>
      </c>
    </row>
    <row r="1108" spans="2:10" ht="15" customHeight="1" x14ac:dyDescent="0.35">
      <c r="B1108" s="56">
        <f>'Daily Returns'!B1106</f>
        <v>46083</v>
      </c>
      <c r="C1108" s="57">
        <f>'Portfolio 1 - Equal Weight'!F1106</f>
        <v>-2.2136561725527904E-2</v>
      </c>
      <c r="D1108" s="66">
        <f t="shared" si="68"/>
        <v>274.02275171901312</v>
      </c>
      <c r="E1108" s="57">
        <f>'Portfolio 2 - Criteria Based'!F1106</f>
        <v>-2.0462242075260432E-2</v>
      </c>
      <c r="F1108" s="66">
        <f t="shared" si="69"/>
        <v>315.28832917140119</v>
      </c>
      <c r="G1108" s="57">
        <f>'Markowitz Optimisation'!F1130</f>
        <v>-1.3759942114794775E-2</v>
      </c>
      <c r="H1108" s="66">
        <f t="shared" si="70"/>
        <v>524.3977441783552</v>
      </c>
      <c r="I1108" s="57">
        <f>'Portfolio 4 - Benchmark'!C1106</f>
        <v>7.7990721676139962E-3</v>
      </c>
      <c r="J1108" s="66">
        <f t="shared" si="71"/>
        <v>174.55010853962887</v>
      </c>
    </row>
    <row r="1109" spans="2:10" ht="15" customHeight="1" x14ac:dyDescent="0.35">
      <c r="B1109" s="56">
        <f>'Daily Returns'!B1107</f>
        <v>46085</v>
      </c>
      <c r="C1109" s="57">
        <f>'Portfolio 1 - Equal Weight'!F1107</f>
        <v>-2.0078228300829649E-2</v>
      </c>
      <c r="D1109" s="66">
        <f t="shared" si="68"/>
        <v>268.52086035037723</v>
      </c>
      <c r="E1109" s="57">
        <f>'Portfolio 2 - Criteria Based'!F1107</f>
        <v>-1.9949966499056813E-2</v>
      </c>
      <c r="F1109" s="66">
        <f t="shared" si="69"/>
        <v>308.99833756688815</v>
      </c>
      <c r="G1109" s="57">
        <f>'Markowitz Optimisation'!F1131</f>
        <v>-1.8509628214170598E-2</v>
      </c>
      <c r="H1109" s="66">
        <f t="shared" si="70"/>
        <v>514.69133689726414</v>
      </c>
      <c r="I1109" s="57">
        <f>'Portfolio 4 - Benchmark'!C1107</f>
        <v>2.4440897588589028E-3</v>
      </c>
      <c r="J1109" s="66">
        <f t="shared" si="71"/>
        <v>174.97672467231828</v>
      </c>
    </row>
    <row r="1110" spans="2:10" ht="15" customHeight="1" x14ac:dyDescent="0.35">
      <c r="B1110" s="56">
        <f>'Daily Returns'!B1108</f>
        <v>46086</v>
      </c>
      <c r="C1110" s="57">
        <f>'Portfolio 1 - Equal Weight'!F1108</f>
        <v>2.39926652178718E-2</v>
      </c>
      <c r="D1110" s="66">
        <f t="shared" si="68"/>
        <v>274.96339145677871</v>
      </c>
      <c r="E1110" s="57">
        <f>'Portfolio 2 - Criteria Based'!F1108</f>
        <v>2.3485861213764538E-2</v>
      </c>
      <c r="F1110" s="66">
        <f t="shared" si="69"/>
        <v>316.25542963826803</v>
      </c>
      <c r="G1110" s="57">
        <f>'Markowitz Optimisation'!F1132</f>
        <v>2.3198164127293572E-2</v>
      </c>
      <c r="H1110" s="66">
        <f t="shared" si="70"/>
        <v>526.63123100550308</v>
      </c>
      <c r="I1110" s="57">
        <f>'Portfolio 4 - Benchmark'!C1108</f>
        <v>1.702650423238028E-3</v>
      </c>
      <c r="J1110" s="66">
        <f t="shared" si="71"/>
        <v>175.27464886663842</v>
      </c>
    </row>
    <row r="1111" spans="2:10" ht="15" customHeight="1" x14ac:dyDescent="0.35">
      <c r="B1111" s="56">
        <f>'Daily Returns'!B1109</f>
        <v>46087</v>
      </c>
      <c r="C1111" s="57">
        <f>'Portfolio 1 - Equal Weight'!F1109</f>
        <v>-3.9883951312961741E-3</v>
      </c>
      <c r="D1111" s="66">
        <f t="shared" si="68"/>
        <v>273.86672880500777</v>
      </c>
      <c r="E1111" s="57">
        <f>'Portfolio 2 - Criteria Based'!F1109</f>
        <v>-5.4339471017563808E-3</v>
      </c>
      <c r="F1111" s="66">
        <f t="shared" si="69"/>
        <v>314.53691436297044</v>
      </c>
      <c r="G1111" s="57">
        <f>'Markowitz Optimisation'!F1133</f>
        <v>-3.7230531489035571E-3</v>
      </c>
      <c r="H1111" s="66">
        <f t="shared" si="70"/>
        <v>524.67055494259705</v>
      </c>
      <c r="I1111" s="57">
        <f>'Portfolio 4 - Benchmark'!C1109</f>
        <v>-3.6738404273060077E-3</v>
      </c>
      <c r="J1111" s="66">
        <f t="shared" si="71"/>
        <v>174.6307177757503</v>
      </c>
    </row>
    <row r="1112" spans="2:10" ht="15" customHeight="1" x14ac:dyDescent="0.35">
      <c r="B1112" s="56">
        <f>'Daily Returns'!B1110</f>
        <v>46090</v>
      </c>
      <c r="C1112" s="57">
        <f>'Portfolio 1 - Equal Weight'!F1110</f>
        <v>-1.385004448803674E-2</v>
      </c>
      <c r="D1112" s="66">
        <f t="shared" si="68"/>
        <v>270.07366242726533</v>
      </c>
      <c r="E1112" s="57">
        <f>'Portfolio 2 - Criteria Based'!F1110</f>
        <v>-1.4083690674963744E-2</v>
      </c>
      <c r="F1112" s="66">
        <f t="shared" si="69"/>
        <v>310.1070737552248</v>
      </c>
      <c r="G1112" s="57">
        <f>'Markowitz Optimisation'!F1134</f>
        <v>-1.0998686161559513E-2</v>
      </c>
      <c r="H1112" s="66">
        <f t="shared" si="70"/>
        <v>518.89986817057218</v>
      </c>
      <c r="I1112" s="57">
        <f>'Portfolio 4 - Benchmark'!C1110</f>
        <v>-1.5975079092567901E-2</v>
      </c>
      <c r="J1112" s="66">
        <f t="shared" si="71"/>
        <v>171.84097824729079</v>
      </c>
    </row>
    <row r="1113" spans="2:10" ht="15" customHeight="1" x14ac:dyDescent="0.35">
      <c r="B1113" s="56">
        <f>'Daily Returns'!B1111</f>
        <v>46091</v>
      </c>
      <c r="C1113" s="57">
        <f>'Portfolio 1 - Equal Weight'!F1111</f>
        <v>1.3678467560240559E-2</v>
      </c>
      <c r="D1113" s="66">
        <f t="shared" si="68"/>
        <v>273.76785625765206</v>
      </c>
      <c r="E1113" s="57">
        <f>'Portfolio 2 - Criteria Based'!F1111</f>
        <v>1.2720136976124846E-2</v>
      </c>
      <c r="F1113" s="66">
        <f t="shared" si="69"/>
        <v>314.05167821065652</v>
      </c>
      <c r="G1113" s="57">
        <f>'Markowitz Optimisation'!F1135</f>
        <v>3.9769039415646929E-3</v>
      </c>
      <c r="H1113" s="66">
        <f t="shared" si="70"/>
        <v>520.96348310157714</v>
      </c>
      <c r="I1113" s="57">
        <f>'Portfolio 4 - Benchmark'!C1111</f>
        <v>-2.369600640818148E-2</v>
      </c>
      <c r="J1113" s="66">
        <f t="shared" si="71"/>
        <v>167.7690333255548</v>
      </c>
    </row>
    <row r="1114" spans="2:10" ht="15" customHeight="1" x14ac:dyDescent="0.35">
      <c r="B1114" s="56">
        <f>'Daily Returns'!B1112</f>
        <v>46092</v>
      </c>
      <c r="C1114" s="57">
        <f>'Portfolio 1 - Equal Weight'!F1112</f>
        <v>-1.7137142637778885E-3</v>
      </c>
      <c r="D1114" s="66">
        <f t="shared" si="68"/>
        <v>273.29869637741945</v>
      </c>
      <c r="E1114" s="57">
        <f>'Portfolio 2 - Criteria Based'!F1112</f>
        <v>-1.2834513789200858E-3</v>
      </c>
      <c r="F1114" s="66">
        <f t="shared" si="69"/>
        <v>313.64860815120488</v>
      </c>
      <c r="G1114" s="57">
        <f>'Markowitz Optimisation'!F1136</f>
        <v>8.4873090958166738E-4</v>
      </c>
      <c r="H1114" s="66">
        <f t="shared" si="70"/>
        <v>521.4056409124488</v>
      </c>
      <c r="I1114" s="57">
        <f>'Portfolio 4 - Benchmark'!C1112</f>
        <v>1.9226122237957055E-2</v>
      </c>
      <c r="J1114" s="66">
        <f t="shared" si="71"/>
        <v>170.99458126801582</v>
      </c>
    </row>
    <row r="1115" spans="2:10" ht="15" customHeight="1" x14ac:dyDescent="0.35">
      <c r="B1115" s="56">
        <f>'Daily Returns'!B1113</f>
        <v>46093</v>
      </c>
      <c r="C1115" s="57">
        <f>'Portfolio 1 - Equal Weight'!F1113</f>
        <v>3.5276408524364714E-2</v>
      </c>
      <c r="D1115" s="66">
        <f t="shared" si="68"/>
        <v>282.93969284000559</v>
      </c>
      <c r="E1115" s="57">
        <f>'Portfolio 2 - Criteria Based'!F1113</f>
        <v>3.7049209329757235E-2</v>
      </c>
      <c r="F1115" s="66">
        <f t="shared" si="69"/>
        <v>325.26904109058586</v>
      </c>
      <c r="G1115" s="57">
        <f>'Markowitz Optimisation'!F1137</f>
        <v>4.517591621335626E-2</v>
      </c>
      <c r="H1115" s="66">
        <f t="shared" si="70"/>
        <v>544.96061845948088</v>
      </c>
      <c r="I1115" s="57">
        <f>'Portfolio 4 - Benchmark'!C1113</f>
        <v>1.2612391571338311E-3</v>
      </c>
      <c r="J1115" s="66">
        <f t="shared" si="71"/>
        <v>171.21024632956875</v>
      </c>
    </row>
    <row r="1116" spans="2:10" ht="15" customHeight="1" x14ac:dyDescent="0.35">
      <c r="B1116" s="56">
        <f>'Daily Returns'!B1114</f>
        <v>46094</v>
      </c>
      <c r="C1116" s="57">
        <f>'Portfolio 1 - Equal Weight'!F1114</f>
        <v>-1.1271778872448412E-2</v>
      </c>
      <c r="D1116" s="66">
        <f t="shared" si="68"/>
        <v>279.75045918807456</v>
      </c>
      <c r="E1116" s="57">
        <f>'Portfolio 2 - Criteria Based'!F1114</f>
        <v>-1.2326033468539971E-2</v>
      </c>
      <c r="F1116" s="66">
        <f t="shared" si="69"/>
        <v>321.25976400382336</v>
      </c>
      <c r="G1116" s="57">
        <f>'Markowitz Optimisation'!F1138</f>
        <v>-1.5064834210241844E-2</v>
      </c>
      <c r="H1116" s="66">
        <f t="shared" si="70"/>
        <v>536.75087709127797</v>
      </c>
      <c r="I1116" s="57">
        <f>'Portfolio 4 - Benchmark'!C1114</f>
        <v>-1.822294298395355E-2</v>
      </c>
      <c r="J1116" s="66">
        <f t="shared" si="71"/>
        <v>168.09029177243639</v>
      </c>
    </row>
    <row r="1117" spans="2:10" ht="15" customHeight="1" x14ac:dyDescent="0.35">
      <c r="B1117" s="56">
        <f>'Daily Returns'!B1115</f>
        <v>46097</v>
      </c>
      <c r="C1117" s="57">
        <f>'Portfolio 1 - Equal Weight'!F1115</f>
        <v>-7.1243182178580815E-4</v>
      </c>
      <c r="D1117" s="66">
        <f t="shared" si="68"/>
        <v>279.55115605878979</v>
      </c>
      <c r="E1117" s="57">
        <f>'Portfolio 2 - Criteria Based'!F1115</f>
        <v>1.1328274619931379E-3</v>
      </c>
      <c r="F1117" s="66">
        <f t="shared" si="69"/>
        <v>321.6236958869203</v>
      </c>
      <c r="G1117" s="57">
        <f>'Markowitz Optimisation'!F1139</f>
        <v>1.5543236863714584E-2</v>
      </c>
      <c r="H1117" s="66">
        <f t="shared" si="70"/>
        <v>545.09372311071422</v>
      </c>
      <c r="I1117" s="57">
        <f>'Portfolio 4 - Benchmark'!C1115</f>
        <v>1.0690523098064064E-2</v>
      </c>
      <c r="J1117" s="66">
        <f t="shared" si="71"/>
        <v>169.88726491918996</v>
      </c>
    </row>
    <row r="1118" spans="2:10" ht="15" customHeight="1" x14ac:dyDescent="0.35">
      <c r="B1118" s="56">
        <f>'Daily Returns'!B1116</f>
        <v>46098</v>
      </c>
      <c r="C1118" s="57">
        <f>'Portfolio 1 - Equal Weight'!F1116</f>
        <v>6.4636575916885977E-3</v>
      </c>
      <c r="D1118" s="66">
        <f t="shared" si="68"/>
        <v>281.35807901091448</v>
      </c>
      <c r="E1118" s="57">
        <f>'Portfolio 2 - Criteria Based'!F1116</f>
        <v>6.2687762096555518E-3</v>
      </c>
      <c r="F1118" s="66">
        <f t="shared" si="69"/>
        <v>323.63988286015774</v>
      </c>
      <c r="G1118" s="57">
        <f>'Markowitz Optimisation'!F1140</f>
        <v>7.041303067638293E-3</v>
      </c>
      <c r="H1118" s="66">
        <f t="shared" si="70"/>
        <v>548.9318932154041</v>
      </c>
      <c r="I1118" s="57">
        <f>'Portfolio 4 - Benchmark'!C1116</f>
        <v>2.762289134395024E-3</v>
      </c>
      <c r="J1118" s="66">
        <f t="shared" si="71"/>
        <v>170.35654266514834</v>
      </c>
    </row>
    <row r="1119" spans="2:10" ht="15" customHeight="1" x14ac:dyDescent="0.35">
      <c r="B1119" s="56">
        <f>'Daily Returns'!B1117</f>
        <v>46099</v>
      </c>
      <c r="C1119" s="57">
        <f>'Portfolio 1 - Equal Weight'!F1117</f>
        <v>6.4318705420947746E-3</v>
      </c>
      <c r="D1119" s="66">
        <f t="shared" si="68"/>
        <v>283.16773775108516</v>
      </c>
      <c r="E1119" s="57">
        <f>'Portfolio 2 - Criteria Based'!F1117</f>
        <v>4.3494019776803639E-3</v>
      </c>
      <c r="F1119" s="66">
        <f t="shared" si="69"/>
        <v>325.04752280672596</v>
      </c>
      <c r="G1119" s="57">
        <f>'Markowitz Optimisation'!F1141</f>
        <v>-4.3477475259488712E-3</v>
      </c>
      <c r="H1119" s="66">
        <f t="shared" si="70"/>
        <v>546.54527593476234</v>
      </c>
      <c r="I1119" s="57">
        <f>'Portfolio 4 - Benchmark'!C1117</f>
        <v>1.9255088063976133E-2</v>
      </c>
      <c r="J1119" s="66">
        <f t="shared" si="71"/>
        <v>173.63677289644028</v>
      </c>
    </row>
    <row r="1120" spans="2:10" ht="15" customHeight="1" x14ac:dyDescent="0.35">
      <c r="B1120" s="56">
        <f>'Daily Returns'!B1118</f>
        <v>46100</v>
      </c>
      <c r="C1120" s="57">
        <f>'Portfolio 1 - Equal Weight'!F1118</f>
        <v>-1.5713896088101753E-2</v>
      </c>
      <c r="D1120" s="66">
        <f t="shared" si="68"/>
        <v>278.71806934456174</v>
      </c>
      <c r="E1120" s="57">
        <f>'Portfolio 2 - Criteria Based'!F1118</f>
        <v>-1.493382445739868E-2</v>
      </c>
      <c r="F1120" s="66">
        <f t="shared" si="69"/>
        <v>320.19332016081802</v>
      </c>
      <c r="G1120" s="57">
        <f>'Markowitz Optimisation'!F1142</f>
        <v>-1.3815273141579602E-2</v>
      </c>
      <c r="H1120" s="66">
        <f t="shared" si="70"/>
        <v>538.99460366348364</v>
      </c>
      <c r="I1120" s="57">
        <f>'Portfolio 4 - Benchmark'!C1118</f>
        <v>-2.0700786086899847E-2</v>
      </c>
      <c r="J1120" s="66">
        <f t="shared" si="71"/>
        <v>170.04235520389145</v>
      </c>
    </row>
    <row r="1121" spans="2:10" ht="15" customHeight="1" x14ac:dyDescent="0.35">
      <c r="B1121" s="56">
        <f>'Daily Returns'!B1119</f>
        <v>46101</v>
      </c>
      <c r="C1121" s="57">
        <f>'Portfolio 1 - Equal Weight'!F1119</f>
        <v>5.2878077190696929E-3</v>
      </c>
      <c r="D1121" s="66">
        <f t="shared" si="68"/>
        <v>280.1918769030861</v>
      </c>
      <c r="E1121" s="57">
        <f>'Portfolio 2 - Criteria Based'!F1119</f>
        <v>4.9982164940838552E-3</v>
      </c>
      <c r="F1121" s="66">
        <f t="shared" si="69"/>
        <v>321.79371569494128</v>
      </c>
      <c r="G1121" s="57">
        <f>'Markowitz Optimisation'!F1143</f>
        <v>7.1990628483857462E-3</v>
      </c>
      <c r="H1121" s="66">
        <f t="shared" si="70"/>
        <v>542.87485969019781</v>
      </c>
      <c r="I1121" s="57">
        <f>'Portfolio 4 - Benchmark'!C1119</f>
        <v>-1.0806210382888426E-2</v>
      </c>
      <c r="J1121" s="66">
        <f t="shared" si="71"/>
        <v>168.20484173955634</v>
      </c>
    </row>
    <row r="1122" spans="2:10" ht="15" customHeight="1" x14ac:dyDescent="0.35">
      <c r="B1122" s="56">
        <f>'Daily Returns'!B1120</f>
        <v>46104</v>
      </c>
      <c r="C1122" s="57">
        <f>'Portfolio 1 - Equal Weight'!F1120</f>
        <v>-3.4135540429507748E-2</v>
      </c>
      <c r="D1122" s="66">
        <f t="shared" si="68"/>
        <v>270.62737576104115</v>
      </c>
      <c r="E1122" s="57">
        <f>'Portfolio 2 - Criteria Based'!F1120</f>
        <v>-3.2187950013796394E-2</v>
      </c>
      <c r="F1122" s="66">
        <f t="shared" si="69"/>
        <v>311.43583565939872</v>
      </c>
      <c r="G1122" s="57">
        <f>'Markowitz Optimisation'!F1144</f>
        <v>-2.3537767226740718E-2</v>
      </c>
      <c r="H1122" s="66">
        <f t="shared" si="70"/>
        <v>530.09679760956044</v>
      </c>
      <c r="I1122" s="57">
        <f>'Portfolio 4 - Benchmark'!C1120</f>
        <v>8.3725570700114993E-3</v>
      </c>
      <c r="J1122" s="66">
        <f t="shared" si="71"/>
        <v>169.61314637647303</v>
      </c>
    </row>
    <row r="1123" spans="2:10" ht="15" customHeight="1" x14ac:dyDescent="0.35">
      <c r="B1123" s="56">
        <f>'Daily Returns'!B1121</f>
        <v>46105</v>
      </c>
      <c r="C1123" s="57">
        <f>'Portfolio 1 - Equal Weight'!F1121</f>
        <v>9.0326034380712981E-3</v>
      </c>
      <c r="D1123" s="66">
        <f t="shared" si="68"/>
        <v>273.0718455257765</v>
      </c>
      <c r="E1123" s="57">
        <f>'Portfolio 2 - Criteria Based'!F1121</f>
        <v>8.2782879500633306E-3</v>
      </c>
      <c r="F1123" s="66">
        <f t="shared" si="69"/>
        <v>314.01399118495584</v>
      </c>
      <c r="G1123" s="57">
        <f>'Markowitz Optimisation'!F1145</f>
        <v>8.7739182409109322E-3</v>
      </c>
      <c r="H1123" s="66">
        <f t="shared" si="70"/>
        <v>534.7478235715555</v>
      </c>
      <c r="I1123" s="57">
        <f>'Portfolio 4 - Benchmark'!C1121</f>
        <v>4.4787775702594956E-3</v>
      </c>
      <c r="J1123" s="66">
        <f t="shared" si="71"/>
        <v>170.3728059320851</v>
      </c>
    </row>
    <row r="1124" spans="2:10" ht="15" customHeight="1" x14ac:dyDescent="0.35">
      <c r="B1124" s="56">
        <f>'Daily Returns'!B1122</f>
        <v>46106</v>
      </c>
      <c r="C1124" s="57">
        <f>'Portfolio 1 - Equal Weight'!F1122</f>
        <v>1.3586116207884615E-2</v>
      </c>
      <c r="D1124" s="66">
        <f t="shared" si="68"/>
        <v>276.7818313521912</v>
      </c>
      <c r="E1124" s="57">
        <f>'Portfolio 2 - Criteria Based'!F1122</f>
        <v>1.3151926531710288E-2</v>
      </c>
      <c r="F1124" s="66">
        <f t="shared" si="69"/>
        <v>318.14388012694951</v>
      </c>
      <c r="G1124" s="57">
        <f>'Markowitz Optimisation'!F1146</f>
        <v>1.2642693762045782E-2</v>
      </c>
      <c r="H1124" s="66">
        <f t="shared" si="70"/>
        <v>541.50847654489121</v>
      </c>
      <c r="I1124" s="57">
        <f>'Portfolio 4 - Benchmark'!C1122</f>
        <v>-1.3906277884840113E-2</v>
      </c>
      <c r="J1124" s="66">
        <f t="shared" si="71"/>
        <v>168.00355434877358</v>
      </c>
    </row>
    <row r="1125" spans="2:10" ht="15" customHeight="1" x14ac:dyDescent="0.35">
      <c r="B1125" s="56">
        <f>'Daily Returns'!B1123</f>
        <v>46108</v>
      </c>
      <c r="C1125" s="57">
        <f>'Portfolio 1 - Equal Weight'!F1123</f>
        <v>-1.388917847524768E-2</v>
      </c>
      <c r="D1125" s="66">
        <f t="shared" si="68"/>
        <v>272.93755909783471</v>
      </c>
      <c r="E1125" s="57">
        <f>'Portfolio 2 - Criteria Based'!F1123</f>
        <v>-1.242092596164052E-2</v>
      </c>
      <c r="F1125" s="66">
        <f t="shared" si="69"/>
        <v>314.19223854674362</v>
      </c>
      <c r="G1125" s="57">
        <f>'Markowitz Optimisation'!F1147</f>
        <v>-5.8763320113135965E-3</v>
      </c>
      <c r="H1125" s="66">
        <f t="shared" si="70"/>
        <v>538.32639294977287</v>
      </c>
      <c r="I1125" s="57">
        <f>'Portfolio 4 - Benchmark'!C1123</f>
        <v>7.5464339276671843E-3</v>
      </c>
      <c r="J1125" s="66">
        <f t="shared" si="71"/>
        <v>169.27138207127985</v>
      </c>
    </row>
    <row r="1126" spans="2:10" ht="15" customHeight="1" x14ac:dyDescent="0.35">
      <c r="B1126" s="56">
        <f>'Daily Returns'!B1124</f>
        <v>46111</v>
      </c>
      <c r="C1126" s="57">
        <f>'Portfolio 1 - Equal Weight'!F1124</f>
        <v>-2.106273002314548E-2</v>
      </c>
      <c r="D1126" s="66">
        <f t="shared" si="68"/>
        <v>267.18874897738067</v>
      </c>
      <c r="E1126" s="57">
        <f>'Portfolio 2 - Criteria Based'!F1124</f>
        <v>-2.0373914850758172E-2</v>
      </c>
      <c r="F1126" s="66">
        <f t="shared" si="69"/>
        <v>307.79091263182318</v>
      </c>
      <c r="G1126" s="57">
        <f>'Markowitz Optimisation'!F1148</f>
        <v>-2.0872226788463625E-2</v>
      </c>
      <c r="H1126" s="66">
        <f t="shared" si="70"/>
        <v>527.0903223899096</v>
      </c>
      <c r="I1126" s="57">
        <f>'Portfolio 4 - Benchmark'!C1124</f>
        <v>-2.9766098645717221E-2</v>
      </c>
      <c r="J1126" s="66">
        <f t="shared" si="71"/>
        <v>164.23283341464924</v>
      </c>
    </row>
    <row r="1127" spans="2:10" ht="15" customHeight="1" x14ac:dyDescent="0.35">
      <c r="B1127" s="56">
        <f>'Daily Returns'!B1125</f>
        <v>46113</v>
      </c>
      <c r="C1127" s="57">
        <f>'Portfolio 1 - Equal Weight'!F1125</f>
        <v>1.9282282619508369E-2</v>
      </c>
      <c r="D1127" s="66">
        <f t="shared" si="68"/>
        <v>272.34075794791539</v>
      </c>
      <c r="E1127" s="57">
        <f>'Portfolio 2 - Criteria Based'!F1125</f>
        <v>1.8832836423432076E-2</v>
      </c>
      <c r="F1127" s="66">
        <f t="shared" si="69"/>
        <v>313.58748854203714</v>
      </c>
      <c r="G1127" s="57">
        <f>'Markowitz Optimisation'!F1149</f>
        <v>1.7803584366578553E-2</v>
      </c>
      <c r="H1127" s="66">
        <f t="shared" si="70"/>
        <v>536.47441941338536</v>
      </c>
      <c r="I1127" s="57">
        <f>'Portfolio 4 - Benchmark'!C1125</f>
        <v>6.9748517843994939E-3</v>
      </c>
      <c r="J1127" s="66">
        <f t="shared" si="71"/>
        <v>165.3783330858484</v>
      </c>
    </row>
    <row r="1128" spans="2:10" ht="15" customHeight="1" x14ac:dyDescent="0.35">
      <c r="B1128" s="56">
        <f>'Daily Returns'!B1126</f>
        <v>46114</v>
      </c>
      <c r="C1128" s="57">
        <f>'Portfolio 1 - Equal Weight'!F1126</f>
        <v>7.2001789578703969E-4</v>
      </c>
      <c r="D1128" s="66">
        <f t="shared" si="68"/>
        <v>272.53684816739013</v>
      </c>
      <c r="E1128" s="57">
        <f>'Portfolio 2 - Criteria Based'!F1126</f>
        <v>9.1927544006611993E-4</v>
      </c>
      <c r="F1128" s="66">
        <f t="shared" si="69"/>
        <v>313.87576181856588</v>
      </c>
      <c r="G1128" s="57">
        <f>'Markowitz Optimisation'!F1150</f>
        <v>1.8263877820661992E-3</v>
      </c>
      <c r="H1128" s="66">
        <f t="shared" si="70"/>
        <v>537.454229738393</v>
      </c>
      <c r="I1128" s="57">
        <f>'Portfolio 4 - Benchmark'!C1126</f>
        <v>1.3511029018782983E-2</v>
      </c>
      <c r="J1128" s="66">
        <f t="shared" si="71"/>
        <v>167.61276454324926</v>
      </c>
    </row>
    <row r="1129" spans="2:10" ht="15" customHeight="1" x14ac:dyDescent="0.35">
      <c r="B1129" s="56">
        <f>'Daily Returns'!B1127</f>
        <v>46118</v>
      </c>
      <c r="C1129" s="57">
        <f>'Portfolio 1 - Equal Weight'!F1127</f>
        <v>2.4491977205457906E-2</v>
      </c>
      <c r="D1129" s="66">
        <f t="shared" si="68"/>
        <v>279.21181444035318</v>
      </c>
      <c r="E1129" s="57">
        <f>'Portfolio 2 - Criteria Based'!F1127</f>
        <v>2.335357083855592E-2</v>
      </c>
      <c r="F1129" s="66">
        <f t="shared" si="69"/>
        <v>321.20588165670148</v>
      </c>
      <c r="G1129" s="57">
        <f>'Markowitz Optimisation'!F1151</f>
        <v>2.0583341086210623E-2</v>
      </c>
      <c r="H1129" s="66">
        <f t="shared" si="70"/>
        <v>548.516833467325</v>
      </c>
      <c r="I1129" s="57">
        <f>'Portfolio 4 - Benchmark'!C1127</f>
        <v>-9.6086645320326847E-3</v>
      </c>
      <c r="J1129" s="66">
        <f t="shared" si="71"/>
        <v>166.00222971746661</v>
      </c>
    </row>
    <row r="1130" spans="2:10" ht="15" customHeight="1" x14ac:dyDescent="0.35">
      <c r="B1130" s="56">
        <f>'Daily Returns'!B1128</f>
        <v>46119</v>
      </c>
      <c r="C1130" s="57">
        <f>'Portfolio 1 - Equal Weight'!F1128</f>
        <v>4.4957560189978741E-4</v>
      </c>
      <c r="D1130" s="66">
        <f t="shared" si="68"/>
        <v>279.33734125988775</v>
      </c>
      <c r="E1130" s="57">
        <f>'Portfolio 2 - Criteria Based'!F1128</f>
        <v>1.9598624511396627E-3</v>
      </c>
      <c r="F1130" s="66">
        <f t="shared" si="69"/>
        <v>321.83540100324564</v>
      </c>
      <c r="G1130" s="57">
        <f>'Markowitz Optimisation'!F1152</f>
        <v>3.4114647542647122E-3</v>
      </c>
      <c r="H1130" s="66">
        <f t="shared" si="70"/>
        <v>550.38807931181964</v>
      </c>
      <c r="I1130" s="57">
        <f>'Portfolio 4 - Benchmark'!C1128</f>
        <v>-1.0367799902313957E-2</v>
      </c>
      <c r="J1130" s="66">
        <f t="shared" si="71"/>
        <v>164.28115181641795</v>
      </c>
    </row>
    <row r="1131" spans="2:10" ht="15" customHeight="1" x14ac:dyDescent="0.35">
      <c r="B1131" s="56">
        <f>'Daily Returns'!B1129</f>
        <v>46120</v>
      </c>
      <c r="C1131" s="57">
        <f>'Portfolio 1 - Equal Weight'!F1129</f>
        <v>3.639169227633849E-2</v>
      </c>
      <c r="D1131" s="66">
        <f t="shared" si="68"/>
        <v>289.50289982430814</v>
      </c>
      <c r="E1131" s="57">
        <f>'Portfolio 2 - Criteria Based'!F1129</f>
        <v>3.315224214592459E-2</v>
      </c>
      <c r="F1131" s="66">
        <f t="shared" si="69"/>
        <v>332.50496614843593</v>
      </c>
      <c r="G1131" s="57">
        <f>'Markowitz Optimisation'!F1153</f>
        <v>2.3457079852122781E-2</v>
      </c>
      <c r="H1131" s="66">
        <f t="shared" si="70"/>
        <v>563.29857643789342</v>
      </c>
      <c r="I1131" s="57">
        <f>'Portfolio 4 - Benchmark'!C1129</f>
        <v>1.5872446534690443E-2</v>
      </c>
      <c r="J1131" s="66">
        <f t="shared" si="71"/>
        <v>166.88869561528139</v>
      </c>
    </row>
    <row r="1132" spans="2:10" ht="15" customHeight="1" x14ac:dyDescent="0.35">
      <c r="B1132" s="56">
        <f>'Daily Returns'!B1130</f>
        <v>46121</v>
      </c>
      <c r="C1132" s="57">
        <f>'Portfolio 1 - Equal Weight'!F1130</f>
        <v>4.1578153597596193E-3</v>
      </c>
      <c r="D1132" s="66">
        <f t="shared" si="68"/>
        <v>290.70659942789263</v>
      </c>
      <c r="E1132" s="57">
        <f>'Portfolio 2 - Criteria Based'!F1130</f>
        <v>5.7898556524008816E-3</v>
      </c>
      <c r="F1132" s="66">
        <f t="shared" si="69"/>
        <v>334.43012190614184</v>
      </c>
      <c r="G1132" s="57">
        <f>'Markowitz Optimisation'!F1154</f>
        <v>1.1277253237571431E-2</v>
      </c>
      <c r="H1132" s="66">
        <f t="shared" si="70"/>
        <v>569.65103713274698</v>
      </c>
      <c r="I1132" s="57">
        <f>'Portfolio 4 - Benchmark'!C1130</f>
        <v>-2.9220811318861895E-3</v>
      </c>
      <c r="J1132" s="66">
        <f t="shared" si="71"/>
        <v>166.40103330669888</v>
      </c>
    </row>
    <row r="1133" spans="2:10" ht="15" customHeight="1" x14ac:dyDescent="0.35">
      <c r="B1133" s="56">
        <f>'Daily Returns'!B1131</f>
        <v>46122</v>
      </c>
      <c r="C1133" s="57">
        <f>'Portfolio 1 - Equal Weight'!F1131</f>
        <v>1.8674715468101122E-2</v>
      </c>
      <c r="D1133" s="66">
        <f t="shared" si="68"/>
        <v>296.13546245690776</v>
      </c>
      <c r="E1133" s="57">
        <f>'Portfolio 2 - Criteria Based'!F1131</f>
        <v>1.7590820306406175E-2</v>
      </c>
      <c r="F1133" s="66">
        <f t="shared" si="69"/>
        <v>340.31302208564227</v>
      </c>
      <c r="G1133" s="57">
        <f>'Markowitz Optimisation'!F1155</f>
        <v>1.3053494007695145E-2</v>
      </c>
      <c r="H1133" s="66">
        <f t="shared" si="70"/>
        <v>577.08697353243667</v>
      </c>
      <c r="I1133" s="57">
        <f>'Portfolio 4 - Benchmark'!C1131</f>
        <v>2.5312044963936575E-3</v>
      </c>
      <c r="J1133" s="66">
        <f t="shared" si="71"/>
        <v>166.82222835040935</v>
      </c>
    </row>
    <row r="1134" spans="2:10" ht="15" customHeight="1" x14ac:dyDescent="0.35">
      <c r="B1134" s="56">
        <f>'Daily Returns'!B1132</f>
        <v>46125</v>
      </c>
      <c r="C1134" s="57">
        <f>'Portfolio 1 - Equal Weight'!F1132</f>
        <v>1.5236788432071912E-2</v>
      </c>
      <c r="D1134" s="66">
        <f t="shared" si="68"/>
        <v>300.64761584559744</v>
      </c>
      <c r="E1134" s="57">
        <f>'Portfolio 2 - Criteria Based'!F1132</f>
        <v>1.4332315295967448E-2</v>
      </c>
      <c r="F1134" s="66">
        <f t="shared" si="69"/>
        <v>345.19049561749722</v>
      </c>
      <c r="G1134" s="57">
        <f>'Markowitz Optimisation'!F1156</f>
        <v>1.5560403441038845E-2</v>
      </c>
      <c r="H1134" s="66">
        <f t="shared" si="70"/>
        <v>586.06667966116947</v>
      </c>
      <c r="I1134" s="57">
        <f>'Portfolio 4 - Benchmark'!C1132</f>
        <v>5.3548090848081209E-3</v>
      </c>
      <c r="J1134" s="66">
        <f t="shared" si="71"/>
        <v>167.71552953432806</v>
      </c>
    </row>
    <row r="1135" spans="2:10" ht="15" customHeight="1" x14ac:dyDescent="0.35">
      <c r="B1135" s="56">
        <f>'Daily Returns'!B1133</f>
        <v>46127</v>
      </c>
      <c r="C1135" s="57">
        <f>'Portfolio 1 - Equal Weight'!F1133</f>
        <v>2.1669319563566367E-2</v>
      </c>
      <c r="D1135" s="66">
        <f t="shared" si="68"/>
        <v>307.16244510938003</v>
      </c>
      <c r="E1135" s="57">
        <f>'Portfolio 2 - Criteria Based'!F1133</f>
        <v>2.1487013394984239E-2</v>
      </c>
      <c r="F1135" s="66">
        <f t="shared" si="69"/>
        <v>352.60760842065162</v>
      </c>
      <c r="G1135" s="57">
        <f>'Markowitz Optimisation'!F1157</f>
        <v>2.1109616460987021E-2</v>
      </c>
      <c r="H1135" s="66">
        <f t="shared" si="70"/>
        <v>598.43832248938088</v>
      </c>
      <c r="I1135" s="57">
        <f>'Portfolio 4 - Benchmark'!C1133</f>
        <v>2.504198492056231E-2</v>
      </c>
      <c r="J1135" s="66">
        <f t="shared" si="71"/>
        <v>171.91545929587082</v>
      </c>
    </row>
    <row r="1136" spans="2:10" ht="15" customHeight="1" x14ac:dyDescent="0.35">
      <c r="B1136" s="56">
        <f>'Daily Returns'!B1134</f>
        <v>46128</v>
      </c>
      <c r="C1136" s="57">
        <f>'Portfolio 1 - Equal Weight'!F1134</f>
        <v>2.0216014765063538E-2</v>
      </c>
      <c r="D1136" s="66">
        <f t="shared" si="68"/>
        <v>313.37204563498432</v>
      </c>
      <c r="E1136" s="57">
        <f>'Portfolio 2 - Criteria Based'!F1134</f>
        <v>2.0884107089797106E-2</v>
      </c>
      <c r="F1136" s="66">
        <f t="shared" si="69"/>
        <v>359.97150347558579</v>
      </c>
      <c r="G1136" s="57">
        <f>'Markowitz Optimisation'!F1158</f>
        <v>2.1507503565641177E-2</v>
      </c>
      <c r="H1136" s="66">
        <f t="shared" si="70"/>
        <v>611.30923684413756</v>
      </c>
      <c r="I1136" s="57">
        <f>'Portfolio 4 - Benchmark'!C1134</f>
        <v>8.200070196220377E-3</v>
      </c>
      <c r="J1136" s="66">
        <f t="shared" si="71"/>
        <v>173.32517812991242</v>
      </c>
    </row>
    <row r="1137" spans="2:10" ht="15" customHeight="1" x14ac:dyDescent="0.35">
      <c r="B1137" s="56">
        <f>'Daily Returns'!B1135</f>
        <v>46129</v>
      </c>
      <c r="C1137" s="57">
        <f>'Portfolio 1 - Equal Weight'!F1135</f>
        <v>1.5881755728413594E-2</v>
      </c>
      <c r="D1137" s="66">
        <f t="shared" si="68"/>
        <v>318.34894391587244</v>
      </c>
      <c r="E1137" s="57">
        <f>'Portfolio 2 - Criteria Based'!F1135</f>
        <v>1.6887790024092398E-2</v>
      </c>
      <c r="F1137" s="66">
        <f t="shared" si="69"/>
        <v>366.05062664093833</v>
      </c>
      <c r="G1137" s="57">
        <f>'Markowitz Optimisation'!F1159</f>
        <v>2.1790069949543696E-2</v>
      </c>
      <c r="H1137" s="66">
        <f t="shared" si="70"/>
        <v>624.62970787577353</v>
      </c>
      <c r="I1137" s="57">
        <f>'Portfolio 4 - Benchmark'!C1135</f>
        <v>1.1051654620494622E-2</v>
      </c>
      <c r="J1137" s="66">
        <f t="shared" si="71"/>
        <v>175.24070813563992</v>
      </c>
    </row>
    <row r="1138" spans="2:10" ht="15" customHeight="1" x14ac:dyDescent="0.35">
      <c r="B1138" s="56">
        <f>'Daily Returns'!B1136</f>
        <v>46132</v>
      </c>
      <c r="C1138" s="57">
        <f>'Portfolio 1 - Equal Weight'!F1136</f>
        <v>1.4061195720110097E-2</v>
      </c>
      <c r="D1138" s="66">
        <f t="shared" si="68"/>
        <v>322.82531072356386</v>
      </c>
      <c r="E1138" s="57">
        <f>'Portfolio 2 - Criteria Based'!F1136</f>
        <v>1.5429391011933873E-2</v>
      </c>
      <c r="F1138" s="66">
        <f t="shared" si="69"/>
        <v>371.6985648895448</v>
      </c>
      <c r="G1138" s="57">
        <f>'Markowitz Optimisation'!F1160</f>
        <v>1.0761964549868105E-2</v>
      </c>
      <c r="H1138" s="66">
        <f t="shared" si="70"/>
        <v>631.35195064872698</v>
      </c>
      <c r="I1138" s="57">
        <f>'Portfolio 4 - Benchmark'!C1136</f>
        <v>5.5010679334821511E-4</v>
      </c>
      <c r="J1138" s="66">
        <f t="shared" si="71"/>
        <v>175.33710923965648</v>
      </c>
    </row>
    <row r="1139" spans="2:10" ht="15" customHeight="1" x14ac:dyDescent="0.35">
      <c r="B1139" s="56">
        <f>'Daily Returns'!B1137</f>
        <v>46133</v>
      </c>
      <c r="C1139" s="57">
        <f>'Portfolio 1 - Equal Weight'!F1137</f>
        <v>2.0395968948322403E-3</v>
      </c>
      <c r="D1139" s="66">
        <f t="shared" si="68"/>
        <v>323.48374422488888</v>
      </c>
      <c r="E1139" s="57">
        <f>'Portfolio 2 - Criteria Based'!F1137</f>
        <v>2.4607589970829635E-3</v>
      </c>
      <c r="F1139" s="66">
        <f t="shared" si="69"/>
        <v>372.61322547729952</v>
      </c>
      <c r="G1139" s="57">
        <f>'Markowitz Optimisation'!F1161</f>
        <v>3.5282355808109616E-3</v>
      </c>
      <c r="H1139" s="66">
        <f t="shared" si="70"/>
        <v>633.57950906502026</v>
      </c>
      <c r="I1139" s="57">
        <f>'Portfolio 4 - Benchmark'!C1137</f>
        <v>2.1466566115652341E-2</v>
      </c>
      <c r="J1139" s="66">
        <f t="shared" si="71"/>
        <v>179.10099488767693</v>
      </c>
    </row>
    <row r="1140" spans="2:10" ht="15" customHeight="1" x14ac:dyDescent="0.35">
      <c r="B1140" s="56">
        <f>'Daily Returns'!B1138</f>
        <v>46134</v>
      </c>
      <c r="C1140" s="57">
        <f>'Portfolio 1 - Equal Weight'!F1138</f>
        <v>2.6615453834565782E-2</v>
      </c>
      <c r="D1140" s="66">
        <f t="shared" si="68"/>
        <v>332.0934108855389</v>
      </c>
      <c r="E1140" s="57">
        <f>'Portfolio 2 - Criteria Based'!F1138</f>
        <v>2.5960326247423612E-2</v>
      </c>
      <c r="F1140" s="66">
        <f t="shared" si="69"/>
        <v>382.28638637479497</v>
      </c>
      <c r="G1140" s="57">
        <f>'Markowitz Optimisation'!F1162</f>
        <v>3.2117568900496656E-2</v>
      </c>
      <c r="H1140" s="66">
        <f t="shared" si="70"/>
        <v>653.92854260135891</v>
      </c>
      <c r="I1140" s="57">
        <f>'Portfolio 4 - Benchmark'!C1138</f>
        <v>5.0337557740138816E-3</v>
      </c>
      <c r="J1140" s="66">
        <f t="shared" si="71"/>
        <v>180.00254555482439</v>
      </c>
    </row>
    <row r="1141" spans="2:10" ht="15" customHeight="1" x14ac:dyDescent="0.35">
      <c r="B1141" s="56">
        <f>'Daily Returns'!B1139</f>
        <v>46135</v>
      </c>
      <c r="C1141" s="57">
        <f>'Portfolio 1 - Equal Weight'!F1139</f>
        <v>1.2905906002143811E-3</v>
      </c>
      <c r="D1141" s="66">
        <f t="shared" si="68"/>
        <v>332.52200752002091</v>
      </c>
      <c r="E1141" s="57">
        <f>'Portfolio 2 - Criteria Based'!F1139</f>
        <v>2.758663731843572E-3</v>
      </c>
      <c r="F1141" s="66">
        <f t="shared" si="69"/>
        <v>383.34098596406466</v>
      </c>
      <c r="G1141" s="57">
        <f>'Markowitz Optimisation'!F1163</f>
        <v>6.5925662107778771E-4</v>
      </c>
      <c r="H1141" s="66">
        <f t="shared" si="70"/>
        <v>654.35964932278057</v>
      </c>
      <c r="I1141" s="57">
        <f>'Portfolio 4 - Benchmark'!C1139</f>
        <v>1.8253360307452615E-2</v>
      </c>
      <c r="J1141" s="66">
        <f t="shared" si="71"/>
        <v>183.28819687509525</v>
      </c>
    </row>
    <row r="1142" spans="2:10" ht="15" customHeight="1" x14ac:dyDescent="0.35">
      <c r="B1142" s="56">
        <f>'Daily Returns'!B1140</f>
        <v>46136</v>
      </c>
      <c r="C1142" s="57">
        <f>'Portfolio 1 - Equal Weight'!F1140</f>
        <v>-8.0793997298758192E-4</v>
      </c>
      <c r="D1142" s="66">
        <f t="shared" si="68"/>
        <v>332.2533496982474</v>
      </c>
      <c r="E1142" s="57">
        <f>'Portfolio 2 - Criteria Based'!F1140</f>
        <v>-1.9622941471464875E-3</v>
      </c>
      <c r="F1142" s="66">
        <f t="shared" si="69"/>
        <v>382.58875819094601</v>
      </c>
      <c r="G1142" s="57">
        <f>'Markowitz Optimisation'!F1164</f>
        <v>-7.9161707919919826E-3</v>
      </c>
      <c r="H1142" s="66">
        <f t="shared" si="70"/>
        <v>649.17962657935345</v>
      </c>
      <c r="I1142" s="57">
        <f>'Portfolio 4 - Benchmark'!C1140</f>
        <v>7.7915731673598998E-3</v>
      </c>
      <c r="J1142" s="66">
        <f t="shared" si="71"/>
        <v>184.71630027176101</v>
      </c>
    </row>
    <row r="1143" spans="2:10" ht="15" customHeight="1" x14ac:dyDescent="0.35">
      <c r="B1143" s="56">
        <f>'Daily Returns'!B1141</f>
        <v>46139</v>
      </c>
      <c r="C1143" s="57">
        <f>'Portfolio 1 - Equal Weight'!F1141</f>
        <v>2.8188726783263202E-2</v>
      </c>
      <c r="D1143" s="66">
        <f t="shared" si="68"/>
        <v>341.61914859571533</v>
      </c>
      <c r="E1143" s="57">
        <f>'Portfolio 2 - Criteria Based'!F1141</f>
        <v>2.8266062531171948E-2</v>
      </c>
      <c r="F1143" s="66">
        <f t="shared" si="69"/>
        <v>393.40303595369471</v>
      </c>
      <c r="G1143" s="57">
        <f>'Markowitz Optimisation'!F1165</f>
        <v>2.5793560331781415E-2</v>
      </c>
      <c r="H1143" s="66">
        <f t="shared" si="70"/>
        <v>665.92428044369126</v>
      </c>
      <c r="I1143" s="57">
        <f>'Portfolio 4 - Benchmark'!C1141</f>
        <v>3.8918251256230274E-3</v>
      </c>
      <c r="J1143" s="66">
        <f t="shared" si="71"/>
        <v>185.43518381027079</v>
      </c>
    </row>
    <row r="1144" spans="2:10" ht="15" customHeight="1" x14ac:dyDescent="0.35">
      <c r="B1144" s="56">
        <f>'Daily Returns'!B1142</f>
        <v>46140</v>
      </c>
      <c r="C1144" s="57">
        <f>'Portfolio 1 - Equal Weight'!F1142</f>
        <v>9.1034270919510326E-3</v>
      </c>
      <c r="D1144" s="66">
        <f t="shared" si="68"/>
        <v>344.72905360817077</v>
      </c>
      <c r="E1144" s="57">
        <f>'Portfolio 2 - Criteria Based'!F1142</f>
        <v>8.6340789362520081E-3</v>
      </c>
      <c r="F1144" s="66">
        <f t="shared" si="69"/>
        <v>396.7997088198801</v>
      </c>
      <c r="G1144" s="57">
        <f>'Markowitz Optimisation'!F1166</f>
        <v>8.2274734428477991E-3</v>
      </c>
      <c r="H1144" s="66">
        <f t="shared" si="70"/>
        <v>671.40315477598926</v>
      </c>
      <c r="I1144" s="57">
        <f>'Portfolio 4 - Benchmark'!C1142</f>
        <v>1.4223178060461805E-2</v>
      </c>
      <c r="J1144" s="66">
        <f t="shared" si="71"/>
        <v>188.07266144827872</v>
      </c>
    </row>
    <row r="1145" spans="2:10" ht="15" customHeight="1" x14ac:dyDescent="0.35">
      <c r="B1145" s="56">
        <f>'Daily Returns'!B1143</f>
        <v>46141</v>
      </c>
      <c r="C1145" s="57">
        <f>'Portfolio 1 - Equal Weight'!F1143</f>
        <v>-1.7029673599433838E-2</v>
      </c>
      <c r="D1145" s="66">
        <f t="shared" si="68"/>
        <v>338.85843034498191</v>
      </c>
      <c r="E1145" s="57">
        <f>'Portfolio 2 - Criteria Based'!F1143</f>
        <v>-1.6922679245951467E-2</v>
      </c>
      <c r="F1145" s="66">
        <f t="shared" si="69"/>
        <v>390.08479462263432</v>
      </c>
      <c r="G1145" s="57">
        <f>'Markowitz Optimisation'!F1167</f>
        <v>-1.5662289232303964E-2</v>
      </c>
      <c r="H1145" s="66">
        <f t="shared" si="70"/>
        <v>660.88744437440641</v>
      </c>
      <c r="I1145" s="57">
        <f>'Portfolio 4 - Benchmark'!C1143</f>
        <v>2.5077262029191694E-3</v>
      </c>
      <c r="J1145" s="66">
        <f t="shared" si="71"/>
        <v>188.5442961894453</v>
      </c>
    </row>
    <row r="1146" spans="2:10" ht="15" customHeight="1" x14ac:dyDescent="0.35">
      <c r="B1146" s="56">
        <f>'Daily Returns'!B1144</f>
        <v>46142</v>
      </c>
      <c r="C1146" s="57">
        <f>'Portfolio 1 - Equal Weight'!F1144</f>
        <v>-6.8047086642981092E-3</v>
      </c>
      <c r="D1146" s="66">
        <f t="shared" si="68"/>
        <v>336.55259744804295</v>
      </c>
      <c r="E1146" s="57">
        <f>'Portfolio 2 - Criteria Based'!F1144</f>
        <v>-3.6208120572091265E-3</v>
      </c>
      <c r="F1146" s="66">
        <f t="shared" si="69"/>
        <v>388.67237089493074</v>
      </c>
      <c r="G1146" s="57">
        <f>'Markowitz Optimisation'!F1168</f>
        <v>4.0041708185866842E-3</v>
      </c>
      <c r="H1146" s="66">
        <f t="shared" si="70"/>
        <v>663.53375059354073</v>
      </c>
      <c r="I1146" s="57">
        <f>'Portfolio 4 - Benchmark'!C1144</f>
        <v>-2.32518892159983E-3</v>
      </c>
      <c r="J1146" s="66">
        <f t="shared" si="71"/>
        <v>188.10589508071476</v>
      </c>
    </row>
    <row r="1147" spans="2:10" ht="15" customHeight="1" x14ac:dyDescent="0.35">
      <c r="B1147" s="56">
        <f>'Daily Returns'!B1145</f>
        <v>46143</v>
      </c>
      <c r="C1147" s="57">
        <f>'Portfolio 1 - Equal Weight'!F1145</f>
        <v>0</v>
      </c>
      <c r="D1147" s="66">
        <f t="shared" si="68"/>
        <v>336.55259744804295</v>
      </c>
      <c r="E1147" s="57">
        <f>'Portfolio 2 - Criteria Based'!F1145</f>
        <v>0</v>
      </c>
      <c r="F1147" s="66">
        <f t="shared" si="69"/>
        <v>388.67237089493074</v>
      </c>
      <c r="G1147" s="57">
        <f>'Markowitz Optimisation'!F1169</f>
        <v>0</v>
      </c>
      <c r="H1147" s="66">
        <f t="shared" si="70"/>
        <v>663.53375059354073</v>
      </c>
      <c r="I1147" s="57">
        <f>'Portfolio 4 - Benchmark'!C1145</f>
        <v>1.4859505685555829E-2</v>
      </c>
      <c r="J1147" s="66">
        <f t="shared" si="71"/>
        <v>190.90105569815321</v>
      </c>
    </row>
    <row r="1148" spans="2:10" ht="15" customHeight="1" x14ac:dyDescent="0.35">
      <c r="B1148" s="56">
        <f>'Daily Returns'!B1146</f>
        <v>46146</v>
      </c>
      <c r="C1148" s="57">
        <f>'Portfolio 1 - Equal Weight'!F1146</f>
        <v>1.7132210595705407E-2</v>
      </c>
      <c r="D1148" s="66">
        <f t="shared" si="68"/>
        <v>342.31848742405452</v>
      </c>
      <c r="E1148" s="57">
        <f>'Portfolio 2 - Criteria Based'!F1146</f>
        <v>1.6384995616419852E-2</v>
      </c>
      <c r="F1148" s="66">
        <f t="shared" si="69"/>
        <v>395.04076598826771</v>
      </c>
      <c r="G1148" s="57">
        <f>'Markowitz Optimisation'!F1170</f>
        <v>9.1393541614222286E-3</v>
      </c>
      <c r="H1148" s="66">
        <f t="shared" si="70"/>
        <v>669.59802053827184</v>
      </c>
      <c r="I1148" s="57">
        <f>'Portfolio 4 - Benchmark'!C1146</f>
        <v>1.2198524818071599E-2</v>
      </c>
      <c r="J1148" s="66">
        <f t="shared" si="71"/>
        <v>193.22976696388321</v>
      </c>
    </row>
    <row r="1149" spans="2:10" ht="15" customHeight="1" x14ac:dyDescent="0.35">
      <c r="B1149" s="56">
        <f>'Daily Returns'!B1147</f>
        <v>46147</v>
      </c>
      <c r="C1149" s="57">
        <f>'Portfolio 1 - Equal Weight'!F1147</f>
        <v>-3.4866891473651592E-4</v>
      </c>
      <c r="D1149" s="66">
        <f t="shared" si="68"/>
        <v>342.19913160855015</v>
      </c>
      <c r="E1149" s="57">
        <f>'Portfolio 2 - Criteria Based'!F1147</f>
        <v>-1.1385675020291542E-3</v>
      </c>
      <c r="F1149" s="66">
        <f t="shared" si="69"/>
        <v>394.5909854101368</v>
      </c>
      <c r="G1149" s="57">
        <f>'Markowitz Optimisation'!F1171</f>
        <v>4.4970304680774943E-3</v>
      </c>
      <c r="H1149" s="66">
        <f t="shared" si="70"/>
        <v>672.60922323799684</v>
      </c>
      <c r="I1149" s="57">
        <f>'Portfolio 4 - Benchmark'!C1147</f>
        <v>-7.1479628305926024E-4</v>
      </c>
      <c r="J1149" s="66">
        <f t="shared" si="71"/>
        <v>193.09164704468103</v>
      </c>
    </row>
    <row r="1150" spans="2:10" ht="15" customHeight="1" x14ac:dyDescent="0.35">
      <c r="B1150" s="56">
        <f>'Daily Returns'!B1148</f>
        <v>46148</v>
      </c>
      <c r="C1150" s="57">
        <f>'Portfolio 1 - Equal Weight'!F1148</f>
        <v>-2.1242675304373733E-4</v>
      </c>
      <c r="D1150" s="66">
        <f t="shared" si="68"/>
        <v>342.12643935812815</v>
      </c>
      <c r="E1150" s="57">
        <f>'Portfolio 2 - Criteria Based'!F1148</f>
        <v>-1.5300699607657766E-3</v>
      </c>
      <c r="F1150" s="66">
        <f t="shared" si="69"/>
        <v>393.9872335965718</v>
      </c>
      <c r="G1150" s="57">
        <f>'Markowitz Optimisation'!F1172</f>
        <v>-4.2941535943516827E-3</v>
      </c>
      <c r="H1150" s="66">
        <f t="shared" si="70"/>
        <v>669.72093592443525</v>
      </c>
      <c r="I1150" s="57">
        <f>'Portfolio 4 - Benchmark'!C1148</f>
        <v>-4.6263067180321027E-3</v>
      </c>
      <c r="J1150" s="66">
        <f t="shared" si="71"/>
        <v>192.19834586076234</v>
      </c>
    </row>
    <row r="1151" spans="2:10" ht="15" customHeight="1" x14ac:dyDescent="0.35">
      <c r="B1151" s="56">
        <f>'Daily Returns'!B1149</f>
        <v>46149</v>
      </c>
      <c r="C1151" s="57">
        <f>'Portfolio 1 - Equal Weight'!F1149</f>
        <v>-1.7240768019008315E-3</v>
      </c>
      <c r="D1151" s="66">
        <f t="shared" si="68"/>
        <v>341.53658710071386</v>
      </c>
      <c r="E1151" s="57">
        <f>'Portfolio 2 - Criteria Based'!F1149</f>
        <v>-1.9373334161497347E-3</v>
      </c>
      <c r="F1151" s="66">
        <f t="shared" si="69"/>
        <v>393.22394896338875</v>
      </c>
      <c r="G1151" s="57">
        <f>'Markowitz Optimisation'!F1173</f>
        <v>-7.8781017435473367E-4</v>
      </c>
      <c r="H1151" s="66">
        <f t="shared" si="70"/>
        <v>669.19332295713559</v>
      </c>
      <c r="I1151" s="57">
        <f>'Portfolio 4 - Benchmark'!C1149</f>
        <v>4.8599648287177555E-3</v>
      </c>
      <c r="J1151" s="66">
        <f t="shared" si="71"/>
        <v>193.13242306178338</v>
      </c>
    </row>
    <row r="1152" spans="2:10" ht="15" customHeight="1" x14ac:dyDescent="0.35">
      <c r="B1152" s="56">
        <f>'Daily Returns'!B1150</f>
        <v>46150</v>
      </c>
      <c r="C1152" s="57">
        <f>'Portfolio 1 - Equal Weight'!F1150</f>
        <v>-7.7359316983930271E-3</v>
      </c>
      <c r="D1152" s="66">
        <f t="shared" si="68"/>
        <v>338.89448339040047</v>
      </c>
      <c r="E1152" s="57">
        <f>'Portfolio 2 - Criteria Based'!F1150</f>
        <v>-7.1532577089138396E-3</v>
      </c>
      <c r="F1152" s="66">
        <f t="shared" si="69"/>
        <v>390.41111671913683</v>
      </c>
      <c r="G1152" s="57">
        <f>'Markowitz Optimisation'!F1174</f>
        <v>-7.0505237759985739E-3</v>
      </c>
      <c r="H1152" s="66">
        <f t="shared" si="70"/>
        <v>664.47515952288677</v>
      </c>
      <c r="I1152" s="57">
        <f>'Portfolio 4 - Benchmark'!C1150</f>
        <v>4.8694107036717504E-4</v>
      </c>
      <c r="J1152" s="66">
        <f t="shared" si="71"/>
        <v>193.22646717059169</v>
      </c>
    </row>
    <row r="1153" spans="2:10" ht="15" customHeight="1" x14ac:dyDescent="0.35">
      <c r="B1153" s="56">
        <f>'Daily Returns'!B1151</f>
        <v>46153</v>
      </c>
      <c r="C1153" s="57">
        <f>'Portfolio 1 - Equal Weight'!F1151</f>
        <v>-1.2315751757293214E-2</v>
      </c>
      <c r="D1153" s="66">
        <f t="shared" si="68"/>
        <v>334.72074306104821</v>
      </c>
      <c r="E1153" s="57">
        <f>'Portfolio 2 - Criteria Based'!F1151</f>
        <v>-1.2979408020485425E-2</v>
      </c>
      <c r="F1153" s="66">
        <f t="shared" si="69"/>
        <v>385.34381153950579</v>
      </c>
      <c r="G1153" s="57">
        <f>'Markowitz Optimisation'!F1175</f>
        <v>-1.8028217820671232E-2</v>
      </c>
      <c r="H1153" s="66">
        <f t="shared" si="70"/>
        <v>652.4958566105829</v>
      </c>
      <c r="I1153" s="57">
        <f>'Portfolio 4 - Benchmark'!C1151</f>
        <v>-4.4730422054158891E-3</v>
      </c>
      <c r="J1153" s="66">
        <f t="shared" si="71"/>
        <v>192.36215702773421</v>
      </c>
    </row>
    <row r="1154" spans="2:10" ht="15" customHeight="1" x14ac:dyDescent="0.35">
      <c r="B1154" s="56">
        <f>'Daily Returns'!B1152</f>
        <v>46154</v>
      </c>
      <c r="C1154" s="57">
        <f>'Portfolio 1 - Equal Weight'!F1152</f>
        <v>-3.6266660950184791E-2</v>
      </c>
      <c r="D1154" s="66">
        <f t="shared" si="68"/>
        <v>322.58153935945927</v>
      </c>
      <c r="E1154" s="57">
        <f>'Portfolio 2 - Criteria Based'!F1152</f>
        <v>-3.4837020452685191E-2</v>
      </c>
      <c r="F1154" s="66">
        <f t="shared" si="69"/>
        <v>371.91958129558833</v>
      </c>
      <c r="G1154" s="57">
        <f>'Markowitz Optimisation'!F1176</f>
        <v>-3.3960236686809947E-2</v>
      </c>
      <c r="H1154" s="66">
        <f t="shared" si="70"/>
        <v>630.33694288292475</v>
      </c>
      <c r="I1154" s="57">
        <f>'Portfolio 4 - Benchmark'!C1152</f>
        <v>8.2167979973850613E-3</v>
      </c>
      <c r="J1154" s="66">
        <f t="shared" si="71"/>
        <v>193.94275801437237</v>
      </c>
    </row>
    <row r="1155" spans="2:10" ht="15" customHeight="1" x14ac:dyDescent="0.35">
      <c r="B1155" s="56">
        <f>'Daily Returns'!B1153</f>
        <v>46155</v>
      </c>
      <c r="C1155" s="57">
        <f>'Portfolio 1 - Equal Weight'!F1153</f>
        <v>-5.4666843077415973E-3</v>
      </c>
      <c r="D1155" s="66">
        <f t="shared" si="68"/>
        <v>320.81808792027579</v>
      </c>
      <c r="E1155" s="57">
        <f>'Portfolio 2 - Criteria Based'!F1153</f>
        <v>-9.18879500813914E-3</v>
      </c>
      <c r="F1155" s="66">
        <f t="shared" si="69"/>
        <v>368.50208850355023</v>
      </c>
      <c r="G1155" s="57">
        <f>'Markowitz Optimisation'!F1177</f>
        <v>-6.3020676613853299E-3</v>
      </c>
      <c r="H1155" s="66">
        <f t="shared" si="70"/>
        <v>626.36451681940582</v>
      </c>
      <c r="I1155" s="57">
        <f>'Portfolio 4 - Benchmark'!C1153</f>
        <v>-8.413553562725995E-3</v>
      </c>
      <c r="J1155" s="66">
        <f t="shared" si="71"/>
        <v>192.31101023171564</v>
      </c>
    </row>
    <row r="1156" spans="2:10" ht="15" customHeight="1" x14ac:dyDescent="0.35">
      <c r="B1156" s="56">
        <f>'Daily Returns'!B1154</f>
        <v>46156</v>
      </c>
      <c r="C1156" s="57">
        <f>'Portfolio 1 - Equal Weight'!F1154</f>
        <v>1.4776241326961847E-2</v>
      </c>
      <c r="D1156" s="66">
        <f t="shared" si="68"/>
        <v>325.55857340944027</v>
      </c>
      <c r="E1156" s="57">
        <f>'Portfolio 2 - Criteria Based'!F1154</f>
        <v>1.6264954168032468E-2</v>
      </c>
      <c r="F1156" s="66">
        <f t="shared" si="69"/>
        <v>374.49575808388471</v>
      </c>
      <c r="G1156" s="57">
        <f>'Markowitz Optimisation'!F1178</f>
        <v>2.2722414804510642E-2</v>
      </c>
      <c r="H1156" s="66">
        <f t="shared" si="70"/>
        <v>640.5970311894032</v>
      </c>
      <c r="I1156" s="57">
        <f>'Portfolio 4 - Benchmark'!C1154</f>
        <v>-1.8445526255153721E-2</v>
      </c>
      <c r="J1156" s="66">
        <f t="shared" si="71"/>
        <v>188.76373244333141</v>
      </c>
    </row>
    <row r="1157" spans="2:10" ht="15" customHeight="1" x14ac:dyDescent="0.35">
      <c r="B1157" s="56">
        <f>'Daily Returns'!B1155</f>
        <v>46157</v>
      </c>
      <c r="C1157" s="57">
        <f>'Portfolio 1 - Equal Weight'!F1155</f>
        <v>-7.7114943289845923E-3</v>
      </c>
      <c r="D1157" s="66">
        <f t="shared" si="68"/>
        <v>323.04803031684105</v>
      </c>
      <c r="E1157" s="57">
        <f>'Portfolio 2 - Criteria Based'!F1155</f>
        <v>-7.2880385509462107E-3</v>
      </c>
      <c r="F1157" s="66">
        <f t="shared" si="69"/>
        <v>371.76641856180356</v>
      </c>
      <c r="G1157" s="57">
        <f>'Markowitz Optimisation'!F1179</f>
        <v>-5.9088889538351239E-3</v>
      </c>
      <c r="H1157" s="66">
        <f t="shared" si="70"/>
        <v>636.81181446794858</v>
      </c>
      <c r="I1157" s="57">
        <f>'Portfolio 4 - Benchmark'!C1155</f>
        <v>-1.2510207700164644E-2</v>
      </c>
      <c r="J1157" s="66">
        <f t="shared" si="71"/>
        <v>186.40225894420703</v>
      </c>
    </row>
    <row r="1158" spans="2:10" ht="15" customHeight="1" x14ac:dyDescent="0.35">
      <c r="B1158" s="56">
        <f>'Daily Returns'!B1156</f>
        <v>46160</v>
      </c>
      <c r="C1158" s="57">
        <f>'Portfolio 1 - Equal Weight'!F1156</f>
        <v>5.9173748112417669E-4</v>
      </c>
      <c r="D1158" s="66">
        <f t="shared" si="68"/>
        <v>323.23918994458285</v>
      </c>
      <c r="E1158" s="57">
        <f>'Portfolio 2 - Criteria Based'!F1156</f>
        <v>-9.2735629412004066E-4</v>
      </c>
      <c r="F1158" s="66">
        <f t="shared" si="69"/>
        <v>371.42165863360782</v>
      </c>
      <c r="G1158" s="57">
        <f>'Markowitz Optimisation'!F1180</f>
        <v>-4.2121591447053684E-3</v>
      </c>
      <c r="H1158" s="66">
        <f t="shared" si="70"/>
        <v>634.12946176018102</v>
      </c>
      <c r="I1158" s="57">
        <f>'Portfolio 4 - Benchmark'!C1156</f>
        <v>7.0139989150872495E-3</v>
      </c>
      <c r="J1158" s="66">
        <f t="shared" si="71"/>
        <v>187.70968418621152</v>
      </c>
    </row>
    <row r="1159" spans="2:10" ht="15" customHeight="1" x14ac:dyDescent="0.35">
      <c r="B1159" s="56">
        <f>'Daily Returns'!B1157</f>
        <v>46161</v>
      </c>
      <c r="C1159" s="57">
        <f>'Portfolio 1 - Equal Weight'!F1157</f>
        <v>6.5641567279654109E-3</v>
      </c>
      <c r="D1159" s="66">
        <f t="shared" si="68"/>
        <v>325.36098264799972</v>
      </c>
      <c r="E1159" s="57">
        <f>'Portfolio 2 - Criteria Based'!F1157</f>
        <v>5.1143360857987411E-3</v>
      </c>
      <c r="F1159" s="66">
        <f t="shared" si="69"/>
        <v>373.32123382540493</v>
      </c>
      <c r="G1159" s="57">
        <f>'Markowitz Optimisation'!F1181</f>
        <v>-8.0985510251423837E-4</v>
      </c>
      <c r="H1159" s="66">
        <f t="shared" si="70"/>
        <v>633.61590877992001</v>
      </c>
      <c r="I1159" s="57">
        <f>'Portfolio 4 - Benchmark'!C1157</f>
        <v>6.5407323510726645E-3</v>
      </c>
      <c r="J1159" s="66">
        <f t="shared" si="71"/>
        <v>188.93744299017791</v>
      </c>
    </row>
    <row r="1160" spans="2:10" ht="15" customHeight="1" x14ac:dyDescent="0.35">
      <c r="B1160" s="56">
        <f>'Daily Returns'!B1158</f>
        <v>46162</v>
      </c>
      <c r="C1160" s="57">
        <f>'Portfolio 1 - Equal Weight'!F1158</f>
        <v>4.8239663834957047E-3</v>
      </c>
      <c r="D1160" s="66">
        <f t="shared" si="68"/>
        <v>326.93051309079482</v>
      </c>
      <c r="E1160" s="57">
        <f>'Portfolio 2 - Criteria Based'!F1158</f>
        <v>5.3412521341523519E-3</v>
      </c>
      <c r="F1160" s="66">
        <f t="shared" si="69"/>
        <v>375.31523666229924</v>
      </c>
      <c r="G1160" s="57">
        <f>'Markowitz Optimisation'!F1182</f>
        <v>8.1670801502022241E-3</v>
      </c>
      <c r="H1160" s="66">
        <f t="shared" si="70"/>
        <v>638.7907006913689</v>
      </c>
      <c r="I1160" s="57">
        <f>'Portfolio 4 - Benchmark'!C1158</f>
        <v>-6.5693366916043106E-3</v>
      </c>
      <c r="J1160" s="66">
        <f t="shared" si="71"/>
        <v>187.69624931352465</v>
      </c>
    </row>
    <row r="1161" spans="2:10" ht="15" customHeight="1" x14ac:dyDescent="0.35">
      <c r="B1161" s="56">
        <f>'Daily Returns'!B1159</f>
        <v>46163</v>
      </c>
      <c r="C1161" s="57">
        <f>'Portfolio 1 - Equal Weight'!F1159</f>
        <v>-3.2076510595942858E-3</v>
      </c>
      <c r="D1161" s="66">
        <f t="shared" ref="D1161:D1224" si="72">D1160*(1+C1161)</f>
        <v>325.88183408406542</v>
      </c>
      <c r="E1161" s="57">
        <f>'Portfolio 2 - Criteria Based'!F1159</f>
        <v>-4.7150380033563364E-3</v>
      </c>
      <c r="F1161" s="66">
        <f t="shared" ref="F1161:F1224" si="73">F1160*(1+E1161)</f>
        <v>373.54561105819784</v>
      </c>
      <c r="G1161" s="57">
        <f>'Markowitz Optimisation'!F1183</f>
        <v>-6.6286336325710946E-3</v>
      </c>
      <c r="H1161" s="66">
        <f t="shared" ref="H1161:H1224" si="74">H1160*(1+G1161)</f>
        <v>634.55639116859243</v>
      </c>
      <c r="I1161" s="57">
        <f>'Portfolio 4 - Benchmark'!C1159</f>
        <v>-7.4679438478935101E-3</v>
      </c>
      <c r="J1161" s="66">
        <f t="shared" ref="J1161:J1224" si="75">J1160*(1+I1161)</f>
        <v>186.29454426319103</v>
      </c>
    </row>
    <row r="1162" spans="2:10" ht="15" customHeight="1" x14ac:dyDescent="0.35">
      <c r="B1162" s="56">
        <f>'Daily Returns'!B1160</f>
        <v>46164</v>
      </c>
      <c r="C1162" s="57">
        <f>'Portfolio 1 - Equal Weight'!F1160</f>
        <v>-1.2492768186834207E-3</v>
      </c>
      <c r="D1162" s="66">
        <f t="shared" si="72"/>
        <v>325.47471746311413</v>
      </c>
      <c r="E1162" s="57">
        <f>'Portfolio 2 - Criteria Based'!F1160</f>
        <v>-2.2437974084894689E-3</v>
      </c>
      <c r="F1162" s="66">
        <f t="shared" si="73"/>
        <v>372.70745038415282</v>
      </c>
      <c r="G1162" s="57">
        <f>'Markowitz Optimisation'!F1184</f>
        <v>-2.6624366596443637E-3</v>
      </c>
      <c r="H1162" s="66">
        <f t="shared" si="74"/>
        <v>632.86692497013348</v>
      </c>
      <c r="I1162" s="57">
        <f>'Portfolio 4 - Benchmark'!C1160</f>
        <v>1.2550766077505937E-3</v>
      </c>
      <c r="J1162" s="66">
        <f t="shared" si="75"/>
        <v>186.52835818784732</v>
      </c>
    </row>
    <row r="1163" spans="2:10" ht="15" customHeight="1" x14ac:dyDescent="0.35">
      <c r="B1163" s="56">
        <f>'Daily Returns'!B1161</f>
        <v>46167</v>
      </c>
      <c r="C1163" s="57">
        <f>'Portfolio 1 - Equal Weight'!F1161</f>
        <v>1.9530541837442728E-2</v>
      </c>
      <c r="D1163" s="66">
        <f t="shared" si="72"/>
        <v>331.83141504955734</v>
      </c>
      <c r="E1163" s="57">
        <f>'Portfolio 2 - Criteria Based'!F1161</f>
        <v>2.0294356941792293E-2</v>
      </c>
      <c r="F1163" s="66">
        <f t="shared" si="73"/>
        <v>380.2713084171142</v>
      </c>
      <c r="G1163" s="57">
        <f>'Markowitz Optimisation'!F1185</f>
        <v>2.4077413597021709E-2</v>
      </c>
      <c r="H1163" s="66">
        <f t="shared" si="74"/>
        <v>648.10472367451462</v>
      </c>
      <c r="I1163" s="57">
        <f>'Portfolio 4 - Benchmark'!C1161</f>
        <v>1.4805744886792871E-2</v>
      </c>
      <c r="J1163" s="66">
        <f t="shared" si="75"/>
        <v>189.29004947332891</v>
      </c>
    </row>
    <row r="1164" spans="2:10" ht="15" customHeight="1" x14ac:dyDescent="0.35">
      <c r="B1164" s="56">
        <f>'Daily Returns'!B1162</f>
        <v>46168</v>
      </c>
      <c r="C1164" s="57">
        <f>'Portfolio 1 - Equal Weight'!F1162</f>
        <v>1.3784199437631029E-2</v>
      </c>
      <c r="D1164" s="66">
        <f t="shared" si="72"/>
        <v>336.40544545427178</v>
      </c>
      <c r="E1164" s="57">
        <f>'Portfolio 2 - Criteria Based'!F1162</f>
        <v>1.2042723822781818E-2</v>
      </c>
      <c r="F1164" s="66">
        <f t="shared" si="73"/>
        <v>384.8508107621094</v>
      </c>
      <c r="G1164" s="57">
        <f>'Markowitz Optimisation'!F1186</f>
        <v>1.502047815274927E-2</v>
      </c>
      <c r="H1164" s="66">
        <f t="shared" si="74"/>
        <v>657.83956651716119</v>
      </c>
      <c r="I1164" s="57">
        <f>'Portfolio 4 - Benchmark'!C1162</f>
        <v>3.0593986544624752E-3</v>
      </c>
      <c r="J1164" s="66">
        <f t="shared" si="75"/>
        <v>189.86916319599075</v>
      </c>
    </row>
    <row r="1165" spans="2:10" ht="15" customHeight="1" x14ac:dyDescent="0.35">
      <c r="B1165" s="56">
        <f>'Daily Returns'!B1163</f>
        <v>46169</v>
      </c>
      <c r="C1165" s="57">
        <f>'Portfolio 1 - Equal Weight'!F1163</f>
        <v>2.2316655898289003E-2</v>
      </c>
      <c r="D1165" s="66">
        <f t="shared" si="72"/>
        <v>343.9128900227854</v>
      </c>
      <c r="E1165" s="57">
        <f>'Portfolio 2 - Criteria Based'!F1163</f>
        <v>1.8564395100852067E-2</v>
      </c>
      <c r="F1165" s="66">
        <f t="shared" si="73"/>
        <v>391.99533326798047</v>
      </c>
      <c r="G1165" s="57">
        <f>'Markowitz Optimisation'!F1187</f>
        <v>1.5750857683960087E-2</v>
      </c>
      <c r="H1165" s="66">
        <f t="shared" si="74"/>
        <v>668.20110390825096</v>
      </c>
      <c r="I1165" s="57">
        <f>'Portfolio 4 - Benchmark'!C1163</f>
        <v>-9.980684148589436E-4</v>
      </c>
      <c r="J1165" s="66">
        <f t="shared" si="75"/>
        <v>189.67966078124914</v>
      </c>
    </row>
    <row r="1166" spans="2:10" ht="15" customHeight="1" x14ac:dyDescent="0.35">
      <c r="B1166" s="56">
        <f>'Daily Returns'!B1164</f>
        <v>46170</v>
      </c>
      <c r="C1166" s="57">
        <f>'Portfolio 1 - Equal Weight'!F1164</f>
        <v>0</v>
      </c>
      <c r="D1166" s="66">
        <f t="shared" si="72"/>
        <v>343.9128900227854</v>
      </c>
      <c r="E1166" s="57">
        <f>'Portfolio 2 - Criteria Based'!F1164</f>
        <v>0</v>
      </c>
      <c r="F1166" s="66">
        <f t="shared" si="73"/>
        <v>391.99533326798047</v>
      </c>
      <c r="G1166" s="57">
        <f>'Markowitz Optimisation'!F1188</f>
        <v>0</v>
      </c>
      <c r="H1166" s="66">
        <f t="shared" si="74"/>
        <v>668.20110390825096</v>
      </c>
      <c r="I1166" s="57">
        <f>'Portfolio 4 - Benchmark'!C1164</f>
        <v>8.4796309919081825E-3</v>
      </c>
      <c r="J1166" s="66">
        <f t="shared" si="75"/>
        <v>191.28807431134445</v>
      </c>
    </row>
    <row r="1167" spans="2:10" ht="15" customHeight="1" x14ac:dyDescent="0.35">
      <c r="B1167" s="56">
        <f>'Daily Returns'!B1165</f>
        <v>46171</v>
      </c>
      <c r="C1167" s="57">
        <f>'Portfolio 1 - Equal Weight'!F1165</f>
        <v>-1.8991143090816353E-2</v>
      </c>
      <c r="D1167" s="66">
        <f t="shared" si="72"/>
        <v>337.38159111758648</v>
      </c>
      <c r="E1167" s="57">
        <f>'Portfolio 2 - Criteria Based'!F1165</f>
        <v>-1.9708921266471082E-2</v>
      </c>
      <c r="F1167" s="66">
        <f t="shared" si="73"/>
        <v>384.26952810777777</v>
      </c>
      <c r="G1167" s="57">
        <f>'Markowitz Optimisation'!F1189</f>
        <v>-2.3706967900891166E-2</v>
      </c>
      <c r="H1167" s="66">
        <f t="shared" si="74"/>
        <v>652.360081786558</v>
      </c>
      <c r="I1167" s="57">
        <f>'Portfolio 4 - Benchmark'!C1165</f>
        <v>5.8109160448311936E-3</v>
      </c>
      <c r="J1167" s="66">
        <f t="shared" si="75"/>
        <v>192.39963325154511</v>
      </c>
    </row>
    <row r="1168" spans="2:10" ht="15" customHeight="1" x14ac:dyDescent="0.35">
      <c r="B1168" s="56">
        <f>'Daily Returns'!B1166</f>
        <v>46174</v>
      </c>
      <c r="C1168" s="57">
        <f>'Portfolio 1 - Equal Weight'!F1166</f>
        <v>-1.8217872361776969E-2</v>
      </c>
      <c r="D1168" s="66">
        <f t="shared" si="72"/>
        <v>331.23521635339307</v>
      </c>
      <c r="E1168" s="57">
        <f>'Portfolio 2 - Criteria Based'!F1166</f>
        <v>-1.9067340185503205E-2</v>
      </c>
      <c r="F1168" s="66">
        <f t="shared" si="73"/>
        <v>376.94253029242401</v>
      </c>
      <c r="G1168" s="57">
        <f>'Markowitz Optimisation'!F1190</f>
        <v>-2.7291465498029396E-2</v>
      </c>
      <c r="H1168" s="66">
        <f t="shared" si="74"/>
        <v>634.55621912218851</v>
      </c>
      <c r="I1168" s="57">
        <f>'Portfolio 4 - Benchmark'!C1166</f>
        <v>1.7668922395417397E-2</v>
      </c>
      <c r="J1168" s="66">
        <f t="shared" si="75"/>
        <v>195.79912744037344</v>
      </c>
    </row>
    <row r="1169" spans="2:10" ht="15" customHeight="1" x14ac:dyDescent="0.35">
      <c r="B1169" s="56">
        <f>'Daily Returns'!B1167</f>
        <v>46175</v>
      </c>
      <c r="C1169" s="57">
        <f>'Portfolio 1 - Equal Weight'!F1167</f>
        <v>-5.8077267899170554E-3</v>
      </c>
      <c r="D1169" s="66">
        <f t="shared" si="72"/>
        <v>329.31149271361352</v>
      </c>
      <c r="E1169" s="57">
        <f>'Portfolio 2 - Criteria Based'!F1167</f>
        <v>-5.2792222086271738E-3</v>
      </c>
      <c r="F1169" s="66">
        <f t="shared" si="73"/>
        <v>374.9525669151281</v>
      </c>
      <c r="G1169" s="57">
        <f>'Markowitz Optimisation'!F1191</f>
        <v>-9.3280232710396486E-3</v>
      </c>
      <c r="H1169" s="66">
        <f t="shared" si="74"/>
        <v>628.63706394343376</v>
      </c>
      <c r="I1169" s="57">
        <f>'Portfolio 4 - Benchmark'!C1167</f>
        <v>-1.5835755945179719E-2</v>
      </c>
      <c r="J1169" s="66">
        <f t="shared" si="75"/>
        <v>192.69850024394856</v>
      </c>
    </row>
    <row r="1170" spans="2:10" ht="15" customHeight="1" x14ac:dyDescent="0.35">
      <c r="B1170" s="56">
        <f>'Daily Returns'!B1168</f>
        <v>46176</v>
      </c>
      <c r="C1170" s="57">
        <f>'Portfolio 1 - Equal Weight'!F1168</f>
        <v>-1.117637803922733E-3</v>
      </c>
      <c r="D1170" s="66">
        <f t="shared" si="72"/>
        <v>328.94344174009058</v>
      </c>
      <c r="E1170" s="57">
        <f>'Portfolio 2 - Criteria Based'!F1168</f>
        <v>-4.442349901139387E-5</v>
      </c>
      <c r="F1170" s="66">
        <f t="shared" si="73"/>
        <v>374.93591021014242</v>
      </c>
      <c r="G1170" s="57">
        <f>'Markowitz Optimisation'!F1192</f>
        <v>1.5874927105256418E-3</v>
      </c>
      <c r="H1170" s="66">
        <f t="shared" si="74"/>
        <v>629.63502070001027</v>
      </c>
      <c r="I1170" s="57">
        <f>'Portfolio 4 - Benchmark'!C1168</f>
        <v>-1.5273496746416093E-2</v>
      </c>
      <c r="J1170" s="66">
        <f t="shared" si="75"/>
        <v>189.75532032743334</v>
      </c>
    </row>
    <row r="1171" spans="2:10" ht="15" customHeight="1" x14ac:dyDescent="0.35">
      <c r="B1171" s="56">
        <f>'Daily Returns'!B1169</f>
        <v>46177</v>
      </c>
      <c r="C1171" s="57">
        <f>'Portfolio 1 - Equal Weight'!F1169</f>
        <v>1.8050952033528802E-3</v>
      </c>
      <c r="D1171" s="66">
        <f t="shared" si="72"/>
        <v>329.53721596894997</v>
      </c>
      <c r="E1171" s="57">
        <f>'Portfolio 2 - Criteria Based'!F1169</f>
        <v>-2.2176485579895113E-4</v>
      </c>
      <c r="F1171" s="66">
        <f t="shared" si="73"/>
        <v>374.85276260208082</v>
      </c>
      <c r="G1171" s="57">
        <f>'Markowitz Optimisation'!F1193</f>
        <v>-2.4771564224877409E-3</v>
      </c>
      <c r="H1171" s="66">
        <f t="shared" si="74"/>
        <v>628.07531626466005</v>
      </c>
      <c r="I1171" s="57">
        <f>'Portfolio 4 - Benchmark'!C1169</f>
        <v>-1.5899179329079693E-3</v>
      </c>
      <c r="J1171" s="66">
        <f t="shared" si="75"/>
        <v>189.45362494078006</v>
      </c>
    </row>
    <row r="1172" spans="2:10" ht="15" customHeight="1" x14ac:dyDescent="0.35">
      <c r="B1172" s="56">
        <f>'Daily Returns'!B1170</f>
        <v>46178</v>
      </c>
      <c r="C1172" s="57">
        <f>'Portfolio 1 - Equal Weight'!F1170</f>
        <v>1.0562347041608845E-2</v>
      </c>
      <c r="D1172" s="66">
        <f t="shared" si="72"/>
        <v>333.01790240713956</v>
      </c>
      <c r="E1172" s="57">
        <f>'Portfolio 2 - Criteria Based'!F1170</f>
        <v>9.6002866163736739E-3</v>
      </c>
      <c r="F1172" s="66">
        <f t="shared" si="73"/>
        <v>378.45145656200026</v>
      </c>
      <c r="G1172" s="57">
        <f>'Markowitz Optimisation'!F1194</f>
        <v>1.8874713532831245E-3</v>
      </c>
      <c r="H1172" s="66">
        <f t="shared" si="74"/>
        <v>629.2607904318138</v>
      </c>
      <c r="I1172" s="57">
        <f>'Portfolio 4 - Benchmark'!C1170</f>
        <v>1.7915060220730084E-4</v>
      </c>
      <c r="J1172" s="66">
        <f t="shared" si="75"/>
        <v>189.48756567177855</v>
      </c>
    </row>
    <row r="1173" spans="2:10" ht="15" customHeight="1" x14ac:dyDescent="0.35">
      <c r="B1173" s="56">
        <f>'Daily Returns'!B1171</f>
        <v>46181</v>
      </c>
      <c r="C1173" s="57">
        <f>'Portfolio 1 - Equal Weight'!F1171</f>
        <v>-1.2052992493890058E-2</v>
      </c>
      <c r="D1173" s="66">
        <f t="shared" si="72"/>
        <v>329.0040401290953</v>
      </c>
      <c r="E1173" s="57">
        <f>'Portfolio 2 - Criteria Based'!F1171</f>
        <v>-1.1580154040657389E-2</v>
      </c>
      <c r="F1173" s="66">
        <f t="shared" si="73"/>
        <v>374.06893039810114</v>
      </c>
      <c r="G1173" s="57">
        <f>'Markowitz Optimisation'!F1195</f>
        <v>-1.1283573572091823E-2</v>
      </c>
      <c r="H1173" s="66">
        <f t="shared" si="74"/>
        <v>622.16048000694377</v>
      </c>
      <c r="I1173" s="57">
        <f>'Portfolio 4 - Benchmark'!C1171</f>
        <v>6.1920274847406809E-3</v>
      </c>
      <c r="J1173" s="66">
        <f t="shared" si="75"/>
        <v>190.6608778864348</v>
      </c>
    </row>
    <row r="1174" spans="2:10" ht="15" customHeight="1" x14ac:dyDescent="0.35">
      <c r="B1174" s="56">
        <f>'Daily Returns'!B1172</f>
        <v>46182</v>
      </c>
      <c r="C1174" s="57">
        <f>'Portfolio 1 - Equal Weight'!F1172</f>
        <v>-4.0485414201694159E-3</v>
      </c>
      <c r="D1174" s="66">
        <f t="shared" si="72"/>
        <v>327.6720536452296</v>
      </c>
      <c r="E1174" s="57">
        <f>'Portfolio 2 - Criteria Based'!F1172</f>
        <v>-5.9139021515698022E-3</v>
      </c>
      <c r="F1174" s="66">
        <f t="shared" si="73"/>
        <v>371.85672334578436</v>
      </c>
      <c r="G1174" s="57">
        <f>'Markowitz Optimisation'!F1196</f>
        <v>-7.6447088195013948E-3</v>
      </c>
      <c r="H1174" s="66">
        <f t="shared" si="74"/>
        <v>617.40424429828943</v>
      </c>
      <c r="I1174" s="57">
        <f>'Portfolio 4 - Benchmark'!C1172</f>
        <v>-2.4637940945587689E-3</v>
      </c>
      <c r="J1174" s="66">
        <f t="shared" si="75"/>
        <v>190.19112874143482</v>
      </c>
    </row>
    <row r="1175" spans="2:10" ht="15" customHeight="1" x14ac:dyDescent="0.35">
      <c r="B1175" s="56">
        <f>'Daily Returns'!B1173</f>
        <v>46183</v>
      </c>
      <c r="C1175" s="57">
        <f>'Portfolio 1 - Equal Weight'!F1173</f>
        <v>-1.7697394615640218E-2</v>
      </c>
      <c r="D1175" s="66">
        <f t="shared" si="72"/>
        <v>321.87311200735274</v>
      </c>
      <c r="E1175" s="57">
        <f>'Portfolio 2 - Criteria Based'!F1173</f>
        <v>-1.7210809317756062E-2</v>
      </c>
      <c r="F1175" s="66">
        <f t="shared" si="73"/>
        <v>365.45676818675446</v>
      </c>
      <c r="G1175" s="57">
        <f>'Markowitz Optimisation'!F1197</f>
        <v>-1.6243879401513679E-2</v>
      </c>
      <c r="H1175" s="66">
        <f t="shared" si="74"/>
        <v>607.37520421192528</v>
      </c>
      <c r="I1175" s="57">
        <f>'Portfolio 4 - Benchmark'!C1173</f>
        <v>-1.637456904136958E-2</v>
      </c>
      <c r="J1175" s="66">
        <f t="shared" si="75"/>
        <v>187.07683097280218</v>
      </c>
    </row>
    <row r="1176" spans="2:10" ht="15" customHeight="1" x14ac:dyDescent="0.35">
      <c r="B1176" s="56">
        <f>'Daily Returns'!B1174</f>
        <v>46184</v>
      </c>
      <c r="C1176" s="57">
        <f>'Portfolio 1 - Equal Weight'!F1174</f>
        <v>-1.3977527068648278E-2</v>
      </c>
      <c r="D1176" s="66">
        <f t="shared" si="72"/>
        <v>317.37412187159993</v>
      </c>
      <c r="E1176" s="57">
        <f>'Portfolio 2 - Criteria Based'!F1174</f>
        <v>-1.310947090276831E-2</v>
      </c>
      <c r="F1176" s="66">
        <f t="shared" si="73"/>
        <v>360.66582331799049</v>
      </c>
      <c r="G1176" s="57">
        <f>'Markowitz Optimisation'!F1198</f>
        <v>-1.2024650750702616E-2</v>
      </c>
      <c r="H1176" s="66">
        <f t="shared" si="74"/>
        <v>600.07172950664017</v>
      </c>
      <c r="I1176" s="57">
        <f>'Portfolio 4 - Benchmark'!C1174</f>
        <v>1.7008752578084874E-3</v>
      </c>
      <c r="J1176" s="66">
        <f t="shared" si="75"/>
        <v>187.39502532591305</v>
      </c>
    </row>
    <row r="1177" spans="2:10" ht="15" customHeight="1" x14ac:dyDescent="0.35">
      <c r="B1177" s="56">
        <f>'Daily Returns'!B1175</f>
        <v>46185</v>
      </c>
      <c r="C1177" s="57">
        <f>'Portfolio 1 - Equal Weight'!F1175</f>
        <v>1.2820232609513905E-2</v>
      </c>
      <c r="D1177" s="66">
        <f t="shared" si="72"/>
        <v>321.44293193823404</v>
      </c>
      <c r="E1177" s="57">
        <f>'Portfolio 2 - Criteria Based'!F1175</f>
        <v>1.2916749578321686E-2</v>
      </c>
      <c r="F1177" s="66">
        <f t="shared" si="73"/>
        <v>365.3244534392482</v>
      </c>
      <c r="G1177" s="57">
        <f>'Markowitz Optimisation'!F1199</f>
        <v>1.8149285348514416E-2</v>
      </c>
      <c r="H1177" s="66">
        <f t="shared" si="74"/>
        <v>610.96260255503273</v>
      </c>
      <c r="I1177" s="57">
        <f>'Portfolio 4 - Benchmark'!C1175</f>
        <v>-2.0216109747829836E-2</v>
      </c>
      <c r="J1177" s="66">
        <f t="shared" si="75"/>
        <v>183.60662692772704</v>
      </c>
    </row>
    <row r="1178" spans="2:10" ht="15" customHeight="1" x14ac:dyDescent="0.35">
      <c r="B1178" s="56">
        <f>'Daily Returns'!B1176</f>
        <v>46188</v>
      </c>
      <c r="C1178" s="57">
        <f>'Portfolio 1 - Equal Weight'!F1176</f>
        <v>2.9599592312074987E-3</v>
      </c>
      <c r="D1178" s="66">
        <f t="shared" si="72"/>
        <v>322.394389911931</v>
      </c>
      <c r="E1178" s="57">
        <f>'Portfolio 2 - Criteria Based'!F1176</f>
        <v>1.6606818949844592E-3</v>
      </c>
      <c r="F1178" s="66">
        <f t="shared" si="73"/>
        <v>365.93114114486985</v>
      </c>
      <c r="G1178" s="57">
        <f>'Markowitz Optimisation'!F1200</f>
        <v>-6.3724857231632548E-3</v>
      </c>
      <c r="H1178" s="66">
        <f t="shared" si="74"/>
        <v>607.06925209286408</v>
      </c>
      <c r="I1178" s="57">
        <f>'Portfolio 4 - Benchmark'!C1176</f>
        <v>-7.5328696536266504E-3</v>
      </c>
      <c r="J1178" s="66">
        <f t="shared" si="75"/>
        <v>182.22354213953841</v>
      </c>
    </row>
    <row r="1179" spans="2:10" ht="15" customHeight="1" x14ac:dyDescent="0.35">
      <c r="B1179" s="56">
        <f>'Daily Returns'!B1177</f>
        <v>46189</v>
      </c>
      <c r="C1179" s="57">
        <f>'Portfolio 1 - Equal Weight'!F1177</f>
        <v>4.9799003480250252E-3</v>
      </c>
      <c r="D1179" s="66">
        <f t="shared" si="72"/>
        <v>323.99988184645474</v>
      </c>
      <c r="E1179" s="57">
        <f>'Portfolio 2 - Criteria Based'!F1177</f>
        <v>6.5259593777717111E-3</v>
      </c>
      <c r="F1179" s="66">
        <f t="shared" si="73"/>
        <v>368.31919290704298</v>
      </c>
      <c r="G1179" s="57">
        <f>'Markowitz Optimisation'!F1201</f>
        <v>1.022978669648187E-2</v>
      </c>
      <c r="H1179" s="66">
        <f t="shared" si="74"/>
        <v>613.27944105176675</v>
      </c>
      <c r="I1179" s="57">
        <f>'Portfolio 4 - Benchmark'!C1177</f>
        <v>1.5225360164942359E-2</v>
      </c>
      <c r="J1179" s="66">
        <f t="shared" si="75"/>
        <v>184.99796119914444</v>
      </c>
    </row>
    <row r="1180" spans="2:10" ht="15" customHeight="1" x14ac:dyDescent="0.35">
      <c r="B1180" s="56">
        <f>'Daily Returns'!B1178</f>
        <v>46190</v>
      </c>
      <c r="C1180" s="57">
        <f>'Portfolio 1 - Equal Weight'!F1178</f>
        <v>-2.0139701503179672E-3</v>
      </c>
      <c r="D1180" s="66">
        <f t="shared" si="72"/>
        <v>323.34735575570943</v>
      </c>
      <c r="E1180" s="57">
        <f>'Portfolio 2 - Criteria Based'!F1178</f>
        <v>-3.1057005225125275E-3</v>
      </c>
      <c r="F1180" s="66">
        <f t="shared" si="73"/>
        <v>367.17530379718016</v>
      </c>
      <c r="G1180" s="57">
        <f>'Markowitz Optimisation'!F1202</f>
        <v>-3.8410529888480553E-3</v>
      </c>
      <c r="H1180" s="66">
        <f t="shared" si="74"/>
        <v>610.92380222171585</v>
      </c>
      <c r="I1180" s="57">
        <f>'Portfolio 4 - Benchmark'!C1178</f>
        <v>6.3575868689713655E-3</v>
      </c>
      <c r="J1180" s="66">
        <f t="shared" si="75"/>
        <v>186.17410180805061</v>
      </c>
    </row>
    <row r="1181" spans="2:10" ht="15" customHeight="1" x14ac:dyDescent="0.35">
      <c r="B1181" s="56">
        <f>'Daily Returns'!B1179</f>
        <v>46191</v>
      </c>
      <c r="C1181" s="57">
        <f>'Portfolio 1 - Equal Weight'!F1179</f>
        <v>1.8617744765742607E-2</v>
      </c>
      <c r="D1181" s="66">
        <f t="shared" si="72"/>
        <v>329.36735429584695</v>
      </c>
      <c r="E1181" s="57">
        <f>'Portfolio 2 - Criteria Based'!F1179</f>
        <v>2.0193810584861031E-2</v>
      </c>
      <c r="F1181" s="66">
        <f t="shared" si="73"/>
        <v>374.58997233349925</v>
      </c>
      <c r="G1181" s="57">
        <f>'Markowitz Optimisation'!F1203</f>
        <v>2.9272422138694378E-2</v>
      </c>
      <c r="H1181" s="66">
        <f t="shared" si="74"/>
        <v>628.80702165492619</v>
      </c>
      <c r="I1181" s="57">
        <f>'Portfolio 4 - Benchmark'!C1179</f>
        <v>1.0671254711164702E-2</v>
      </c>
      <c r="J1181" s="66">
        <f t="shared" si="75"/>
        <v>188.16081306906662</v>
      </c>
    </row>
    <row r="1182" spans="2:10" ht="15" customHeight="1" x14ac:dyDescent="0.35">
      <c r="B1182" s="56">
        <f>'Daily Returns'!B1180</f>
        <v>46192</v>
      </c>
      <c r="C1182" s="57">
        <f>'Portfolio 1 - Equal Weight'!F1180</f>
        <v>-1.1767189890593993E-3</v>
      </c>
      <c r="D1182" s="66">
        <f t="shared" si="72"/>
        <v>328.97978147567079</v>
      </c>
      <c r="E1182" s="57">
        <f>'Portfolio 2 - Criteria Based'!F1180</f>
        <v>-1.7778580531553146E-4</v>
      </c>
      <c r="F1182" s="66">
        <f t="shared" si="73"/>
        <v>374.52337555360481</v>
      </c>
      <c r="G1182" s="57">
        <f>'Markowitz Optimisation'!F1204</f>
        <v>5.2321260783038722E-3</v>
      </c>
      <c r="H1182" s="66">
        <f t="shared" si="74"/>
        <v>632.09701927114759</v>
      </c>
      <c r="I1182" s="57">
        <f>'Portfolio 4 - Benchmark'!C1180</f>
        <v>8.093367472203683E-3</v>
      </c>
      <c r="J1182" s="66">
        <f t="shared" si="75"/>
        <v>189.6836676731032</v>
      </c>
    </row>
    <row r="1183" spans="2:10" ht="15" customHeight="1" x14ac:dyDescent="0.35">
      <c r="B1183" s="56">
        <f>'Daily Returns'!B1181</f>
        <v>46195</v>
      </c>
      <c r="C1183" s="57">
        <f>'Portfolio 1 - Equal Weight'!F1181</f>
        <v>1.7506800775788148E-2</v>
      </c>
      <c r="D1183" s="66">
        <f t="shared" si="72"/>
        <v>334.73916496922766</v>
      </c>
      <c r="E1183" s="57">
        <f>'Portfolio 2 - Criteria Based'!F1181</f>
        <v>1.645103266915085E-2</v>
      </c>
      <c r="F1183" s="66">
        <f t="shared" si="73"/>
        <v>380.68467184019784</v>
      </c>
      <c r="G1183" s="57">
        <f>'Markowitz Optimisation'!F1205</f>
        <v>1.0542385018549306E-2</v>
      </c>
      <c r="H1183" s="66">
        <f t="shared" si="74"/>
        <v>638.76082941738139</v>
      </c>
      <c r="I1183" s="57">
        <f>'Portfolio 4 - Benchmark'!C1181</f>
        <v>5.4388277878498759E-3</v>
      </c>
      <c r="J1183" s="66">
        <f t="shared" si="75"/>
        <v>190.71532447574495</v>
      </c>
    </row>
    <row r="1184" spans="2:10" ht="15" customHeight="1" x14ac:dyDescent="0.35">
      <c r="B1184" s="56">
        <f>'Daily Returns'!B1182</f>
        <v>46196</v>
      </c>
      <c r="C1184" s="57">
        <f>'Portfolio 1 - Equal Weight'!F1182</f>
        <v>-1.3497480736330192E-2</v>
      </c>
      <c r="D1184" s="66">
        <f t="shared" si="72"/>
        <v>330.22102953836026</v>
      </c>
      <c r="E1184" s="57">
        <f>'Portfolio 2 - Criteria Based'!F1182</f>
        <v>-1.2112399315453062E-2</v>
      </c>
      <c r="F1184" s="66">
        <f t="shared" si="73"/>
        <v>376.07366708159714</v>
      </c>
      <c r="G1184" s="57">
        <f>'Markowitz Optimisation'!F1206</f>
        <v>-6.8935282772175912E-3</v>
      </c>
      <c r="H1184" s="66">
        <f t="shared" si="74"/>
        <v>634.35751357741367</v>
      </c>
      <c r="I1184" s="57">
        <f>'Portfolio 4 - Benchmark'!C1182</f>
        <v>2.2443415650572618E-3</v>
      </c>
      <c r="J1184" s="66">
        <f t="shared" si="75"/>
        <v>191.14335480555926</v>
      </c>
    </row>
    <row r="1185" spans="2:10" ht="15" customHeight="1" x14ac:dyDescent="0.35">
      <c r="B1185" s="56">
        <f>'Daily Returns'!B1183</f>
        <v>46197</v>
      </c>
      <c r="C1185" s="57">
        <f>'Portfolio 1 - Equal Weight'!F1183</f>
        <v>-2.3162338224384186E-3</v>
      </c>
      <c r="D1185" s="66">
        <f t="shared" si="72"/>
        <v>329.45616042086306</v>
      </c>
      <c r="E1185" s="57">
        <f>'Portfolio 2 - Criteria Based'!F1183</f>
        <v>-4.038311845988748E-3</v>
      </c>
      <c r="F1185" s="66">
        <f t="shared" si="73"/>
        <v>374.5549643368571</v>
      </c>
      <c r="G1185" s="57">
        <f>'Markowitz Optimisation'!F1207</f>
        <v>-6.6742246372689549E-3</v>
      </c>
      <c r="H1185" s="66">
        <f t="shared" si="74"/>
        <v>630.12366903145858</v>
      </c>
      <c r="I1185" s="57">
        <f>'Portfolio 4 - Benchmark'!C1183</f>
        <v>5.5662287505457986E-3</v>
      </c>
      <c r="J1185" s="66">
        <f t="shared" si="75"/>
        <v>192.20730244255373</v>
      </c>
    </row>
    <row r="1186" spans="2:10" ht="15" customHeight="1" x14ac:dyDescent="0.35">
      <c r="B1186" s="56">
        <f>'Daily Returns'!B1184</f>
        <v>46198</v>
      </c>
      <c r="C1186" s="57">
        <f>'Portfolio 1 - Equal Weight'!F1184</f>
        <v>-7.1981073672538146E-3</v>
      </c>
      <c r="D1186" s="66">
        <f t="shared" si="72"/>
        <v>327.08469960535052</v>
      </c>
      <c r="E1186" s="57">
        <f>'Portfolio 2 - Criteria Based'!F1184</f>
        <v>-8.727939008456892E-3</v>
      </c>
      <c r="F1186" s="66">
        <f t="shared" si="73"/>
        <v>371.28587145281023</v>
      </c>
      <c r="G1186" s="57">
        <f>'Markowitz Optimisation'!F1208</f>
        <v>-1.0018934890004024E-2</v>
      </c>
      <c r="H1186" s="66">
        <f t="shared" si="74"/>
        <v>623.81050101878191</v>
      </c>
      <c r="I1186" s="57">
        <f>'Portfolio 4 - Benchmark'!C1184</f>
        <v>-1.2387856908112727E-2</v>
      </c>
      <c r="J1186" s="66">
        <f t="shared" si="75"/>
        <v>189.82626588320102</v>
      </c>
    </row>
    <row r="1187" spans="2:10" ht="15" customHeight="1" x14ac:dyDescent="0.35">
      <c r="B1187" s="56">
        <f>'Daily Returns'!B1185</f>
        <v>46199</v>
      </c>
      <c r="C1187" s="57">
        <f>'Portfolio 1 - Equal Weight'!F1185</f>
        <v>0</v>
      </c>
      <c r="D1187" s="66">
        <f t="shared" si="72"/>
        <v>327.08469960535052</v>
      </c>
      <c r="E1187" s="57">
        <f>'Portfolio 2 - Criteria Based'!F1185</f>
        <v>0</v>
      </c>
      <c r="F1187" s="66">
        <f t="shared" si="73"/>
        <v>371.28587145281023</v>
      </c>
      <c r="G1187" s="57">
        <f>'Markowitz Optimisation'!F1209</f>
        <v>0</v>
      </c>
      <c r="H1187" s="66">
        <f t="shared" si="74"/>
        <v>623.81050101878191</v>
      </c>
      <c r="I1187" s="57">
        <f>'Portfolio 4 - Benchmark'!C1185</f>
        <v>-8.9473958682548815E-3</v>
      </c>
      <c r="J1187" s="66">
        <f t="shared" si="75"/>
        <v>188.12781513615141</v>
      </c>
    </row>
    <row r="1188" spans="2:10" ht="15" customHeight="1" x14ac:dyDescent="0.35">
      <c r="B1188" s="56">
        <f>'Daily Returns'!B1186</f>
        <v>46202</v>
      </c>
      <c r="C1188" s="57">
        <f>'Portfolio 1 - Equal Weight'!F1186</f>
        <v>5.6190173348106306E-4</v>
      </c>
      <c r="D1188" s="66">
        <f t="shared" si="72"/>
        <v>327.26848906505387</v>
      </c>
      <c r="E1188" s="57">
        <f>'Portfolio 2 - Criteria Based'!F1186</f>
        <v>-5.1852529254553471E-4</v>
      </c>
      <c r="F1188" s="66">
        <f t="shared" si="73"/>
        <v>371.09335033769713</v>
      </c>
      <c r="G1188" s="57">
        <f>'Markowitz Optimisation'!F1210</f>
        <v>3.8429368538048067E-3</v>
      </c>
      <c r="H1188" s="66">
        <f t="shared" si="74"/>
        <v>626.20776538293751</v>
      </c>
      <c r="I1188" s="57">
        <f>'Portfolio 4 - Benchmark'!C1186</f>
        <v>-6.8005733128865264E-3</v>
      </c>
      <c r="J1188" s="66">
        <f t="shared" si="75"/>
        <v>186.84843813712484</v>
      </c>
    </row>
    <row r="1189" spans="2:10" ht="15" customHeight="1" x14ac:dyDescent="0.35">
      <c r="B1189" s="56">
        <f>'Daily Returns'!B1187</f>
        <v>46203</v>
      </c>
      <c r="C1189" s="57">
        <f>'Portfolio 1 - Equal Weight'!F1187</f>
        <v>-2.8966378878378954E-4</v>
      </c>
      <c r="D1189" s="66">
        <f t="shared" si="72"/>
        <v>327.17369123456172</v>
      </c>
      <c r="E1189" s="57">
        <f>'Portfolio 2 - Criteria Based'!F1187</f>
        <v>-3.5364388528366143E-4</v>
      </c>
      <c r="F1189" s="66">
        <f t="shared" si="73"/>
        <v>370.96211544348074</v>
      </c>
      <c r="G1189" s="57">
        <f>'Markowitz Optimisation'!F1211</f>
        <v>-5.7286918176106391E-3</v>
      </c>
      <c r="H1189" s="66">
        <f t="shared" si="74"/>
        <v>622.62041408126402</v>
      </c>
      <c r="I1189" s="57">
        <f>'Portfolio 4 - Benchmark'!C1187</f>
        <v>2.0435451724398757E-3</v>
      </c>
      <c r="J1189" s="66">
        <f t="shared" si="75"/>
        <v>187.2302713608579</v>
      </c>
    </row>
    <row r="1190" spans="2:10" ht="15" customHeight="1" x14ac:dyDescent="0.35">
      <c r="B1190" s="56">
        <f>'Daily Returns'!B1188</f>
        <v>46204</v>
      </c>
      <c r="C1190" s="57">
        <f>'Portfolio 1 - Equal Weight'!F1188</f>
        <v>-2.6263240946000589E-4</v>
      </c>
      <c r="D1190" s="66">
        <f t="shared" si="72"/>
        <v>327.08776481972086</v>
      </c>
      <c r="E1190" s="57">
        <f>'Portfolio 2 - Criteria Based'!F1188</f>
        <v>4.8033985018530712E-4</v>
      </c>
      <c r="F1190" s="66">
        <f t="shared" si="73"/>
        <v>371.14030333043729</v>
      </c>
      <c r="G1190" s="57">
        <f>'Markowitz Optimisation'!F1212</f>
        <v>2.8308327429898087E-3</v>
      </c>
      <c r="H1190" s="66">
        <f t="shared" si="74"/>
        <v>624.38294833589907</v>
      </c>
      <c r="I1190" s="57">
        <f>'Portfolio 4 - Benchmark'!C1188</f>
        <v>5.6649378115714022E-4</v>
      </c>
      <c r="J1190" s="66">
        <f t="shared" si="75"/>
        <v>187.33633614522819</v>
      </c>
    </row>
    <row r="1191" spans="2:10" ht="15" customHeight="1" x14ac:dyDescent="0.35">
      <c r="B1191" s="56">
        <f>'Daily Returns'!B1189</f>
        <v>46205</v>
      </c>
      <c r="C1191" s="57">
        <f>'Portfolio 1 - Equal Weight'!F1189</f>
        <v>3.3205315483435648E-3</v>
      </c>
      <c r="D1191" s="66">
        <f t="shared" si="72"/>
        <v>328.17387006188193</v>
      </c>
      <c r="E1191" s="57">
        <f>'Portfolio 2 - Criteria Based'!F1189</f>
        <v>1.8697292433355536E-3</v>
      </c>
      <c r="F1191" s="66">
        <f t="shared" si="73"/>
        <v>371.83423520895468</v>
      </c>
      <c r="G1191" s="57">
        <f>'Markowitz Optimisation'!F1213</f>
        <v>-2.7938839275588592E-3</v>
      </c>
      <c r="H1191" s="66">
        <f t="shared" si="74"/>
        <v>622.63849485190156</v>
      </c>
      <c r="I1191" s="57">
        <f>'Portfolio 4 - Benchmark'!C1189</f>
        <v>6.1272505378640041E-4</v>
      </c>
      <c r="J1191" s="66">
        <f t="shared" si="75"/>
        <v>187.45112181186892</v>
      </c>
    </row>
    <row r="1192" spans="2:10" ht="15" customHeight="1" x14ac:dyDescent="0.35">
      <c r="B1192" s="56">
        <f>'Daily Returns'!B1190</f>
        <v>46206</v>
      </c>
      <c r="C1192" s="57">
        <f>'Portfolio 1 - Equal Weight'!F1190</f>
        <v>-6.3849935848995457E-3</v>
      </c>
      <c r="D1192" s="66">
        <f t="shared" si="72"/>
        <v>326.07848200680519</v>
      </c>
      <c r="E1192" s="57">
        <f>'Portfolio 2 - Criteria Based'!F1190</f>
        <v>-6.7313943871743602E-3</v>
      </c>
      <c r="F1192" s="66">
        <f t="shared" si="73"/>
        <v>369.33127232510981</v>
      </c>
      <c r="G1192" s="57">
        <f>'Markowitz Optimisation'!F1214</f>
        <v>-8.9037417057934928E-3</v>
      </c>
      <c r="H1192" s="66">
        <f t="shared" si="74"/>
        <v>617.09468251765622</v>
      </c>
      <c r="I1192" s="57">
        <f>'Portfolio 4 - Benchmark'!C1190</f>
        <v>-1.4548024197249543E-3</v>
      </c>
      <c r="J1192" s="66">
        <f t="shared" si="75"/>
        <v>187.17841746627684</v>
      </c>
    </row>
    <row r="1193" spans="2:10" ht="15" customHeight="1" x14ac:dyDescent="0.35">
      <c r="B1193" s="56">
        <f>'Daily Returns'!B1191</f>
        <v>46209</v>
      </c>
      <c r="C1193" s="57">
        <f>'Portfolio 1 - Equal Weight'!F1191</f>
        <v>-4.7272367670171461E-4</v>
      </c>
      <c r="D1193" s="66">
        <f t="shared" si="72"/>
        <v>325.92433698789762</v>
      </c>
      <c r="E1193" s="57">
        <f>'Portfolio 2 - Criteria Based'!F1191</f>
        <v>-1.8606987684407228E-3</v>
      </c>
      <c r="F1193" s="66">
        <f t="shared" si="73"/>
        <v>368.64405808154783</v>
      </c>
      <c r="G1193" s="57">
        <f>'Markowitz Optimisation'!F1215</f>
        <v>-6.5201102866415308E-3</v>
      </c>
      <c r="H1193" s="66">
        <f t="shared" si="74"/>
        <v>613.07115713034102</v>
      </c>
      <c r="I1193" s="57">
        <f>'Portfolio 4 - Benchmark'!C1191</f>
        <v>-1.3307477271010226E-2</v>
      </c>
      <c r="J1193" s="66">
        <f t="shared" si="75"/>
        <v>184.6875449302207</v>
      </c>
    </row>
    <row r="1194" spans="2:10" ht="15" customHeight="1" x14ac:dyDescent="0.35">
      <c r="B1194" s="56">
        <f>'Daily Returns'!B1192</f>
        <v>46210</v>
      </c>
      <c r="C1194" s="57">
        <f>'Portfolio 1 - Equal Weight'!F1192</f>
        <v>-2.2095069482553908E-3</v>
      </c>
      <c r="D1194" s="66">
        <f t="shared" si="72"/>
        <v>325.20420490071734</v>
      </c>
      <c r="E1194" s="57">
        <f>'Portfolio 2 - Criteria Based'!F1192</f>
        <v>-1.3734912899134918E-3</v>
      </c>
      <c r="F1194" s="66">
        <f t="shared" si="73"/>
        <v>368.13772867869449</v>
      </c>
      <c r="G1194" s="57">
        <f>'Markowitz Optimisation'!F1216</f>
        <v>-1.7677044098071614E-3</v>
      </c>
      <c r="H1194" s="66">
        <f t="shared" si="74"/>
        <v>611.98742854235616</v>
      </c>
      <c r="I1194" s="57">
        <f>'Portfolio 4 - Benchmark'!C1192</f>
        <v>7.7299852470480435E-3</v>
      </c>
      <c r="J1194" s="66">
        <f t="shared" si="75"/>
        <v>186.11517692784483</v>
      </c>
    </row>
    <row r="1195" spans="2:10" ht="15" customHeight="1" x14ac:dyDescent="0.35">
      <c r="B1195" s="56">
        <f>'Daily Returns'!B1193</f>
        <v>46211</v>
      </c>
      <c r="C1195" s="57">
        <f>'Portfolio 1 - Equal Weight'!F1193</f>
        <v>-9.0371487639267726E-3</v>
      </c>
      <c r="D1195" s="66">
        <f t="shared" si="72"/>
        <v>322.26528612237502</v>
      </c>
      <c r="E1195" s="57">
        <f>'Portfolio 2 - Criteria Based'!F1193</f>
        <v>-9.0745446745851641E-3</v>
      </c>
      <c r="F1195" s="66">
        <f t="shared" si="73"/>
        <v>364.79704641339936</v>
      </c>
      <c r="G1195" s="57">
        <f>'Markowitz Optimisation'!F1217</f>
        <v>-8.3761911294150081E-3</v>
      </c>
      <c r="H1195" s="66">
        <f t="shared" si="74"/>
        <v>606.86130487208618</v>
      </c>
      <c r="I1195" s="57">
        <f>'Portfolio 4 - Benchmark'!C1193</f>
        <v>-7.4212066679415489E-3</v>
      </c>
      <c r="J1195" s="66">
        <f t="shared" si="75"/>
        <v>184.73397773582278</v>
      </c>
    </row>
    <row r="1196" spans="2:10" ht="15" customHeight="1" x14ac:dyDescent="0.35">
      <c r="B1196" s="56">
        <f>'Daily Returns'!B1194</f>
        <v>46212</v>
      </c>
      <c r="C1196" s="57">
        <f>'Portfolio 1 - Equal Weight'!F1194</f>
        <v>-3.8984179140436836E-3</v>
      </c>
      <c r="D1196" s="66">
        <f t="shared" si="72"/>
        <v>321.00896135788116</v>
      </c>
      <c r="E1196" s="57">
        <f>'Portfolio 2 - Criteria Based'!F1194</f>
        <v>-2.3859499291694689E-3</v>
      </c>
      <c r="F1196" s="66">
        <f t="shared" si="73"/>
        <v>363.92665892634807</v>
      </c>
      <c r="G1196" s="57">
        <f>'Markowitz Optimisation'!F1218</f>
        <v>-1.6617707898821967E-3</v>
      </c>
      <c r="H1196" s="66">
        <f t="shared" si="74"/>
        <v>605.85284048213998</v>
      </c>
      <c r="I1196" s="57">
        <f>'Portfolio 4 - Benchmark'!C1194</f>
        <v>-1.2575133744763933E-2</v>
      </c>
      <c r="J1196" s="66">
        <f t="shared" si="75"/>
        <v>182.41092325859256</v>
      </c>
    </row>
    <row r="1197" spans="2:10" ht="15" customHeight="1" x14ac:dyDescent="0.35">
      <c r="B1197" s="56">
        <f>'Daily Returns'!B1195</f>
        <v>46213</v>
      </c>
      <c r="C1197" s="57">
        <f>'Portfolio 1 - Equal Weight'!F1195</f>
        <v>1.5206430956789798E-2</v>
      </c>
      <c r="D1197" s="66">
        <f t="shared" si="72"/>
        <v>325.89036196528059</v>
      </c>
      <c r="E1197" s="57">
        <f>'Portfolio 2 - Criteria Based'!F1195</f>
        <v>1.267408349403178E-2</v>
      </c>
      <c r="F1197" s="66">
        <f t="shared" si="73"/>
        <v>368.53909578728462</v>
      </c>
      <c r="G1197" s="57">
        <f>'Markowitz Optimisation'!F1219</f>
        <v>7.4102592677845504E-3</v>
      </c>
      <c r="H1197" s="66">
        <f t="shared" si="74"/>
        <v>610.34236710823632</v>
      </c>
      <c r="I1197" s="57">
        <f>'Portfolio 4 - Benchmark'!C1195</f>
        <v>3.6812923416456034E-3</v>
      </c>
      <c r="J1197" s="66">
        <f t="shared" si="75"/>
        <v>183.08243119341691</v>
      </c>
    </row>
    <row r="1198" spans="2:10" ht="15" customHeight="1" x14ac:dyDescent="0.35">
      <c r="B1198" s="56">
        <f>'Daily Returns'!B1196</f>
        <v>46216</v>
      </c>
      <c r="C1198" s="57">
        <f>'Portfolio 1 - Equal Weight'!F1196</f>
        <v>8.6065889818449644E-4</v>
      </c>
      <c r="D1198" s="66">
        <f t="shared" si="72"/>
        <v>326.17084240513861</v>
      </c>
      <c r="E1198" s="57">
        <f>'Portfolio 2 - Criteria Based'!F1196</f>
        <v>1.0187206804413739E-3</v>
      </c>
      <c r="F1198" s="66">
        <f t="shared" si="73"/>
        <v>368.91453418571427</v>
      </c>
      <c r="G1198" s="57">
        <f>'Markowitz Optimisation'!F1220</f>
        <v>2.6936664548234774E-3</v>
      </c>
      <c r="H1198" s="66">
        <f t="shared" si="74"/>
        <v>611.98642586847325</v>
      </c>
      <c r="I1198" s="57">
        <f>'Portfolio 4 - Benchmark'!C1196</f>
        <v>1.0400869249525657E-2</v>
      </c>
      <c r="J1198" s="66">
        <f t="shared" si="75"/>
        <v>184.98664762214491</v>
      </c>
    </row>
    <row r="1199" spans="2:10" ht="15" customHeight="1" x14ac:dyDescent="0.35">
      <c r="B1199" s="56">
        <f>'Daily Returns'!B1197</f>
        <v>46217</v>
      </c>
      <c r="C1199" s="57">
        <f>'Portfolio 1 - Equal Weight'!F1197</f>
        <v>1.0189435415795325E-2</v>
      </c>
      <c r="D1199" s="66">
        <f t="shared" si="72"/>
        <v>329.49433913834139</v>
      </c>
      <c r="E1199" s="57">
        <f>'Portfolio 2 - Criteria Based'!F1197</f>
        <v>1.1003060070032166E-2</v>
      </c>
      <c r="F1199" s="66">
        <f t="shared" si="73"/>
        <v>372.97372296606761</v>
      </c>
      <c r="G1199" s="57">
        <f>'Markowitz Optimisation'!F1221</f>
        <v>1.7693163081615903E-2</v>
      </c>
      <c r="H1199" s="66">
        <f t="shared" si="74"/>
        <v>622.81440150509945</v>
      </c>
      <c r="I1199" s="57">
        <f>'Portfolio 4 - Benchmark'!C1197</f>
        <v>-5.5297824654942929E-4</v>
      </c>
      <c r="J1199" s="66">
        <f t="shared" si="75"/>
        <v>184.88435403010777</v>
      </c>
    </row>
    <row r="1200" spans="2:10" ht="15" customHeight="1" x14ac:dyDescent="0.35">
      <c r="B1200" s="56">
        <f>'Daily Returns'!B1198</f>
        <v>46218</v>
      </c>
      <c r="C1200" s="57">
        <f>'Portfolio 1 - Equal Weight'!F1198</f>
        <v>-8.9324452250626931E-3</v>
      </c>
      <c r="D1200" s="66">
        <f t="shared" si="72"/>
        <v>326.55114900201994</v>
      </c>
      <c r="E1200" s="57">
        <f>'Portfolio 2 - Criteria Based'!F1198</f>
        <v>-9.5674679261677394E-3</v>
      </c>
      <c r="F1200" s="66">
        <f t="shared" si="73"/>
        <v>369.40530883428642</v>
      </c>
      <c r="G1200" s="57">
        <f>'Markowitz Optimisation'!F1222</f>
        <v>-1.8797722218309679E-2</v>
      </c>
      <c r="H1200" s="66">
        <f t="shared" si="74"/>
        <v>611.1069093920438</v>
      </c>
      <c r="I1200" s="57">
        <f>'Portfolio 4 - Benchmark'!C1198</f>
        <v>-4.3854784569741234E-4</v>
      </c>
      <c r="J1200" s="66">
        <f t="shared" si="75"/>
        <v>184.80327339494471</v>
      </c>
    </row>
    <row r="1201" spans="2:10" ht="15" customHeight="1" x14ac:dyDescent="0.35">
      <c r="B1201" s="56">
        <f>'Daily Returns'!B1199</f>
        <v>46219</v>
      </c>
      <c r="C1201" s="57">
        <f>'Portfolio 1 - Equal Weight'!F1199</f>
        <v>-4.0093721123570687E-3</v>
      </c>
      <c r="D1201" s="66">
        <f t="shared" si="72"/>
        <v>325.24188393195305</v>
      </c>
      <c r="E1201" s="57">
        <f>'Portfolio 2 - Criteria Based'!F1199</f>
        <v>-4.3136219806113553E-3</v>
      </c>
      <c r="F1201" s="66">
        <f t="shared" si="73"/>
        <v>367.81183397434432</v>
      </c>
      <c r="G1201" s="57">
        <f>'Markowitz Optimisation'!F1223</f>
        <v>-7.6857222315190217E-3</v>
      </c>
      <c r="H1201" s="66">
        <f t="shared" si="74"/>
        <v>606.41011143269452</v>
      </c>
      <c r="I1201" s="57">
        <f>'Portfolio 4 - Benchmark'!C1199</f>
        <v>4.5430022842551931E-3</v>
      </c>
      <c r="J1201" s="66">
        <f t="shared" si="75"/>
        <v>185.64283508811579</v>
      </c>
    </row>
    <row r="1202" spans="2:10" ht="15" customHeight="1" x14ac:dyDescent="0.35">
      <c r="B1202" s="56">
        <f>'Daily Returns'!B1200</f>
        <v>46220</v>
      </c>
      <c r="C1202" s="57">
        <f>'Portfolio 1 - Equal Weight'!F1200</f>
        <v>-2.7995061015777646E-3</v>
      </c>
      <c r="D1202" s="66">
        <f t="shared" si="72"/>
        <v>324.33136729339691</v>
      </c>
      <c r="E1202" s="57">
        <f>'Portfolio 2 - Criteria Based'!F1200</f>
        <v>-4.0248708855840053E-3</v>
      </c>
      <c r="F1202" s="66">
        <f t="shared" si="73"/>
        <v>366.33143883240774</v>
      </c>
      <c r="G1202" s="57">
        <f>'Markowitz Optimisation'!F1224</f>
        <v>-5.4272561922340794E-3</v>
      </c>
      <c r="H1202" s="66">
        <f t="shared" si="74"/>
        <v>603.1189684003881</v>
      </c>
      <c r="I1202" s="57">
        <f>'Portfolio 4 - Benchmark'!C1200</f>
        <v>-9.0017457546409663E-4</v>
      </c>
      <c r="J1202" s="66">
        <f t="shared" si="75"/>
        <v>185.4757241278524</v>
      </c>
    </row>
    <row r="1203" spans="2:10" ht="15" customHeight="1" x14ac:dyDescent="0.35">
      <c r="B1203" s="56">
        <f>'Daily Returns'!B1201</f>
        <v>46223</v>
      </c>
      <c r="C1203" s="57">
        <f>'Portfolio 1 - Equal Weight'!F1201</f>
        <v>1.9858950961873709E-2</v>
      </c>
      <c r="D1203" s="66">
        <f t="shared" si="72"/>
        <v>330.7722480118739</v>
      </c>
      <c r="E1203" s="57">
        <f>'Portfolio 2 - Criteria Based'!F1201</f>
        <v>1.9560233983766086E-2</v>
      </c>
      <c r="F1203" s="66">
        <f t="shared" si="73"/>
        <v>373.49696749157937</v>
      </c>
      <c r="G1203" s="57">
        <f>'Markowitz Optimisation'!F1225</f>
        <v>2.2860642348049111E-2</v>
      </c>
      <c r="H1203" s="66">
        <f t="shared" si="74"/>
        <v>616.90665543031366</v>
      </c>
      <c r="I1203" s="57">
        <f>'Portfolio 4 - Benchmark'!C1201</f>
        <v>-1.7485983256154691E-3</v>
      </c>
      <c r="J1203" s="66">
        <f t="shared" si="75"/>
        <v>185.15140158720013</v>
      </c>
    </row>
    <row r="1204" spans="2:10" ht="15" customHeight="1" x14ac:dyDescent="0.35">
      <c r="B1204" s="56">
        <f>'Daily Returns'!B1202</f>
        <v>46224</v>
      </c>
      <c r="C1204" s="57">
        <f>'Portfolio 1 - Equal Weight'!F1202</f>
        <v>-6.6754262014596683E-4</v>
      </c>
      <c r="D1204" s="66">
        <f t="shared" si="72"/>
        <v>330.55144343876447</v>
      </c>
      <c r="E1204" s="57">
        <f>'Portfolio 2 - Criteria Based'!F1202</f>
        <v>-7.5150189354000903E-4</v>
      </c>
      <c r="F1204" s="66">
        <f t="shared" si="73"/>
        <v>373.21628381327798</v>
      </c>
      <c r="G1204" s="57">
        <f>'Markowitz Optimisation'!F1226</f>
        <v>-1.3459352035610263E-4</v>
      </c>
      <c r="H1204" s="66">
        <f t="shared" si="74"/>
        <v>616.82362379182825</v>
      </c>
      <c r="I1204" s="57">
        <f>'Portfolio 4 - Benchmark'!C1202</f>
        <v>9.8390915803141521E-3</v>
      </c>
      <c r="J1204" s="66">
        <f t="shared" si="75"/>
        <v>186.9731231836401</v>
      </c>
    </row>
    <row r="1205" spans="2:10" ht="15" customHeight="1" x14ac:dyDescent="0.35">
      <c r="B1205" s="56">
        <f>'Daily Returns'!B1203</f>
        <v>46225</v>
      </c>
      <c r="C1205" s="57">
        <f>'Portfolio 1 - Equal Weight'!F1203</f>
        <v>-7.750124090625388E-3</v>
      </c>
      <c r="D1205" s="66">
        <f t="shared" si="72"/>
        <v>327.98962873377872</v>
      </c>
      <c r="E1205" s="57">
        <f>'Portfolio 2 - Criteria Based'!F1203</f>
        <v>-6.8551009401018569E-3</v>
      </c>
      <c r="F1205" s="66">
        <f t="shared" si="73"/>
        <v>370.65784851524825</v>
      </c>
      <c r="G1205" s="57">
        <f>'Markowitz Optimisation'!F1227</f>
        <v>-3.7139438737067644E-3</v>
      </c>
      <c r="H1205" s="66">
        <f t="shared" si="74"/>
        <v>614.53277547308903</v>
      </c>
      <c r="I1205" s="57">
        <f>'Portfolio 4 - Benchmark'!C1203</f>
        <v>-1.9211641952476821E-3</v>
      </c>
      <c r="J1205" s="66">
        <f t="shared" si="75"/>
        <v>186.61391711390604</v>
      </c>
    </row>
    <row r="1206" spans="2:10" ht="15" customHeight="1" x14ac:dyDescent="0.35">
      <c r="B1206" s="56">
        <f>'Daily Returns'!B1204</f>
        <v>46226</v>
      </c>
      <c r="C1206" s="57">
        <f>'Portfolio 1 - Equal Weight'!F1204</f>
        <v>-1.3907636725088613E-2</v>
      </c>
      <c r="D1206" s="66">
        <f t="shared" si="72"/>
        <v>323.42806812775262</v>
      </c>
      <c r="E1206" s="57">
        <f>'Portfolio 2 - Criteria Based'!F1204</f>
        <v>-1.2784791562364643E-2</v>
      </c>
      <c r="F1206" s="66">
        <f t="shared" si="73"/>
        <v>365.91906518102627</v>
      </c>
      <c r="G1206" s="57">
        <f>'Markowitz Optimisation'!F1228</f>
        <v>-9.5458739306267231E-3</v>
      </c>
      <c r="H1206" s="66">
        <f t="shared" si="74"/>
        <v>608.66652307218487</v>
      </c>
      <c r="I1206" s="57">
        <f>'Portfolio 4 - Benchmark'!C1204</f>
        <v>-3.8295158163297316E-3</v>
      </c>
      <c r="J1206" s="66">
        <f t="shared" si="75"/>
        <v>185.8992761667711</v>
      </c>
    </row>
    <row r="1207" spans="2:10" ht="15" customHeight="1" x14ac:dyDescent="0.35">
      <c r="B1207" s="56">
        <f>'Daily Returns'!B1205</f>
        <v>46227</v>
      </c>
      <c r="C1207" s="57">
        <f>'Portfolio 1 - Equal Weight'!F1205</f>
        <v>-5.1116183999511025E-5</v>
      </c>
      <c r="D1207" s="66">
        <f t="shared" si="72"/>
        <v>323.41153571911161</v>
      </c>
      <c r="E1207" s="57">
        <f>'Portfolio 2 - Criteria Based'!F1205</f>
        <v>3.8278025342480462E-4</v>
      </c>
      <c r="F1207" s="66">
        <f t="shared" si="73"/>
        <v>366.05913177352926</v>
      </c>
      <c r="G1207" s="57">
        <f>'Markowitz Optimisation'!F1229</f>
        <v>7.0508162215291489E-6</v>
      </c>
      <c r="H1207" s="66">
        <f t="shared" si="74"/>
        <v>608.67081466797924</v>
      </c>
      <c r="I1207" s="57">
        <f>'Portfolio 4 - Benchmark'!C1205</f>
        <v>-9.8996719972918035E-3</v>
      </c>
      <c r="J1207" s="66">
        <f t="shared" si="75"/>
        <v>184.05893430818611</v>
      </c>
    </row>
    <row r="1208" spans="2:10" ht="15" customHeight="1" x14ac:dyDescent="0.35">
      <c r="B1208" s="56">
        <f>'Daily Returns'!B1206</f>
        <v>46230</v>
      </c>
      <c r="C1208" s="57">
        <f>'Portfolio 1 - Equal Weight'!F1206</f>
        <v>2.5316630684921407E-3</v>
      </c>
      <c r="D1208" s="66">
        <f t="shared" si="72"/>
        <v>324.230304760016</v>
      </c>
      <c r="E1208" s="57">
        <f>'Portfolio 2 - Criteria Based'!F1206</f>
        <v>2.7543031609723167E-3</v>
      </c>
      <c r="F1208" s="66">
        <f t="shared" si="73"/>
        <v>367.06736959727584</v>
      </c>
      <c r="G1208" s="57">
        <f>'Markowitz Optimisation'!F1230</f>
        <v>4.2899097877276198E-3</v>
      </c>
      <c r="H1208" s="66">
        <f t="shared" si="74"/>
        <v>611.28195755332752</v>
      </c>
      <c r="I1208" s="57">
        <f>'Portfolio 4 - Benchmark'!C1206</f>
        <v>-5.7228472093275862E-3</v>
      </c>
      <c r="J1208" s="66">
        <f t="shared" si="75"/>
        <v>183.00559314962871</v>
      </c>
    </row>
    <row r="1209" spans="2:10" ht="15" customHeight="1" x14ac:dyDescent="0.35">
      <c r="B1209" s="56">
        <f>'Daily Returns'!B1207</f>
        <v>46231</v>
      </c>
      <c r="C1209" s="57">
        <f>'Portfolio 1 - Equal Weight'!F1207</f>
        <v>-1.4626817419268226E-2</v>
      </c>
      <c r="D1209" s="66">
        <f t="shared" si="72"/>
        <v>319.48784729049754</v>
      </c>
      <c r="E1209" s="57">
        <f>'Portfolio 2 - Criteria Based'!F1207</f>
        <v>-1.4154458564181039E-2</v>
      </c>
      <c r="F1209" s="66">
        <f t="shared" si="73"/>
        <v>361.87172972404824</v>
      </c>
      <c r="G1209" s="57">
        <f>'Markowitz Optimisation'!F1231</f>
        <v>-1.9230596453839698E-2</v>
      </c>
      <c r="H1209" s="66">
        <f t="shared" si="74"/>
        <v>599.52664090810629</v>
      </c>
      <c r="I1209" s="57">
        <f>'Portfolio 4 - Benchmark'!C1207</f>
        <v>2.137974024902789E-4</v>
      </c>
      <c r="J1209" s="66">
        <f t="shared" si="75"/>
        <v>183.0447192700853</v>
      </c>
    </row>
    <row r="1210" spans="2:10" ht="15" customHeight="1" x14ac:dyDescent="0.35">
      <c r="B1210" s="56">
        <f>'Daily Returns'!B1208</f>
        <v>46232</v>
      </c>
      <c r="C1210" s="57">
        <f>'Portfolio 1 - Equal Weight'!F1208</f>
        <v>1.9140093696508489E-3</v>
      </c>
      <c r="D1210" s="66">
        <f t="shared" si="72"/>
        <v>320.09935002370111</v>
      </c>
      <c r="E1210" s="57">
        <f>'Portfolio 2 - Criteria Based'!F1208</f>
        <v>1.7120588656824435E-3</v>
      </c>
      <c r="F1210" s="66">
        <f t="shared" si="73"/>
        <v>362.49127542716212</v>
      </c>
      <c r="G1210" s="57">
        <f>'Markowitz Optimisation'!F1232</f>
        <v>3.5380872933654694E-4</v>
      </c>
      <c r="H1210" s="66">
        <f t="shared" si="74"/>
        <v>599.73875866712945</v>
      </c>
      <c r="I1210" s="57">
        <f>'Portfolio 4 - Benchmark'!C1208</f>
        <v>-1.6876083244699247E-2</v>
      </c>
      <c r="J1210" s="66">
        <f t="shared" si="75"/>
        <v>179.95564135018074</v>
      </c>
    </row>
    <row r="1211" spans="2:10" ht="15" customHeight="1" x14ac:dyDescent="0.35">
      <c r="B1211" s="56">
        <f>'Daily Returns'!B1209</f>
        <v>46233</v>
      </c>
      <c r="C1211" s="57">
        <f>'Portfolio 1 - Equal Weight'!F1209</f>
        <v>-9.6864889416635729E-4</v>
      </c>
      <c r="D1211" s="66">
        <f t="shared" si="72"/>
        <v>319.78928614227726</v>
      </c>
      <c r="E1211" s="57">
        <f>'Portfolio 2 - Criteria Based'!F1209</f>
        <v>-5.6127146460745094E-4</v>
      </c>
      <c r="F1211" s="66">
        <f t="shared" si="73"/>
        <v>362.28781941809569</v>
      </c>
      <c r="G1211" s="57">
        <f>'Markowitz Optimisation'!F1233</f>
        <v>7.0442627384387116E-4</v>
      </c>
      <c r="H1211" s="66">
        <f t="shared" si="74"/>
        <v>600.16123040617708</v>
      </c>
      <c r="I1211" s="57">
        <f>'Portfolio 4 - Benchmark'!C1209</f>
        <v>1.5062292402312494E-4</v>
      </c>
      <c r="J1211" s="66">
        <f t="shared" si="75"/>
        <v>179.98274679507537</v>
      </c>
    </row>
    <row r="1212" spans="2:10" ht="15" customHeight="1" x14ac:dyDescent="0.35">
      <c r="B1212" s="56">
        <f>'Daily Returns'!B1210</f>
        <v>46234</v>
      </c>
      <c r="C1212" s="57">
        <f>'Portfolio 1 - Equal Weight'!F1210</f>
        <v>6.0712729196227616E-3</v>
      </c>
      <c r="D1212" s="66">
        <f t="shared" si="72"/>
        <v>321.73081417521837</v>
      </c>
      <c r="E1212" s="57">
        <f>'Portfolio 2 - Criteria Based'!F1210</f>
        <v>5.1391285972160628E-3</v>
      </c>
      <c r="F1212" s="66">
        <f t="shared" si="73"/>
        <v>364.14966311129024</v>
      </c>
      <c r="G1212" s="57">
        <f>'Markowitz Optimisation'!F1234</f>
        <v>5.1367787608899785E-3</v>
      </c>
      <c r="H1212" s="66">
        <f t="shared" si="74"/>
        <v>603.24412586763719</v>
      </c>
      <c r="I1212" s="57">
        <f>'Portfolio 4 - Benchmark'!C1210</f>
        <v>3.4834490336048685E-3</v>
      </c>
      <c r="J1212" s="66">
        <f t="shared" si="75"/>
        <v>180.60970752046421</v>
      </c>
    </row>
    <row r="1213" spans="2:10" ht="15" customHeight="1" x14ac:dyDescent="0.35">
      <c r="B1213" s="56">
        <f>'Daily Returns'!B1211</f>
        <v>46237</v>
      </c>
      <c r="C1213" s="57">
        <f>'Portfolio 1 - Equal Weight'!F1211</f>
        <v>6.3993100161802603E-3</v>
      </c>
      <c r="D1213" s="66">
        <f t="shared" si="72"/>
        <v>323.78966939688371</v>
      </c>
      <c r="E1213" s="57">
        <f>'Portfolio 2 - Criteria Based'!F1211</f>
        <v>5.0497312532486304E-3</v>
      </c>
      <c r="F1213" s="66">
        <f t="shared" si="73"/>
        <v>365.9885210459633</v>
      </c>
      <c r="G1213" s="57">
        <f>'Markowitz Optimisation'!F1235</f>
        <v>6.3945306060578903E-3</v>
      </c>
      <c r="H1213" s="66">
        <f t="shared" si="74"/>
        <v>607.10158889342244</v>
      </c>
      <c r="I1213" s="57">
        <f>'Portfolio 4 - Benchmark'!C1211</f>
        <v>1.0857777470372643E-2</v>
      </c>
      <c r="J1213" s="66">
        <f t="shared" si="75"/>
        <v>182.57072753371051</v>
      </c>
    </row>
    <row r="1214" spans="2:10" ht="15" customHeight="1" x14ac:dyDescent="0.35">
      <c r="B1214" s="56">
        <f>'Daily Returns'!B1212</f>
        <v>46238</v>
      </c>
      <c r="C1214" s="57">
        <f>'Portfolio 1 - Equal Weight'!F1212</f>
        <v>-9.4015916910686458E-3</v>
      </c>
      <c r="D1214" s="66">
        <f t="shared" si="72"/>
        <v>320.74553113142809</v>
      </c>
      <c r="E1214" s="57">
        <f>'Portfolio 2 - Criteria Based'!F1212</f>
        <v>-1.1803875101814009E-2</v>
      </c>
      <c r="F1214" s="66">
        <f t="shared" si="73"/>
        <v>361.66843825483909</v>
      </c>
      <c r="G1214" s="57">
        <f>'Markowitz Optimisation'!F1236</f>
        <v>-1.6187732284187611E-2</v>
      </c>
      <c r="H1214" s="66">
        <f t="shared" si="74"/>
        <v>597.27399090311087</v>
      </c>
      <c r="I1214" s="57">
        <f>'Portfolio 4 - Benchmark'!C1212</f>
        <v>5.356375170896488E-3</v>
      </c>
      <c r="J1214" s="66">
        <f t="shared" si="75"/>
        <v>183.5486448456046</v>
      </c>
    </row>
    <row r="1215" spans="2:10" ht="15" customHeight="1" x14ac:dyDescent="0.35">
      <c r="B1215" s="56">
        <f>'Daily Returns'!B1213</f>
        <v>46239</v>
      </c>
      <c r="C1215" s="57">
        <f>'Portfolio 1 - Equal Weight'!F1213</f>
        <v>-3.7332666006933309E-3</v>
      </c>
      <c r="D1215" s="66">
        <f t="shared" si="72"/>
        <v>319.5481025527335</v>
      </c>
      <c r="E1215" s="57">
        <f>'Portfolio 2 - Criteria Based'!F1213</f>
        <v>-3.9186483869249264E-3</v>
      </c>
      <c r="F1215" s="66">
        <f t="shared" si="73"/>
        <v>360.25118681267014</v>
      </c>
      <c r="G1215" s="57">
        <f>'Markowitz Optimisation'!F1237</f>
        <v>-3.1012913752434062E-3</v>
      </c>
      <c r="H1215" s="66">
        <f t="shared" si="74"/>
        <v>595.42167022646584</v>
      </c>
      <c r="I1215" s="57">
        <f>'Portfolio 4 - Benchmark'!C1213</f>
        <v>-3.0908904127179282E-3</v>
      </c>
      <c r="J1215" s="66">
        <f t="shared" si="75"/>
        <v>182.98131609898394</v>
      </c>
    </row>
    <row r="1216" spans="2:10" ht="15" customHeight="1" x14ac:dyDescent="0.35">
      <c r="B1216" s="56">
        <f>'Daily Returns'!B1214</f>
        <v>46240</v>
      </c>
      <c r="C1216" s="57">
        <f>'Portfolio 1 - Equal Weight'!F1214</f>
        <v>-1.1527577026472637E-2</v>
      </c>
      <c r="D1216" s="66">
        <f t="shared" si="72"/>
        <v>315.86448718689365</v>
      </c>
      <c r="E1216" s="57">
        <f>'Portfolio 2 - Criteria Based'!F1214</f>
        <v>-1.1240343235024822E-2</v>
      </c>
      <c r="F1216" s="66">
        <f t="shared" si="73"/>
        <v>356.20183982207067</v>
      </c>
      <c r="G1216" s="57">
        <f>'Markowitz Optimisation'!F1238</f>
        <v>-1.1311979050122914E-2</v>
      </c>
      <c r="H1216" s="66">
        <f t="shared" si="74"/>
        <v>588.68627276687482</v>
      </c>
      <c r="I1216" s="57">
        <f>'Portfolio 4 - Benchmark'!C1214</f>
        <v>3.452126857934612E-4</v>
      </c>
      <c r="J1216" s="66">
        <f t="shared" si="75"/>
        <v>183.04448357056449</v>
      </c>
    </row>
    <row r="1217" spans="2:10" ht="15" customHeight="1" x14ac:dyDescent="0.35">
      <c r="B1217" s="56">
        <f>'Daily Returns'!B1215</f>
        <v>46241</v>
      </c>
      <c r="C1217" s="57">
        <f>'Portfolio 1 - Equal Weight'!F1215</f>
        <v>3.8147257154192878E-3</v>
      </c>
      <c r="D1217" s="66">
        <f t="shared" si="72"/>
        <v>317.06942356875322</v>
      </c>
      <c r="E1217" s="57">
        <f>'Portfolio 2 - Criteria Based'!F1215</f>
        <v>4.5026894300516478E-3</v>
      </c>
      <c r="F1217" s="66">
        <f t="shared" si="73"/>
        <v>357.80570608120246</v>
      </c>
      <c r="G1217" s="57">
        <f>'Markowitz Optimisation'!F1239</f>
        <v>2.2248302566479413E-3</v>
      </c>
      <c r="H1217" s="66">
        <f t="shared" si="74"/>
        <v>589.99599979819982</v>
      </c>
      <c r="I1217" s="57">
        <f>'Portfolio 4 - Benchmark'!C1215</f>
        <v>-3.7805771560943668E-3</v>
      </c>
      <c r="J1217" s="66">
        <f t="shared" si="75"/>
        <v>182.35246977742852</v>
      </c>
    </row>
    <row r="1218" spans="2:10" ht="15" customHeight="1" x14ac:dyDescent="0.35">
      <c r="B1218" s="56">
        <f>'Daily Returns'!B1216</f>
        <v>46244</v>
      </c>
      <c r="C1218" s="57">
        <f>'Portfolio 1 - Equal Weight'!F1216</f>
        <v>2.4676949036210316E-3</v>
      </c>
      <c r="D1218" s="66">
        <f t="shared" si="72"/>
        <v>317.85185416938793</v>
      </c>
      <c r="E1218" s="57">
        <f>'Portfolio 2 - Criteria Based'!F1216</f>
        <v>1.4040552665739851E-3</v>
      </c>
      <c r="F1218" s="66">
        <f t="shared" si="73"/>
        <v>358.30808506723599</v>
      </c>
      <c r="G1218" s="57">
        <f>'Markowitz Optimisation'!F1240</f>
        <v>4.8592045633915801E-4</v>
      </c>
      <c r="H1218" s="66">
        <f t="shared" si="74"/>
        <v>590.28269092366008</v>
      </c>
      <c r="I1218" s="57">
        <f>'Portfolio 4 - Benchmark'!C1216</f>
        <v>1.7216754021442959E-3</v>
      </c>
      <c r="J1218" s="66">
        <f t="shared" si="75"/>
        <v>182.66642153916459</v>
      </c>
    </row>
    <row r="1219" spans="2:10" ht="15" customHeight="1" x14ac:dyDescent="0.35">
      <c r="B1219" s="56">
        <f>'Daily Returns'!B1217</f>
        <v>46245</v>
      </c>
      <c r="C1219" s="57">
        <f>'Portfolio 1 - Equal Weight'!F1217</f>
        <v>-9.541148105608889E-3</v>
      </c>
      <c r="D1219" s="66">
        <f t="shared" si="72"/>
        <v>314.81918255311541</v>
      </c>
      <c r="E1219" s="57">
        <f>'Portfolio 2 - Criteria Based'!F1217</f>
        <v>-9.1629204451430593E-3</v>
      </c>
      <c r="F1219" s="66">
        <f t="shared" si="73"/>
        <v>355.02493658891336</v>
      </c>
      <c r="G1219" s="57">
        <f>'Markowitz Optimisation'!F1241</f>
        <v>-7.0543543201163714E-3</v>
      </c>
      <c r="H1219" s="66">
        <f t="shared" si="74"/>
        <v>586.11862767285288</v>
      </c>
      <c r="I1219" s="57">
        <f>'Portfolio 4 - Benchmark'!C1217</f>
        <v>-4.3871137565654195E-5</v>
      </c>
      <c r="J1219" s="66">
        <f t="shared" si="75"/>
        <v>182.65840775545661</v>
      </c>
    </row>
    <row r="1220" spans="2:10" ht="15" customHeight="1" x14ac:dyDescent="0.35">
      <c r="B1220" s="56">
        <f>'Daily Returns'!B1218</f>
        <v>46246</v>
      </c>
      <c r="C1220" s="57">
        <f>'Portfolio 1 - Equal Weight'!F1218</f>
        <v>-4.7227449223091076E-3</v>
      </c>
      <c r="D1220" s="66">
        <f t="shared" si="72"/>
        <v>313.33237185726722</v>
      </c>
      <c r="E1220" s="57">
        <f>'Portfolio 2 - Criteria Based'!F1218</f>
        <v>-4.0372390063977857E-3</v>
      </c>
      <c r="F1220" s="66">
        <f t="shared" si="73"/>
        <v>353.59161606667271</v>
      </c>
      <c r="G1220" s="57">
        <f>'Markowitz Optimisation'!F1242</f>
        <v>-3.2852444896658284E-3</v>
      </c>
      <c r="H1220" s="66">
        <f t="shared" si="74"/>
        <v>584.19308468100019</v>
      </c>
      <c r="I1220" s="57">
        <f>'Portfolio 4 - Benchmark'!C1218</f>
        <v>-1.0426304223556393E-3</v>
      </c>
      <c r="J1220" s="66">
        <f t="shared" si="75"/>
        <v>182.46796254263174</v>
      </c>
    </row>
    <row r="1221" spans="2:10" ht="15" customHeight="1" x14ac:dyDescent="0.35">
      <c r="B1221" s="56">
        <f>'Daily Returns'!B1219</f>
        <v>46247</v>
      </c>
      <c r="C1221" s="57">
        <f>'Portfolio 1 - Equal Weight'!F1219</f>
        <v>1.0310172276989157E-3</v>
      </c>
      <c r="D1221" s="66">
        <f t="shared" si="72"/>
        <v>313.65542293064777</v>
      </c>
      <c r="E1221" s="57">
        <f>'Portfolio 2 - Criteria Based'!F1219</f>
        <v>1.266252782810865E-3</v>
      </c>
      <c r="F1221" s="66">
        <f t="shared" si="73"/>
        <v>354.03935243449575</v>
      </c>
      <c r="G1221" s="57">
        <f>'Markowitz Optimisation'!F1243</f>
        <v>1.1767096944512155E-3</v>
      </c>
      <c r="H1221" s="66">
        <f t="shared" si="74"/>
        <v>584.88051034717569</v>
      </c>
      <c r="I1221" s="57">
        <f>'Portfolio 4 - Benchmark'!C1219</f>
        <v>1.7864639510176694E-3</v>
      </c>
      <c r="J1221" s="66">
        <f t="shared" si="75"/>
        <v>182.79393497992979</v>
      </c>
    </row>
    <row r="1222" spans="2:10" ht="15" customHeight="1" x14ac:dyDescent="0.35">
      <c r="B1222" s="56">
        <f>'Daily Returns'!B1220</f>
        <v>46248</v>
      </c>
      <c r="C1222" s="57">
        <f>'Portfolio 1 - Equal Weight'!F1220</f>
        <v>2.8552911199579475E-3</v>
      </c>
      <c r="D1222" s="66">
        <f t="shared" si="72"/>
        <v>314.55100047446831</v>
      </c>
      <c r="E1222" s="57">
        <f>'Portfolio 2 - Criteria Based'!F1220</f>
        <v>1.5286004922780267E-3</v>
      </c>
      <c r="F1222" s="66">
        <f t="shared" si="73"/>
        <v>354.58053716291295</v>
      </c>
      <c r="G1222" s="57">
        <f>'Markowitz Optimisation'!F1244</f>
        <v>-6.5600718485812459E-3</v>
      </c>
      <c r="H1222" s="66">
        <f t="shared" si="74"/>
        <v>581.04365217646341</v>
      </c>
      <c r="I1222" s="57">
        <f>'Portfolio 4 - Benchmark'!C1220</f>
        <v>-2.2345778027640373E-3</v>
      </c>
      <c r="J1222" s="66">
        <f t="shared" si="75"/>
        <v>182.38546771034373</v>
      </c>
    </row>
    <row r="1223" spans="2:10" ht="15" customHeight="1" x14ac:dyDescent="0.35">
      <c r="B1223" s="56">
        <f>'Daily Returns'!B1221</f>
        <v>46251</v>
      </c>
      <c r="C1223" s="57">
        <f>'Portfolio 1 - Equal Weight'!F1221</f>
        <v>-4.4770673408148559E-3</v>
      </c>
      <c r="D1223" s="66">
        <f t="shared" si="72"/>
        <v>313.14273446322341</v>
      </c>
      <c r="E1223" s="57">
        <f>'Portfolio 2 - Criteria Based'!F1221</f>
        <v>-3.372537854605658E-3</v>
      </c>
      <c r="F1223" s="66">
        <f t="shared" si="73"/>
        <v>353.38470087882462</v>
      </c>
      <c r="G1223" s="57">
        <f>'Markowitz Optimisation'!F1245</f>
        <v>-5.1255905936495394E-3</v>
      </c>
      <c r="H1223" s="66">
        <f t="shared" si="74"/>
        <v>578.06546029836795</v>
      </c>
      <c r="I1223" s="57">
        <f>'Portfolio 4 - Benchmark'!C1221</f>
        <v>-3.5163897881249628E-3</v>
      </c>
      <c r="J1223" s="66">
        <f t="shared" si="75"/>
        <v>181.74412931418468</v>
      </c>
    </row>
    <row r="1224" spans="2:10" ht="15" customHeight="1" x14ac:dyDescent="0.35">
      <c r="B1224" s="56">
        <f>'Daily Returns'!B1222</f>
        <v>46252</v>
      </c>
      <c r="C1224" s="57">
        <f>'Portfolio 1 - Equal Weight'!F1222</f>
        <v>-5.2035794150913188E-3</v>
      </c>
      <c r="D1224" s="66">
        <f t="shared" si="72"/>
        <v>311.51327137618517</v>
      </c>
      <c r="E1224" s="57">
        <f>'Portfolio 2 - Criteria Based'!F1222</f>
        <v>-5.5879071787861495E-3</v>
      </c>
      <c r="F1224" s="66">
        <f t="shared" si="73"/>
        <v>351.41001997191063</v>
      </c>
      <c r="G1224" s="57">
        <f>'Markowitz Optimisation'!F1246</f>
        <v>-4.8523684332804976E-4</v>
      </c>
      <c r="H1224" s="66">
        <f t="shared" si="74"/>
        <v>577.78496163917578</v>
      </c>
      <c r="I1224" s="57">
        <f>'Portfolio 4 - Benchmark'!C1222</f>
        <v>2.5535479921774407E-3</v>
      </c>
      <c r="J1224" s="66">
        <f t="shared" si="75"/>
        <v>182.20822167068494</v>
      </c>
    </row>
    <row r="1225" spans="2:10" ht="15" customHeight="1" x14ac:dyDescent="0.35">
      <c r="B1225" s="56">
        <f>'Daily Returns'!B1223</f>
        <v>46253</v>
      </c>
      <c r="C1225" s="57">
        <f>'Portfolio 1 - Equal Weight'!F1223</f>
        <v>-1.2718589932334278E-2</v>
      </c>
      <c r="D1225" s="66">
        <f t="shared" ref="D1225:D1244" si="76">D1224*(1+C1225)</f>
        <v>307.5512618190715</v>
      </c>
      <c r="E1225" s="57">
        <f>'Portfolio 2 - Criteria Based'!F1223</f>
        <v>-1.2225344187904726E-2</v>
      </c>
      <c r="F1225" s="66">
        <f t="shared" ref="F1225:F1244" si="77">F1224*(1+E1225)</f>
        <v>347.11391152667551</v>
      </c>
      <c r="G1225" s="57">
        <f>'Markowitz Optimisation'!F1247</f>
        <v>-8.6191642316477152E-3</v>
      </c>
      <c r="H1225" s="66">
        <f t="shared" ref="H1225:H1244" si="78">H1224*(1+G1225)</f>
        <v>572.80493816423143</v>
      </c>
      <c r="I1225" s="57">
        <f>'Portfolio 4 - Benchmark'!C1223</f>
        <v>-1.9093128155508454E-3</v>
      </c>
      <c r="J1225" s="66">
        <f t="shared" ref="J1225:J1244" si="79">J1224*(1+I1225)</f>
        <v>181.86032917795038</v>
      </c>
    </row>
    <row r="1226" spans="2:10" ht="15" customHeight="1" x14ac:dyDescent="0.35">
      <c r="B1226" s="56">
        <f>'Daily Returns'!B1224</f>
        <v>46254</v>
      </c>
      <c r="C1226" s="57">
        <f>'Portfolio 1 - Equal Weight'!F1224</f>
        <v>-6.4109158862198936E-4</v>
      </c>
      <c r="D1226" s="66">
        <f t="shared" si="76"/>
        <v>307.35409329204919</v>
      </c>
      <c r="E1226" s="57">
        <f>'Portfolio 2 - Criteria Based'!F1224</f>
        <v>-7.8780804547656325E-4</v>
      </c>
      <c r="F1226" s="66">
        <f t="shared" si="77"/>
        <v>346.84045239447795</v>
      </c>
      <c r="G1226" s="57">
        <f>'Markowitz Optimisation'!F1248</f>
        <v>2.1150990731800866E-3</v>
      </c>
      <c r="H1226" s="66">
        <f t="shared" si="78"/>
        <v>574.01647735805568</v>
      </c>
      <c r="I1226" s="57">
        <f>'Portfolio 4 - Benchmark'!C1224</f>
        <v>-1.1778474475003797E-2</v>
      </c>
      <c r="J1226" s="66">
        <f t="shared" si="79"/>
        <v>179.71829193271211</v>
      </c>
    </row>
    <row r="1227" spans="2:10" ht="15" customHeight="1" x14ac:dyDescent="0.35">
      <c r="B1227" s="56">
        <f>'Daily Returns'!B1225</f>
        <v>46255</v>
      </c>
      <c r="C1227" s="57">
        <f>'Portfolio 1 - Equal Weight'!F1225</f>
        <v>4.2964929042757175E-3</v>
      </c>
      <c r="D1227" s="66">
        <f t="shared" si="76"/>
        <v>308.67463797297859</v>
      </c>
      <c r="E1227" s="57">
        <f>'Portfolio 2 - Criteria Based'!F1225</f>
        <v>4.5493578394570824E-3</v>
      </c>
      <c r="F1227" s="66">
        <f t="shared" si="77"/>
        <v>348.41835372561962</v>
      </c>
      <c r="G1227" s="57">
        <f>'Markowitz Optimisation'!F1249</f>
        <v>7.7088683032711137E-3</v>
      </c>
      <c r="H1227" s="66">
        <f t="shared" si="78"/>
        <v>578.44149478591657</v>
      </c>
      <c r="I1227" s="57">
        <f>'Portfolio 4 - Benchmark'!C1225</f>
        <v>7.2263337569467012E-4</v>
      </c>
      <c r="J1227" s="66">
        <f t="shared" si="79"/>
        <v>179.84816236868551</v>
      </c>
    </row>
    <row r="1228" spans="2:10" ht="15" customHeight="1" x14ac:dyDescent="0.35">
      <c r="B1228" s="56">
        <f>'Daily Returns'!B1226</f>
        <v>46258</v>
      </c>
      <c r="C1228" s="57">
        <f>'Portfolio 1 - Equal Weight'!F1226</f>
        <v>-1.0422261164466098E-3</v>
      </c>
      <c r="D1228" s="66">
        <f t="shared" si="76"/>
        <v>308.35292920379845</v>
      </c>
      <c r="E1228" s="57">
        <f>'Portfolio 2 - Criteria Based'!F1226</f>
        <v>-1.6575285511933055E-3</v>
      </c>
      <c r="F1228" s="66">
        <f t="shared" si="77"/>
        <v>347.84084035655962</v>
      </c>
      <c r="G1228" s="57">
        <f>'Markowitz Optimisation'!F1250</f>
        <v>-3.4564564571465013E-3</v>
      </c>
      <c r="H1228" s="66">
        <f t="shared" si="78"/>
        <v>576.44213694618225</v>
      </c>
      <c r="I1228" s="57">
        <f>'Portfolio 4 - Benchmark'!C1226</f>
        <v>2.6263367582302077E-3</v>
      </c>
      <c r="J1228" s="66">
        <f t="shared" si="79"/>
        <v>180.32050420841455</v>
      </c>
    </row>
    <row r="1229" spans="2:10" ht="15" customHeight="1" x14ac:dyDescent="0.35">
      <c r="B1229" s="56">
        <f>'Daily Returns'!B1227</f>
        <v>46259</v>
      </c>
      <c r="C1229" s="57">
        <f>'Portfolio 1 - Equal Weight'!F1227</f>
        <v>4.3155793686355474E-3</v>
      </c>
      <c r="D1229" s="66">
        <f t="shared" si="76"/>
        <v>309.68365074332871</v>
      </c>
      <c r="E1229" s="57">
        <f>'Portfolio 2 - Criteria Based'!F1227</f>
        <v>3.3224415821371022E-3</v>
      </c>
      <c r="F1229" s="66">
        <f t="shared" si="77"/>
        <v>348.99652122852581</v>
      </c>
      <c r="G1229" s="57">
        <f>'Markowitz Optimisation'!F1251</f>
        <v>4.5676422029530556E-3</v>
      </c>
      <c r="H1229" s="66">
        <f t="shared" si="78"/>
        <v>579.075118378458</v>
      </c>
      <c r="I1229" s="57">
        <f>'Portfolio 4 - Benchmark'!C1227</f>
        <v>2.1868023277094029E-3</v>
      </c>
      <c r="J1229" s="66">
        <f t="shared" si="79"/>
        <v>180.71482950675124</v>
      </c>
    </row>
    <row r="1230" spans="2:10" ht="15" customHeight="1" x14ac:dyDescent="0.35">
      <c r="B1230" s="56">
        <f>'Daily Returns'!B1228</f>
        <v>46260</v>
      </c>
      <c r="C1230" s="57">
        <f>'Portfolio 1 - Equal Weight'!F1228</f>
        <v>-9.2233205403729028E-3</v>
      </c>
      <c r="D1230" s="66">
        <f t="shared" si="76"/>
        <v>306.82733916641013</v>
      </c>
      <c r="E1230" s="57">
        <f>'Portfolio 2 - Criteria Based'!F1228</f>
        <v>-7.6707359602972668E-3</v>
      </c>
      <c r="F1230" s="66">
        <f t="shared" si="77"/>
        <v>346.31946106311955</v>
      </c>
      <c r="G1230" s="57">
        <f>'Markowitz Optimisation'!F1252</f>
        <v>-3.6120922404753583E-3</v>
      </c>
      <c r="H1230" s="66">
        <f t="shared" si="78"/>
        <v>576.98344563671083</v>
      </c>
      <c r="I1230" s="57">
        <f>'Portfolio 4 - Benchmark'!C1228</f>
        <v>-6.5213109921913315E-4</v>
      </c>
      <c r="J1230" s="66">
        <f t="shared" si="79"/>
        <v>180.5969797463398</v>
      </c>
    </row>
    <row r="1231" spans="2:10" ht="15" customHeight="1" x14ac:dyDescent="0.35">
      <c r="B1231" s="56">
        <f>'Daily Returns'!B1229</f>
        <v>46261</v>
      </c>
      <c r="C1231" s="57">
        <f>'Portfolio 1 - Equal Weight'!F1229</f>
        <v>1.2685766860275004E-3</v>
      </c>
      <c r="D1231" s="66">
        <f t="shared" si="76"/>
        <v>307.21657317551245</v>
      </c>
      <c r="E1231" s="57">
        <f>'Portfolio 2 - Criteria Based'!F1229</f>
        <v>8.0089333646907786E-4</v>
      </c>
      <c r="F1231" s="66">
        <f t="shared" si="77"/>
        <v>346.59682601177457</v>
      </c>
      <c r="G1231" s="57">
        <f>'Markowitz Optimisation'!F1253</f>
        <v>8.7053228495917855E-3</v>
      </c>
      <c r="H1231" s="66">
        <f t="shared" si="78"/>
        <v>582.00627280984827</v>
      </c>
      <c r="I1231" s="57">
        <f>'Portfolio 4 - Benchmark'!C1229</f>
        <v>-5.5062730270927229E-3</v>
      </c>
      <c r="J1231" s="66">
        <f t="shared" si="79"/>
        <v>179.60256346798812</v>
      </c>
    </row>
    <row r="1232" spans="2:10" ht="15" customHeight="1" x14ac:dyDescent="0.35">
      <c r="B1232" s="56">
        <f>'Daily Returns'!B1230</f>
        <v>46262</v>
      </c>
      <c r="C1232" s="57">
        <f>'Portfolio 1 - Equal Weight'!F1230</f>
        <v>-1.1651449881562094E-2</v>
      </c>
      <c r="D1232" s="66">
        <f t="shared" si="76"/>
        <v>303.63705467037272</v>
      </c>
      <c r="E1232" s="57">
        <f>'Portfolio 2 - Criteria Based'!F1230</f>
        <v>-1.0977971788835358E-2</v>
      </c>
      <c r="F1232" s="66">
        <f t="shared" si="77"/>
        <v>342.79189583371743</v>
      </c>
      <c r="G1232" s="57">
        <f>'Markowitz Optimisation'!F1254</f>
        <v>-8.3989545539017892E-3</v>
      </c>
      <c r="H1232" s="66">
        <f t="shared" si="78"/>
        <v>577.11802857443251</v>
      </c>
      <c r="I1232" s="57">
        <f>'Portfolio 4 - Benchmark'!C1230</f>
        <v>1.0629949159968177E-4</v>
      </c>
      <c r="J1232" s="66">
        <f t="shared" si="79"/>
        <v>179.62165512917477</v>
      </c>
    </row>
    <row r="1233" spans="2:10" ht="15" customHeight="1" x14ac:dyDescent="0.35">
      <c r="B1233" s="56">
        <f>'Daily Returns'!B1231</f>
        <v>46265</v>
      </c>
      <c r="C1233" s="57">
        <f>'Portfolio 1 - Equal Weight'!F1231</f>
        <v>-2.9476498026473532E-2</v>
      </c>
      <c r="D1233" s="66">
        <f t="shared" si="76"/>
        <v>294.68689762761721</v>
      </c>
      <c r="E1233" s="57">
        <f>'Portfolio 2 - Criteria Based'!F1231</f>
        <v>-2.7449648684560717E-2</v>
      </c>
      <c r="F1233" s="66">
        <f t="shared" si="77"/>
        <v>333.38237872116736</v>
      </c>
      <c r="G1233" s="57">
        <f>'Markowitz Optimisation'!F1255</f>
        <v>-2.6083755076598221E-2</v>
      </c>
      <c r="H1233" s="66">
        <f t="shared" si="78"/>
        <v>562.06462326680776</v>
      </c>
      <c r="I1233" s="57">
        <f>'Portfolio 4 - Benchmark'!C1231</f>
        <v>-2.6322730320608168E-3</v>
      </c>
      <c r="J1233" s="66">
        <f t="shared" si="79"/>
        <v>179.1488418904041</v>
      </c>
    </row>
    <row r="1234" spans="2:10" ht="15" customHeight="1" x14ac:dyDescent="0.35">
      <c r="B1234" s="56">
        <f>'Daily Returns'!B1232</f>
        <v>46266</v>
      </c>
      <c r="C1234" s="57">
        <f>'Portfolio 1 - Equal Weight'!F1232</f>
        <v>4.9174100602310871E-3</v>
      </c>
      <c r="D1234" s="66">
        <f t="shared" si="76"/>
        <v>296.13599394262957</v>
      </c>
      <c r="E1234" s="57">
        <f>'Portfolio 2 - Criteria Based'!F1232</f>
        <v>6.6413554716865351E-3</v>
      </c>
      <c r="F1234" s="66">
        <f t="shared" si="77"/>
        <v>335.596489606251</v>
      </c>
      <c r="G1234" s="57">
        <f>'Markowitz Optimisation'!F1256</f>
        <v>1.2453696445656529E-2</v>
      </c>
      <c r="H1234" s="66">
        <f t="shared" si="78"/>
        <v>569.06440546781482</v>
      </c>
      <c r="I1234" s="57">
        <f>'Portfolio 4 - Benchmark'!C1232</f>
        <v>-1.4314414536499287E-3</v>
      </c>
      <c r="J1234" s="66">
        <f t="shared" si="79"/>
        <v>178.89240081174879</v>
      </c>
    </row>
    <row r="1235" spans="2:10" ht="15" customHeight="1" x14ac:dyDescent="0.35">
      <c r="B1235" s="56">
        <f>'Daily Returns'!B1233</f>
        <v>46267</v>
      </c>
      <c r="C1235" s="57">
        <f>'Portfolio 1 - Equal Weight'!F1233</f>
        <v>1.8353535696446946E-2</v>
      </c>
      <c r="D1235" s="66">
        <f t="shared" si="76"/>
        <v>301.57113647845847</v>
      </c>
      <c r="E1235" s="57">
        <f>'Portfolio 2 - Criteria Based'!F1233</f>
        <v>1.760283009724609E-2</v>
      </c>
      <c r="F1235" s="66">
        <f t="shared" si="77"/>
        <v>341.50393759402209</v>
      </c>
      <c r="G1235" s="57">
        <f>'Markowitz Optimisation'!F1257</f>
        <v>1.3938106915490342E-2</v>
      </c>
      <c r="H1235" s="66">
        <f t="shared" si="78"/>
        <v>576.99608599302508</v>
      </c>
      <c r="I1235" s="57">
        <f>'Portfolio 4 - Benchmark'!C1233</f>
        <v>-3.7721430594808147E-3</v>
      </c>
      <c r="J1235" s="66">
        <f t="shared" si="79"/>
        <v>178.21759308363289</v>
      </c>
    </row>
    <row r="1236" spans="2:10" ht="15" customHeight="1" x14ac:dyDescent="0.35">
      <c r="B1236" s="56">
        <f>'Daily Returns'!B1234</f>
        <v>46268</v>
      </c>
      <c r="C1236" s="57">
        <f>'Portfolio 1 - Equal Weight'!F1234</f>
        <v>4.0961072458265864E-3</v>
      </c>
      <c r="D1236" s="66">
        <f t="shared" si="76"/>
        <v>302.80640419572001</v>
      </c>
      <c r="E1236" s="57">
        <f>'Portfolio 2 - Criteria Based'!F1234</f>
        <v>5.7755243317830071E-3</v>
      </c>
      <c r="F1236" s="66">
        <f t="shared" si="77"/>
        <v>343.47630189499608</v>
      </c>
      <c r="G1236" s="57">
        <f>'Markowitz Optimisation'!F1258</f>
        <v>7.0996410923912269E-3</v>
      </c>
      <c r="H1236" s="66">
        <f t="shared" si="78"/>
        <v>581.09255111529001</v>
      </c>
      <c r="I1236" s="57">
        <f>'Portfolio 4 - Benchmark'!C1234</f>
        <v>5.8800034915000854E-3</v>
      </c>
      <c r="J1236" s="66">
        <f t="shared" si="79"/>
        <v>179.2655131532114</v>
      </c>
    </row>
    <row r="1237" spans="2:10" ht="15" customHeight="1" x14ac:dyDescent="0.35">
      <c r="B1237" s="56">
        <f>'Daily Returns'!B1235</f>
        <v>46269</v>
      </c>
      <c r="C1237" s="57">
        <f>'Portfolio 1 - Equal Weight'!F1235</f>
        <v>3.4358530169556032E-3</v>
      </c>
      <c r="D1237" s="66">
        <f t="shared" si="76"/>
        <v>303.84680249312936</v>
      </c>
      <c r="E1237" s="57">
        <f>'Portfolio 2 - Criteria Based'!F1235</f>
        <v>2.6158207847447748E-3</v>
      </c>
      <c r="F1237" s="66">
        <f t="shared" si="77"/>
        <v>344.37477434456031</v>
      </c>
      <c r="G1237" s="57">
        <f>'Markowitz Optimisation'!F1259</f>
        <v>1.1413425576798546E-4</v>
      </c>
      <c r="H1237" s="66">
        <f t="shared" si="78"/>
        <v>581.15887368114386</v>
      </c>
      <c r="I1237" s="57">
        <f>'Portfolio 4 - Benchmark'!C1235</f>
        <v>2.9556857506496392E-3</v>
      </c>
      <c r="J1237" s="66">
        <f t="shared" si="79"/>
        <v>179.79536567602125</v>
      </c>
    </row>
    <row r="1238" spans="2:10" ht="15" customHeight="1" x14ac:dyDescent="0.35">
      <c r="B1238" s="56">
        <f>'Daily Returns'!B1236</f>
        <v>46273</v>
      </c>
      <c r="C1238" s="57">
        <f>'Portfolio 1 - Equal Weight'!F1236</f>
        <v>-7.0050505568401977E-3</v>
      </c>
      <c r="D1238" s="66">
        <f t="shared" si="76"/>
        <v>301.71834028013075</v>
      </c>
      <c r="E1238" s="57">
        <f>'Portfolio 2 - Criteria Based'!F1236</f>
        <v>-6.2572715652986274E-3</v>
      </c>
      <c r="F1238" s="66">
        <f t="shared" si="77"/>
        <v>342.21992786124792</v>
      </c>
      <c r="G1238" s="57">
        <f>'Markowitz Optimisation'!F1260</f>
        <v>-2.9026345381763471E-3</v>
      </c>
      <c r="H1238" s="66">
        <f t="shared" si="78"/>
        <v>579.47198186222931</v>
      </c>
      <c r="I1238" s="57">
        <f>'Portfolio 4 - Benchmark'!C1236</f>
        <v>-4.3903116872221482E-3</v>
      </c>
      <c r="J1238" s="66">
        <f t="shared" si="79"/>
        <v>179.00600798078543</v>
      </c>
    </row>
    <row r="1239" spans="2:10" ht="15" customHeight="1" x14ac:dyDescent="0.35">
      <c r="B1239" s="56">
        <f>'Daily Returns'!B1237</f>
        <v>46274</v>
      </c>
      <c r="C1239" s="57">
        <f>'Portfolio 1 - Equal Weight'!F1237</f>
        <v>1.6271594216982169E-2</v>
      </c>
      <c r="D1239" s="66">
        <f t="shared" si="76"/>
        <v>306.62777868099039</v>
      </c>
      <c r="E1239" s="57">
        <f>'Portfolio 2 - Criteria Based'!F1237</f>
        <v>1.7457589974564001E-2</v>
      </c>
      <c r="F1239" s="66">
        <f t="shared" si="77"/>
        <v>348.19426304297446</v>
      </c>
      <c r="G1239" s="57">
        <f>'Markowitz Optimisation'!F1261</f>
        <v>1.9646171174540907E-2</v>
      </c>
      <c r="H1239" s="66">
        <f t="shared" si="78"/>
        <v>590.85638760874508</v>
      </c>
      <c r="I1239" s="57">
        <f>'Portfolio 4 - Benchmark'!C1237</f>
        <v>3.1640611112793149E-3</v>
      </c>
      <c r="J1239" s="66">
        <f t="shared" si="79"/>
        <v>179.57239392932277</v>
      </c>
    </row>
    <row r="1240" spans="2:10" ht="15" customHeight="1" x14ac:dyDescent="0.35">
      <c r="B1240" s="56">
        <f>'Daily Returns'!B1238</f>
        <v>46275</v>
      </c>
      <c r="C1240" s="57">
        <f>'Portfolio 1 - Equal Weight'!F1238</f>
        <v>-5.8818203554087522E-3</v>
      </c>
      <c r="D1240" s="66">
        <f t="shared" si="76"/>
        <v>304.82424917081079</v>
      </c>
      <c r="E1240" s="57">
        <f>'Portfolio 2 - Criteria Based'!F1238</f>
        <v>-4.9487653654274712E-3</v>
      </c>
      <c r="F1240" s="66">
        <f t="shared" si="77"/>
        <v>346.47113133358687</v>
      </c>
      <c r="G1240" s="57">
        <f>'Markowitz Optimisation'!F1262</f>
        <v>-8.3725262512030765E-4</v>
      </c>
      <c r="H1240" s="66">
        <f t="shared" si="78"/>
        <v>590.36169154715049</v>
      </c>
      <c r="I1240" s="57">
        <f>'Portfolio 4 - Benchmark'!C1238</f>
        <v>6.3042251302716235E-3</v>
      </c>
      <c r="J1240" s="66">
        <f t="shared" si="79"/>
        <v>180.70445872783503</v>
      </c>
    </row>
    <row r="1241" spans="2:10" ht="15" customHeight="1" x14ac:dyDescent="0.35">
      <c r="B1241" s="56">
        <f>'Daily Returns'!B1239</f>
        <v>46276</v>
      </c>
      <c r="C1241" s="57">
        <f>'Portfolio 1 - Equal Weight'!F1239</f>
        <v>-8.5865312211447012E-3</v>
      </c>
      <c r="D1241" s="66">
        <f t="shared" si="76"/>
        <v>302.20686623834365</v>
      </c>
      <c r="E1241" s="57">
        <f>'Portfolio 2 - Criteria Based'!F1239</f>
        <v>-8.5932065722479009E-3</v>
      </c>
      <c r="F1241" s="66">
        <f t="shared" si="77"/>
        <v>343.49383333071694</v>
      </c>
      <c r="G1241" s="57">
        <f>'Markowitz Optimisation'!F1263</f>
        <v>-8.3614587431775425E-3</v>
      </c>
      <c r="H1241" s="66">
        <f t="shared" si="78"/>
        <v>585.42540661972646</v>
      </c>
      <c r="I1241" s="57">
        <f>'Portfolio 4 - Benchmark'!C1239</f>
        <v>-2.8760631977388096E-3</v>
      </c>
      <c r="J1241" s="66">
        <f t="shared" si="79"/>
        <v>180.1847412844206</v>
      </c>
    </row>
    <row r="1242" spans="2:10" ht="15" customHeight="1" x14ac:dyDescent="0.35">
      <c r="B1242" s="56">
        <f>'Daily Returns'!B1240</f>
        <v>46279</v>
      </c>
      <c r="C1242" s="57">
        <f>'Portfolio 1 - Equal Weight'!F1240</f>
        <v>0</v>
      </c>
      <c r="D1242" s="66">
        <f t="shared" si="76"/>
        <v>302.20686623834365</v>
      </c>
      <c r="E1242" s="57">
        <f>'Portfolio 2 - Criteria Based'!F1240</f>
        <v>0</v>
      </c>
      <c r="F1242" s="66">
        <f t="shared" si="77"/>
        <v>343.49383333071694</v>
      </c>
      <c r="G1242" s="57">
        <f>'Markowitz Optimisation'!F1264</f>
        <v>0</v>
      </c>
      <c r="H1242" s="66">
        <f t="shared" si="78"/>
        <v>585.42540661972646</v>
      </c>
      <c r="I1242" s="57">
        <f>'Portfolio 4 - Benchmark'!C1240</f>
        <v>-7.5398839454366984E-3</v>
      </c>
      <c r="J1242" s="66">
        <f t="shared" si="79"/>
        <v>178.82616924639754</v>
      </c>
    </row>
    <row r="1243" spans="2:10" ht="15" customHeight="1" x14ac:dyDescent="0.35">
      <c r="B1243" s="56">
        <f>'Daily Returns'!B1241</f>
        <v>46280</v>
      </c>
      <c r="C1243" s="57">
        <f>'Portfolio 1 - Equal Weight'!F1241</f>
        <v>-1.8458902488186955E-2</v>
      </c>
      <c r="D1243" s="66">
        <f t="shared" si="76"/>
        <v>296.62845916318952</v>
      </c>
      <c r="E1243" s="57">
        <f>'Portfolio 2 - Criteria Based'!F1241</f>
        <v>-1.7830711765575911E-2</v>
      </c>
      <c r="F1243" s="66">
        <f t="shared" si="77"/>
        <v>337.36909379534416</v>
      </c>
      <c r="G1243" s="57">
        <f>'Markowitz Optimisation'!F1265</f>
        <v>-2.0115683724642994E-2</v>
      </c>
      <c r="H1243" s="66">
        <f t="shared" si="78"/>
        <v>573.6491742957935</v>
      </c>
      <c r="I1243" s="57">
        <f>'Portfolio 4 - Benchmark'!C1241</f>
        <v>-2.0752493726143517E-2</v>
      </c>
      <c r="J1243" s="66">
        <f t="shared" si="79"/>
        <v>175.11508029104141</v>
      </c>
    </row>
    <row r="1244" spans="2:10" ht="15" customHeight="1" x14ac:dyDescent="0.35">
      <c r="B1244" s="56">
        <f>'Daily Returns'!B1242</f>
        <v>46281</v>
      </c>
      <c r="C1244" s="57">
        <f>'Portfolio 1 - Equal Weight'!F1242</f>
        <v>-1.3089091953842448E-3</v>
      </c>
      <c r="D1244" s="66">
        <f t="shared" si="76"/>
        <v>296.24019944537815</v>
      </c>
      <c r="E1244" s="57">
        <f>'Portfolio 2 - Criteria Based'!F1242</f>
        <v>-1.5383150628688266E-3</v>
      </c>
      <c r="F1244" s="66">
        <f t="shared" si="77"/>
        <v>336.85011383661237</v>
      </c>
      <c r="G1244" s="57">
        <f>'Markowitz Optimisation'!F1266</f>
        <v>-2.7387529304202453E-3</v>
      </c>
      <c r="H1244" s="66">
        <f t="shared" si="78"/>
        <v>572.07809093865774</v>
      </c>
      <c r="I1244" s="57">
        <f>'Portfolio 4 - Benchmark'!C1242</f>
        <v>9.5429222877729813E-4</v>
      </c>
      <c r="J1244" s="66">
        <f t="shared" si="79"/>
        <v>175.28219125130485</v>
      </c>
    </row>
    <row r="1247" spans="2:10" ht="15" customHeight="1" x14ac:dyDescent="0.35">
      <c r="B1247" s="74" t="s">
        <v>267</v>
      </c>
    </row>
    <row r="1248" spans="2:10" ht="15" customHeight="1" x14ac:dyDescent="0.35">
      <c r="B1248" s="76" t="s">
        <v>268</v>
      </c>
      <c r="C1248" s="77">
        <v>5.2999999999999999E-2</v>
      </c>
    </row>
    <row r="1250" spans="2:7" ht="15" customHeight="1" x14ac:dyDescent="0.35">
      <c r="B1250" s="74" t="s">
        <v>269</v>
      </c>
    </row>
    <row r="1251" spans="2:7" ht="15" customHeight="1" x14ac:dyDescent="0.35">
      <c r="B1251" s="75" t="s">
        <v>270</v>
      </c>
      <c r="C1251" s="75" t="s">
        <v>271</v>
      </c>
      <c r="D1251" s="75" t="s">
        <v>272</v>
      </c>
      <c r="E1251" s="75" t="s">
        <v>273</v>
      </c>
      <c r="F1251" s="75" t="s">
        <v>274</v>
      </c>
      <c r="G1251" s="75" t="s">
        <v>275</v>
      </c>
    </row>
    <row r="1252" spans="2:7" ht="15" customHeight="1" x14ac:dyDescent="0.35">
      <c r="B1252" s="59" t="s">
        <v>276</v>
      </c>
      <c r="D1252" s="54">
        <f>AVERAGE(C8:C1244)</f>
        <v>1.0034079024196826E-3</v>
      </c>
      <c r="E1252" s="54">
        <f>AVERAGE(E8:E1244)</f>
        <v>1.1028145193534011E-3</v>
      </c>
      <c r="F1252" s="54">
        <f>AVERAGE(G8:G1244)</f>
        <v>1.5546487022088632E-3</v>
      </c>
      <c r="G1252" s="54">
        <f>AVERAGE(I8:I1244)</f>
        <v>5.311644763674393E-4</v>
      </c>
    </row>
    <row r="1253" spans="2:7" ht="15" customHeight="1" x14ac:dyDescent="0.35">
      <c r="B1253" s="59" t="s">
        <v>277</v>
      </c>
      <c r="D1253" s="54">
        <f>(D1244/100)-1</f>
        <v>1.9624019944537814</v>
      </c>
      <c r="E1253" s="54">
        <f>(F1244/100)-1</f>
        <v>2.3685011383661236</v>
      </c>
      <c r="F1253" s="54">
        <f>(H1244/100)-1</f>
        <v>4.7207809093865771</v>
      </c>
      <c r="G1253" s="54">
        <f>(J1244/100)-1</f>
        <v>0.75282191251304842</v>
      </c>
    </row>
    <row r="1254" spans="2:7" ht="15" customHeight="1" x14ac:dyDescent="0.35">
      <c r="B1254" s="59" t="s">
        <v>278</v>
      </c>
      <c r="D1254" s="54">
        <f>(D1244/100)^(252/1237)-1</f>
        <v>0.24762103570315275</v>
      </c>
      <c r="E1254" s="54">
        <f>(F1244/100)^(252/1237)-1</f>
        <v>0.28070382008632722</v>
      </c>
      <c r="F1254" s="54">
        <f>(H1244/100)^(252/1237)-1</f>
        <v>0.42661830674535395</v>
      </c>
      <c r="G1254" s="54">
        <f>(J1244/100)^(252/1237)-1</f>
        <v>0.12112475008601908</v>
      </c>
    </row>
    <row r="1255" spans="2:7" ht="15" customHeight="1" x14ac:dyDescent="0.35">
      <c r="B1255" s="59" t="s">
        <v>279</v>
      </c>
      <c r="D1255" s="54">
        <f>(1+D1252)^252-1</f>
        <v>0.28753819090276567</v>
      </c>
      <c r="E1255" s="54">
        <f>(1+E1252)^252-1</f>
        <v>0.32016420985385396</v>
      </c>
      <c r="F1255" s="54">
        <f>(1+F1252)^252-1</f>
        <v>0.47914949153809361</v>
      </c>
      <c r="G1255" s="54">
        <f>(1+G1252)^252-1</f>
        <v>0.14318463994913588</v>
      </c>
    </row>
    <row r="1256" spans="2:7" ht="15" customHeight="1" x14ac:dyDescent="0.35">
      <c r="B1256" s="59" t="s">
        <v>280</v>
      </c>
      <c r="D1256" s="54">
        <f>STDEV(C8:C1244)</f>
        <v>1.5769568254192411E-2</v>
      </c>
      <c r="E1256" s="54">
        <f>STDEV(E8:E1244)</f>
        <v>1.5490193526852518E-2</v>
      </c>
      <c r="F1256" s="54">
        <f>STDEV(G8:G1244)</f>
        <v>1.6969979701363054E-2</v>
      </c>
      <c r="G1256" s="54">
        <f>STDEV(I8:I1244)</f>
        <v>1.23901226521767E-2</v>
      </c>
    </row>
    <row r="1257" spans="2:7" ht="15" customHeight="1" x14ac:dyDescent="0.35">
      <c r="B1257" s="59" t="s">
        <v>281</v>
      </c>
      <c r="D1257" s="54">
        <f>D1256*SQRT(252)</f>
        <v>0.25033413530071275</v>
      </c>
      <c r="E1257" s="54">
        <f>E1256*SQRT(252)</f>
        <v>0.24589919899388571</v>
      </c>
      <c r="F1257" s="54">
        <f>F1256*SQRT(252)</f>
        <v>0.26939007626172473</v>
      </c>
      <c r="G1257" s="54">
        <f>G1256*SQRT(252)</f>
        <v>0.19668709950748553</v>
      </c>
    </row>
    <row r="1258" spans="2:7" ht="15" customHeight="1" x14ac:dyDescent="0.35">
      <c r="B1258" s="59" t="s">
        <v>282</v>
      </c>
      <c r="D1258" s="60">
        <f>COVAR(C8:C1244,$I$8:$I$1244)/VAR($I$8:$I$1244)</f>
        <v>0.42812329462309251</v>
      </c>
      <c r="E1258" s="60">
        <f>COVAR(E8:E1244,$I$8:$I$1244)/VAR($I$8:$I$1244)</f>
        <v>0.40968806131241109</v>
      </c>
      <c r="F1258" s="60">
        <f>COVAR(G8:G1244,$I$8:$I$1244)/VAR($I$8:$I$1244)</f>
        <v>0.3915056572738545</v>
      </c>
      <c r="G1258" s="60">
        <f>COVAR(I8:I1244,$I$8:$I$1244)/VAR($I$8:$I$1244)</f>
        <v>0.99919159256265</v>
      </c>
    </row>
    <row r="1259" spans="2:7" ht="15" customHeight="1" x14ac:dyDescent="0.35">
      <c r="B1259" s="59" t="s">
        <v>283</v>
      </c>
      <c r="D1259" s="60">
        <f>(D1255-$C$1248)/D1257</f>
        <v>0.93690055741310607</v>
      </c>
      <c r="E1259" s="60">
        <f>(E1255-$C$1248)/E1257</f>
        <v>1.0864785690517724</v>
      </c>
      <c r="F1259" s="60">
        <f>(F1255-$C$1248)/F1257</f>
        <v>1.581904936706243</v>
      </c>
      <c r="G1259" s="60">
        <f>(G1255-$C$1248)/G1257</f>
        <v>0.45851832771423651</v>
      </c>
    </row>
    <row r="1260" spans="2:7" ht="15" customHeight="1" x14ac:dyDescent="0.35">
      <c r="B1260" s="59" t="s">
        <v>284</v>
      </c>
      <c r="D1260" s="60">
        <f>(D1255-$C$1248)/D1258</f>
        <v>0.54782861350547718</v>
      </c>
      <c r="E1260" s="60">
        <f>(E1255-$C$1248)/E1258</f>
        <v>0.65211617101560015</v>
      </c>
      <c r="F1260" s="60">
        <f>(F1255-$C$1248)/F1258</f>
        <v>1.0884887194363224</v>
      </c>
      <c r="G1260" s="60">
        <f>(G1255-$C$1248)/G1258</f>
        <v>9.0257604868188734E-2</v>
      </c>
    </row>
    <row r="1261" spans="2:7" ht="15" customHeight="1" x14ac:dyDescent="0.35">
      <c r="B1261" s="59" t="s">
        <v>285</v>
      </c>
      <c r="D1261" s="54">
        <f>D1255-($C$1248+D1258*(G1255-$C$1248))</f>
        <v>0.19592804572334424</v>
      </c>
      <c r="E1261" s="54">
        <f>E1255-($C$1248+E1258*(G1255-$C$1248))</f>
        <v>0.23021663955293467</v>
      </c>
      <c r="F1261" s="54">
        <f>F1255-($C$1248+F1258*(G1255-$C$1248))</f>
        <v>0.39084169479880126</v>
      </c>
      <c r="G1261" s="54">
        <f>G1255-($C$1248+G1258*(G1255-$C$1248))</f>
        <v>7.2905933669598078E-5</v>
      </c>
    </row>
    <row r="1263" spans="2:7" ht="15" customHeight="1" x14ac:dyDescent="0.35">
      <c r="B1263" s="74" t="s">
        <v>286</v>
      </c>
    </row>
    <row r="1264" spans="2:7" ht="23.25" customHeight="1" x14ac:dyDescent="0.35">
      <c r="B1264" s="75" t="s">
        <v>244</v>
      </c>
      <c r="C1264" s="75" t="s">
        <v>287</v>
      </c>
      <c r="D1264" s="75" t="s">
        <v>288</v>
      </c>
    </row>
    <row r="1265" spans="2:7" ht="15" customHeight="1" x14ac:dyDescent="0.35">
      <c r="B1265" s="78" t="s">
        <v>289</v>
      </c>
      <c r="C1265" s="54">
        <f>'Portfolio 5 - Mutual Fund 1'!C11</f>
        <v>0.2263</v>
      </c>
      <c r="D1265" s="79" t="s">
        <v>290</v>
      </c>
    </row>
    <row r="1266" spans="2:7" ht="15" customHeight="1" x14ac:dyDescent="0.35">
      <c r="B1266" s="78" t="s">
        <v>291</v>
      </c>
      <c r="C1266" s="54">
        <f>'Portfolio 6 - Mutual Fund 2'!C11</f>
        <v>0.13</v>
      </c>
      <c r="D1266" s="79" t="s">
        <v>290</v>
      </c>
    </row>
    <row r="1269" spans="2:7" ht="15" customHeight="1" x14ac:dyDescent="0.35">
      <c r="B1269" s="74" t="s">
        <v>292</v>
      </c>
      <c r="D1269" s="80" t="s">
        <v>271</v>
      </c>
      <c r="E1269" s="80" t="s">
        <v>272</v>
      </c>
      <c r="F1269" s="80" t="s">
        <v>273</v>
      </c>
      <c r="G1269" s="80" t="s">
        <v>274</v>
      </c>
    </row>
    <row r="1270" spans="2:7" ht="15" customHeight="1" x14ac:dyDescent="0.35">
      <c r="B1270" s="75" t="s">
        <v>293</v>
      </c>
      <c r="C1270" s="75" t="s">
        <v>244</v>
      </c>
      <c r="D1270" s="75" t="s">
        <v>247</v>
      </c>
    </row>
    <row r="1271" spans="2:7" ht="15" customHeight="1" x14ac:dyDescent="0.35">
      <c r="B1271" s="78">
        <v>1</v>
      </c>
      <c r="C1271" s="78" t="str">
        <f>INDEX($D$1269:$G$1269,MATCH(LARGE($D$1259:$G$1259,1),$D$1259:$G$1259,0))</f>
        <v>P3: Markowitz</v>
      </c>
      <c r="D1271" s="60">
        <f>LARGE($D$1259:$G$1259,1)</f>
        <v>1.581904936706243</v>
      </c>
    </row>
    <row r="1272" spans="2:7" ht="15" customHeight="1" x14ac:dyDescent="0.35">
      <c r="B1272" s="78">
        <v>2</v>
      </c>
      <c r="C1272" s="78" t="str">
        <f>INDEX($D$1269:$G$1269,MATCH(LARGE($D$1259:$G$1259,2),$D$1259:$G$1259,0))</f>
        <v>P2: Criteria-Based</v>
      </c>
      <c r="D1272" s="60">
        <f>LARGE($D$1259:$G$1259,2)</f>
        <v>1.0864785690517724</v>
      </c>
    </row>
    <row r="1273" spans="2:7" ht="15" customHeight="1" x14ac:dyDescent="0.35">
      <c r="B1273" s="78">
        <v>3</v>
      </c>
      <c r="C1273" s="78" t="str">
        <f>INDEX($D$1269:$G$1269,MATCH(LARGE($D$1259:$G$1259,3),$D$1259:$G$1259,0))</f>
        <v>P1: Equal Weight</v>
      </c>
      <c r="D1273" s="60">
        <f>LARGE($D$1259:$G$1259,3)</f>
        <v>0.93690055741310607</v>
      </c>
    </row>
    <row r="1274" spans="2:7" ht="15" customHeight="1" x14ac:dyDescent="0.35">
      <c r="B1274" s="78">
        <v>4</v>
      </c>
      <c r="C1274" s="78" t="str">
        <f>INDEX($D$1269:$G$1269,MATCH(LARGE($D$1259:$G$1259,4),$D$1259:$G$1259,0))</f>
        <v>P4: Benchmark</v>
      </c>
      <c r="D1274" s="60">
        <f>LARGE($D$1259:$G$1259,4)</f>
        <v>0.45851832771423651</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H15"/>
  <sheetViews>
    <sheetView showGridLines="0" zoomScaleNormal="100" workbookViewId="0"/>
  </sheetViews>
  <sheetFormatPr defaultColWidth="8.6328125" defaultRowHeight="14.5" x14ac:dyDescent="0.35"/>
  <cols>
    <col min="2" max="2" width="100" customWidth="1"/>
  </cols>
  <sheetData>
    <row r="2" spans="2:8" ht="17.25" customHeight="1" x14ac:dyDescent="0.4">
      <c r="B2" s="5" t="s">
        <v>294</v>
      </c>
    </row>
    <row r="3" spans="2:8" ht="15" customHeight="1" x14ac:dyDescent="0.35">
      <c r="B3" s="3" t="s">
        <v>295</v>
      </c>
    </row>
    <row r="5" spans="2:8" ht="15" customHeight="1" x14ac:dyDescent="0.35">
      <c r="B5" s="81" t="s">
        <v>296</v>
      </c>
    </row>
    <row r="6" spans="2:8" ht="90" customHeight="1" x14ac:dyDescent="0.35">
      <c r="B6" s="104" t="s">
        <v>297</v>
      </c>
      <c r="C6" s="104"/>
      <c r="D6" s="104"/>
      <c r="E6" s="104"/>
      <c r="F6" s="104"/>
      <c r="G6" s="104"/>
      <c r="H6" s="104"/>
    </row>
    <row r="8" spans="2:8" ht="15" customHeight="1" x14ac:dyDescent="0.35">
      <c r="B8" s="81" t="s">
        <v>298</v>
      </c>
    </row>
    <row r="9" spans="2:8" ht="90" customHeight="1" x14ac:dyDescent="0.35">
      <c r="B9" s="104" t="s">
        <v>299</v>
      </c>
      <c r="C9" s="104"/>
      <c r="D9" s="104"/>
      <c r="E9" s="104"/>
      <c r="F9" s="104"/>
      <c r="G9" s="104"/>
      <c r="H9" s="104"/>
    </row>
    <row r="11" spans="2:8" ht="15" customHeight="1" x14ac:dyDescent="0.35">
      <c r="B11" s="81" t="s">
        <v>300</v>
      </c>
    </row>
    <row r="12" spans="2:8" ht="90" customHeight="1" x14ac:dyDescent="0.35">
      <c r="B12" s="104" t="s">
        <v>301</v>
      </c>
      <c r="C12" s="104"/>
      <c r="D12" s="104"/>
      <c r="E12" s="104"/>
      <c r="F12" s="104"/>
      <c r="G12" s="104"/>
      <c r="H12" s="104"/>
    </row>
    <row r="14" spans="2:8" ht="15" customHeight="1" x14ac:dyDescent="0.35">
      <c r="B14" s="81" t="s">
        <v>302</v>
      </c>
    </row>
    <row r="15" spans="2:8" ht="69.75" customHeight="1" x14ac:dyDescent="0.35">
      <c r="B15" s="104" t="s">
        <v>303</v>
      </c>
      <c r="C15" s="104"/>
      <c r="D15" s="104"/>
      <c r="E15" s="104"/>
      <c r="F15" s="104"/>
      <c r="G15" s="104"/>
      <c r="H15" s="104"/>
    </row>
  </sheetData>
  <mergeCells count="4">
    <mergeCell ref="B6:H6"/>
    <mergeCell ref="B9:H9"/>
    <mergeCell ref="B12:H12"/>
    <mergeCell ref="B15:H15"/>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61"/>
  <sheetViews>
    <sheetView showGridLines="0" topLeftCell="D1" zoomScale="75" zoomScaleNormal="75" workbookViewId="0">
      <selection activeCell="H24" sqref="H24"/>
    </sheetView>
  </sheetViews>
  <sheetFormatPr defaultColWidth="8.6328125" defaultRowHeight="14.5" x14ac:dyDescent="0.35"/>
  <cols>
    <col min="2" max="2" width="26" customWidth="1"/>
    <col min="3" max="8" width="20" customWidth="1"/>
  </cols>
  <sheetData>
    <row r="1" spans="1:22" ht="15" customHeight="1" x14ac:dyDescent="0.35">
      <c r="A1" s="82"/>
      <c r="B1" s="105" t="s">
        <v>304</v>
      </c>
      <c r="C1" s="105"/>
      <c r="D1" s="105"/>
      <c r="E1" s="105"/>
      <c r="F1" s="105"/>
      <c r="G1" s="105"/>
      <c r="H1" s="105"/>
      <c r="I1" s="105"/>
      <c r="J1" s="105"/>
      <c r="K1" s="105"/>
      <c r="L1" s="105"/>
      <c r="M1" s="105"/>
      <c r="N1" s="105"/>
      <c r="O1" s="105"/>
      <c r="P1" s="105"/>
      <c r="Q1" s="105"/>
      <c r="R1" s="82"/>
      <c r="S1" s="82"/>
      <c r="T1" s="82"/>
      <c r="U1" s="82"/>
      <c r="V1" s="82"/>
    </row>
    <row r="2" spans="1:22" ht="15" customHeight="1" x14ac:dyDescent="0.35">
      <c r="A2" s="82"/>
      <c r="B2" s="105"/>
      <c r="C2" s="105"/>
      <c r="D2" s="105"/>
      <c r="E2" s="105"/>
      <c r="F2" s="105"/>
      <c r="G2" s="105"/>
      <c r="H2" s="105"/>
      <c r="I2" s="105"/>
      <c r="J2" s="105"/>
      <c r="K2" s="105"/>
      <c r="L2" s="105"/>
      <c r="M2" s="105"/>
      <c r="N2" s="105"/>
      <c r="O2" s="105"/>
      <c r="P2" s="105"/>
      <c r="Q2" s="105"/>
      <c r="R2" s="82"/>
      <c r="S2" s="82"/>
      <c r="T2" s="82"/>
      <c r="U2" s="82"/>
      <c r="V2" s="82"/>
    </row>
    <row r="3" spans="1:22" ht="15" customHeight="1" x14ac:dyDescent="0.35">
      <c r="A3" s="82"/>
      <c r="B3" s="105"/>
      <c r="C3" s="105"/>
      <c r="D3" s="105"/>
      <c r="E3" s="105"/>
      <c r="F3" s="105"/>
      <c r="G3" s="105"/>
      <c r="H3" s="105"/>
      <c r="I3" s="105"/>
      <c r="J3" s="105"/>
      <c r="K3" s="105"/>
      <c r="L3" s="105"/>
      <c r="M3" s="105"/>
      <c r="N3" s="105"/>
      <c r="O3" s="105"/>
      <c r="P3" s="105"/>
      <c r="Q3" s="105"/>
      <c r="R3" s="82"/>
      <c r="S3" s="82"/>
      <c r="T3" s="82"/>
      <c r="U3" s="82"/>
      <c r="V3" s="82"/>
    </row>
    <row r="4" spans="1:22" ht="19.5" customHeight="1" x14ac:dyDescent="0.35">
      <c r="A4" s="82"/>
      <c r="B4" s="105"/>
      <c r="C4" s="105"/>
      <c r="D4" s="105"/>
      <c r="E4" s="105"/>
      <c r="F4" s="105"/>
      <c r="G4" s="105"/>
      <c r="H4" s="105"/>
      <c r="I4" s="105"/>
      <c r="J4" s="105"/>
      <c r="K4" s="105"/>
      <c r="L4" s="105"/>
      <c r="M4" s="105"/>
      <c r="N4" s="105"/>
      <c r="O4" s="105"/>
      <c r="P4" s="105"/>
      <c r="Q4" s="105"/>
      <c r="R4" s="82"/>
      <c r="S4" s="82"/>
      <c r="T4" s="82"/>
      <c r="U4" s="82"/>
      <c r="V4" s="82"/>
    </row>
    <row r="5" spans="1:22" ht="15" customHeight="1" x14ac:dyDescent="0.35">
      <c r="A5" s="82"/>
      <c r="B5" s="106" t="s">
        <v>305</v>
      </c>
      <c r="C5" s="106"/>
      <c r="D5" s="106"/>
      <c r="E5" s="106"/>
      <c r="F5" s="82"/>
      <c r="G5" s="82"/>
      <c r="H5" s="82"/>
      <c r="I5" s="82"/>
      <c r="J5" s="82"/>
      <c r="K5" s="82"/>
      <c r="L5" s="82"/>
      <c r="M5" s="82"/>
      <c r="N5" s="82"/>
      <c r="O5" s="82"/>
      <c r="P5" s="82"/>
      <c r="Q5" s="82"/>
      <c r="R5" s="82"/>
      <c r="S5" s="82"/>
      <c r="T5" s="82"/>
      <c r="U5" s="82"/>
      <c r="V5" s="82"/>
    </row>
    <row r="6" spans="1:22" ht="15" customHeight="1" x14ac:dyDescent="0.35">
      <c r="A6" s="82"/>
      <c r="B6" s="82"/>
      <c r="C6" s="82"/>
      <c r="D6" s="82"/>
      <c r="E6" s="82"/>
      <c r="F6" s="82"/>
      <c r="G6" s="82"/>
      <c r="H6" s="82"/>
      <c r="I6" s="82"/>
      <c r="J6" s="82"/>
      <c r="K6" s="82"/>
      <c r="L6" s="82"/>
      <c r="M6" s="82"/>
      <c r="N6" s="82"/>
      <c r="O6" s="82"/>
      <c r="P6" s="82"/>
      <c r="Q6" s="82"/>
      <c r="R6" s="82"/>
      <c r="S6" s="82"/>
      <c r="T6" s="82"/>
      <c r="U6" s="82"/>
      <c r="V6" s="82"/>
    </row>
    <row r="7" spans="1:22" ht="15" customHeight="1" x14ac:dyDescent="0.35">
      <c r="A7" s="82"/>
      <c r="B7" s="83" t="s">
        <v>306</v>
      </c>
      <c r="C7" s="82"/>
      <c r="D7" s="82"/>
      <c r="E7" s="82"/>
      <c r="F7" s="82"/>
      <c r="G7" s="82"/>
      <c r="H7" s="82"/>
      <c r="I7" s="82"/>
      <c r="J7" s="82"/>
      <c r="K7" s="82"/>
      <c r="L7" s="82"/>
      <c r="M7" s="82"/>
      <c r="N7" s="82"/>
      <c r="O7" s="82"/>
      <c r="P7" s="82"/>
      <c r="Q7" s="82"/>
      <c r="R7" s="82"/>
      <c r="S7" s="82"/>
      <c r="T7" s="82"/>
      <c r="U7" s="82"/>
      <c r="V7" s="82"/>
    </row>
    <row r="8" spans="1:22" ht="15" customHeight="1" x14ac:dyDescent="0.35">
      <c r="A8" s="82"/>
      <c r="B8" s="84" t="s">
        <v>244</v>
      </c>
      <c r="C8" s="84" t="s">
        <v>307</v>
      </c>
      <c r="D8" s="84" t="s">
        <v>308</v>
      </c>
      <c r="E8" s="84" t="s">
        <v>246</v>
      </c>
      <c r="F8" s="84" t="s">
        <v>309</v>
      </c>
      <c r="G8" s="84" t="s">
        <v>310</v>
      </c>
      <c r="H8" s="84" t="s">
        <v>249</v>
      </c>
      <c r="I8" s="82"/>
      <c r="J8" s="82"/>
      <c r="K8" s="82"/>
      <c r="L8" s="82"/>
      <c r="M8" s="82"/>
      <c r="N8" s="82"/>
      <c r="O8" s="82"/>
      <c r="P8" s="82"/>
      <c r="Q8" s="82"/>
      <c r="R8" s="82"/>
      <c r="S8" s="82"/>
      <c r="T8" s="82"/>
      <c r="U8" s="82"/>
      <c r="V8" s="82"/>
    </row>
    <row r="9" spans="1:22" ht="15" customHeight="1" x14ac:dyDescent="0.35">
      <c r="A9" s="82"/>
      <c r="B9" s="85" t="str">
        <f>'Portfolio Performance'!B6</f>
        <v>1. Equal Weighted</v>
      </c>
      <c r="C9" s="86">
        <f>'Portfolio Performance'!C6</f>
        <v>0.28753819090276567</v>
      </c>
      <c r="D9" s="86">
        <f>'Portfolio Performance'!D6</f>
        <v>0.25033413530071275</v>
      </c>
      <c r="E9" s="87">
        <f>'Portfolio Performance'!E6</f>
        <v>0.42812329462309251</v>
      </c>
      <c r="F9" s="87">
        <f>'Portfolio Performance'!F6</f>
        <v>0.93690055741310607</v>
      </c>
      <c r="G9" s="87">
        <f>'Portfolio Performance'!G6</f>
        <v>0.54782861350547718</v>
      </c>
      <c r="H9" s="86">
        <f>'Portfolio Performance'!H6</f>
        <v>0.19592804572334424</v>
      </c>
      <c r="I9" s="82"/>
      <c r="J9" s="82"/>
      <c r="K9" s="82"/>
      <c r="L9" s="82"/>
      <c r="M9" s="82"/>
      <c r="N9" s="82"/>
      <c r="O9" s="82"/>
      <c r="P9" s="82"/>
      <c r="Q9" s="82"/>
      <c r="R9" s="82"/>
      <c r="S9" s="82"/>
      <c r="T9" s="82"/>
      <c r="U9" s="82"/>
      <c r="V9" s="82"/>
    </row>
    <row r="10" spans="1:22" ht="15" customHeight="1" x14ac:dyDescent="0.35">
      <c r="A10" s="82"/>
      <c r="B10" s="85" t="str">
        <f>'Portfolio Performance'!B7</f>
        <v>2. Criteria-Based (Composite Score)</v>
      </c>
      <c r="C10" s="86">
        <f>'Portfolio Performance'!C7</f>
        <v>0.32016420985385396</v>
      </c>
      <c r="D10" s="86">
        <f>'Portfolio Performance'!D7</f>
        <v>0.24589919899388571</v>
      </c>
      <c r="E10" s="87">
        <f>'Portfolio Performance'!E7</f>
        <v>0.40968806131241109</v>
      </c>
      <c r="F10" s="87">
        <f>'Portfolio Performance'!F7</f>
        <v>1.0864785690517724</v>
      </c>
      <c r="G10" s="87">
        <f>'Portfolio Performance'!G7</f>
        <v>0.65211617101560015</v>
      </c>
      <c r="H10" s="86">
        <f>'Portfolio Performance'!H7</f>
        <v>0.23021663955293467</v>
      </c>
      <c r="I10" s="82"/>
      <c r="J10" s="82"/>
      <c r="K10" s="82"/>
      <c r="L10" s="82"/>
      <c r="M10" s="82"/>
      <c r="N10" s="82"/>
      <c r="O10" s="82"/>
      <c r="P10" s="82"/>
      <c r="Q10" s="82"/>
      <c r="R10" s="82"/>
      <c r="S10" s="82"/>
      <c r="T10" s="82"/>
      <c r="U10" s="82"/>
      <c r="V10" s="82"/>
    </row>
    <row r="11" spans="1:22" ht="15" customHeight="1" x14ac:dyDescent="0.35">
      <c r="A11" s="82"/>
      <c r="B11" s="85" t="str">
        <f>'Portfolio Performance'!B8</f>
        <v>3. Markowitz (Max Sharpe)</v>
      </c>
      <c r="C11" s="86">
        <f>'Portfolio Performance'!C8</f>
        <v>0.47914949153809361</v>
      </c>
      <c r="D11" s="86">
        <f>'Portfolio Performance'!D8</f>
        <v>0.26939007626172473</v>
      </c>
      <c r="E11" s="87">
        <f>'Portfolio Performance'!E8</f>
        <v>0.3915056572738545</v>
      </c>
      <c r="F11" s="87">
        <f>'Portfolio Performance'!F8</f>
        <v>1.581904936706243</v>
      </c>
      <c r="G11" s="87">
        <f>'Portfolio Performance'!G8</f>
        <v>1.0884887194363224</v>
      </c>
      <c r="H11" s="86">
        <f>'Portfolio Performance'!H8</f>
        <v>0.39084169479880126</v>
      </c>
      <c r="I11" s="82"/>
      <c r="J11" s="82"/>
      <c r="K11" s="82"/>
      <c r="L11" s="82"/>
      <c r="M11" s="82"/>
      <c r="N11" s="82"/>
      <c r="O11" s="82"/>
      <c r="P11" s="82"/>
      <c r="Q11" s="82"/>
      <c r="R11" s="82"/>
      <c r="S11" s="82"/>
      <c r="T11" s="82"/>
      <c r="U11" s="82"/>
      <c r="V11" s="82"/>
    </row>
    <row r="12" spans="1:22" ht="15" customHeight="1" x14ac:dyDescent="0.35">
      <c r="A12" s="82"/>
      <c r="B12" s="85" t="str">
        <f>'Portfolio Performance'!B9</f>
        <v>4. Benchmark (Nifty Power/Energy - flagged)</v>
      </c>
      <c r="C12" s="86">
        <f>'Portfolio Performance'!C9</f>
        <v>0.14318463994913588</v>
      </c>
      <c r="D12" s="86">
        <f>'Portfolio Performance'!D9</f>
        <v>0.19668709950748553</v>
      </c>
      <c r="E12" s="87">
        <f>'Portfolio Performance'!E9</f>
        <v>0.99919159256265</v>
      </c>
      <c r="F12" s="87">
        <f>'Portfolio Performance'!F9</f>
        <v>0.45851832771423651</v>
      </c>
      <c r="G12" s="87">
        <f>'Portfolio Performance'!G9</f>
        <v>9.0257604868188734E-2</v>
      </c>
      <c r="H12" s="86">
        <f>'Portfolio Performance'!H9</f>
        <v>7.2905933669598078E-5</v>
      </c>
      <c r="I12" s="82"/>
      <c r="J12" s="82"/>
      <c r="K12" s="82"/>
      <c r="L12" s="82"/>
      <c r="M12" s="82"/>
      <c r="N12" s="82"/>
      <c r="O12" s="82"/>
      <c r="P12" s="82"/>
      <c r="Q12" s="82"/>
      <c r="R12" s="82"/>
      <c r="S12" s="82"/>
      <c r="T12" s="82"/>
      <c r="U12" s="82"/>
      <c r="V12" s="82"/>
    </row>
    <row r="13" spans="1:22" ht="15" customHeight="1" x14ac:dyDescent="0.35">
      <c r="A13" s="82"/>
      <c r="B13" s="85" t="str">
        <f>'Portfolio Performance'!B10</f>
        <v>5. Mutual Fund 1 - Nippon India Power &amp; Infra</v>
      </c>
      <c r="C13" s="86">
        <f>'Portfolio Performance'!C10</f>
        <v>0.2263</v>
      </c>
      <c r="D13" s="86">
        <f>'Portfolio Performance'!D10</f>
        <v>0.1787</v>
      </c>
      <c r="E13" s="87">
        <f>'Portfolio Performance'!E10</f>
        <v>1.03</v>
      </c>
      <c r="F13" s="87">
        <f>'Portfolio Performance'!F10</f>
        <v>1.1299999999999999</v>
      </c>
      <c r="G13" s="87">
        <f>'Portfolio Performance'!G10</f>
        <v>0.16825242718446604</v>
      </c>
      <c r="H13" s="86">
        <f>'Portfolio Performance'!H10</f>
        <v>3.3099999999999997E-2</v>
      </c>
      <c r="I13" s="82"/>
      <c r="J13" s="82"/>
      <c r="K13" s="82"/>
      <c r="L13" s="82"/>
      <c r="M13" s="82"/>
      <c r="N13" s="82"/>
      <c r="O13" s="82"/>
      <c r="P13" s="82"/>
      <c r="Q13" s="82"/>
      <c r="R13" s="82"/>
      <c r="S13" s="82"/>
      <c r="T13" s="82"/>
      <c r="U13" s="82"/>
      <c r="V13" s="82"/>
    </row>
    <row r="14" spans="1:22" ht="15" customHeight="1" x14ac:dyDescent="0.35">
      <c r="A14" s="82"/>
      <c r="B14" s="85" t="str">
        <f>'Portfolio Performance'!B11</f>
        <v>6. Mutual Fund 2 - Tata Resources &amp; Energy</v>
      </c>
      <c r="C14" s="86">
        <f>'Portfolio Performance'!C11</f>
        <v>0.13</v>
      </c>
      <c r="D14" s="86">
        <f>'Portfolio Performance'!D11</f>
        <v>0.1721</v>
      </c>
      <c r="E14" s="87">
        <f>'Portfolio Performance'!E11</f>
        <v>0.84</v>
      </c>
      <c r="F14" s="87">
        <f>'Portfolio Performance'!F11</f>
        <v>0.28000000000000003</v>
      </c>
      <c r="G14" s="87">
        <f>'Portfolio Performance'!G11</f>
        <v>9.1666666666666688E-2</v>
      </c>
      <c r="H14" s="86">
        <f>'Portfolio Performance'!H11</f>
        <v>-5.1000000000000004E-3</v>
      </c>
      <c r="I14" s="82"/>
      <c r="J14" s="82"/>
      <c r="K14" s="82"/>
      <c r="L14" s="82"/>
      <c r="M14" s="82"/>
      <c r="N14" s="82"/>
      <c r="O14" s="82"/>
      <c r="P14" s="82"/>
      <c r="Q14" s="82"/>
      <c r="R14" s="82"/>
      <c r="S14" s="82"/>
      <c r="T14" s="82"/>
      <c r="U14" s="82"/>
      <c r="V14" s="82"/>
    </row>
    <row r="15" spans="1:22" ht="15" customHeight="1" x14ac:dyDescent="0.35">
      <c r="A15" s="82"/>
      <c r="B15" s="82"/>
      <c r="C15" s="82"/>
      <c r="D15" s="82"/>
      <c r="E15" s="82"/>
      <c r="F15" s="82"/>
      <c r="G15" s="82"/>
      <c r="H15" s="82"/>
      <c r="I15" s="82"/>
      <c r="J15" s="82"/>
      <c r="K15" s="82"/>
      <c r="L15" s="82"/>
      <c r="M15" s="82"/>
      <c r="N15" s="82"/>
      <c r="O15" s="82"/>
      <c r="P15" s="82"/>
      <c r="Q15" s="82"/>
      <c r="R15" s="82"/>
      <c r="S15" s="82"/>
      <c r="T15" s="82"/>
      <c r="U15" s="82"/>
      <c r="V15" s="82"/>
    </row>
    <row r="16" spans="1:22" ht="15" customHeight="1" x14ac:dyDescent="0.35">
      <c r="A16" s="82"/>
      <c r="B16" s="82"/>
      <c r="C16" s="82"/>
      <c r="D16" s="82"/>
      <c r="E16" s="82"/>
      <c r="F16" s="82"/>
      <c r="G16" s="82"/>
      <c r="H16" s="82"/>
      <c r="I16" s="82"/>
      <c r="J16" s="82"/>
      <c r="K16" s="82"/>
      <c r="L16" s="82"/>
      <c r="M16" s="82"/>
      <c r="N16" s="82"/>
      <c r="O16" s="82"/>
      <c r="P16" s="82"/>
      <c r="Q16" s="82"/>
      <c r="R16" s="82"/>
      <c r="S16" s="82"/>
      <c r="T16" s="82"/>
      <c r="U16" s="82"/>
      <c r="V16" s="82"/>
    </row>
    <row r="17" spans="1:22" ht="15" customHeight="1" x14ac:dyDescent="0.35">
      <c r="A17" s="82"/>
      <c r="B17" s="83" t="s">
        <v>311</v>
      </c>
      <c r="C17" s="82"/>
      <c r="D17" s="82"/>
      <c r="E17" s="82"/>
      <c r="F17" s="82"/>
      <c r="G17" s="82"/>
      <c r="H17" s="82"/>
      <c r="I17" s="82"/>
      <c r="J17" s="82"/>
      <c r="K17" s="82"/>
      <c r="L17" s="82"/>
      <c r="M17" s="82"/>
      <c r="N17" s="82"/>
      <c r="O17" s="82"/>
      <c r="P17" s="82"/>
      <c r="Q17" s="82"/>
      <c r="R17" s="82"/>
      <c r="S17" s="82"/>
      <c r="T17" s="82"/>
      <c r="U17" s="82"/>
      <c r="V17" s="82"/>
    </row>
    <row r="18" spans="1:22" ht="26.25" customHeight="1" x14ac:dyDescent="0.35">
      <c r="A18" s="82"/>
      <c r="B18" s="84" t="s">
        <v>87</v>
      </c>
      <c r="C18" s="84" t="s">
        <v>312</v>
      </c>
      <c r="D18" s="84" t="s">
        <v>313</v>
      </c>
      <c r="E18" s="84" t="s">
        <v>314</v>
      </c>
      <c r="F18" s="82"/>
      <c r="G18" s="82"/>
      <c r="H18" s="82"/>
      <c r="I18" s="82"/>
      <c r="J18" s="82"/>
      <c r="K18" s="82"/>
      <c r="L18" s="82"/>
      <c r="M18" s="82"/>
      <c r="N18" s="82"/>
      <c r="O18" s="82"/>
      <c r="P18" s="82"/>
      <c r="Q18" s="82"/>
      <c r="R18" s="82"/>
      <c r="S18" s="82"/>
      <c r="T18" s="82"/>
      <c r="U18" s="82"/>
      <c r="V18" s="82"/>
    </row>
    <row r="19" spans="1:22" ht="15" customHeight="1" x14ac:dyDescent="0.35">
      <c r="A19" s="82"/>
      <c r="B19" s="85" t="s">
        <v>109</v>
      </c>
      <c r="C19" s="86">
        <f>'Portfolio 1 - Equal Weight'!C6</f>
        <v>0.1</v>
      </c>
      <c r="D19" s="86">
        <f>'Portfolio 2 - Criteria Based'!C6</f>
        <v>7.0175438596491224E-2</v>
      </c>
      <c r="E19" s="86">
        <f>'Markowitz Optimisation'!C16</f>
        <v>0</v>
      </c>
      <c r="F19" s="82"/>
      <c r="G19" s="82"/>
      <c r="H19" s="82"/>
      <c r="I19" s="82"/>
      <c r="J19" s="82"/>
      <c r="K19" s="82"/>
      <c r="L19" s="82"/>
      <c r="M19" s="82"/>
      <c r="N19" s="82"/>
      <c r="O19" s="82"/>
      <c r="P19" s="82"/>
      <c r="Q19" s="82"/>
      <c r="R19" s="82"/>
      <c r="S19" s="82"/>
      <c r="T19" s="82"/>
      <c r="U19" s="82"/>
      <c r="V19" s="82"/>
    </row>
    <row r="20" spans="1:22" ht="15" customHeight="1" x14ac:dyDescent="0.35">
      <c r="A20" s="82"/>
      <c r="B20" s="85" t="s">
        <v>113</v>
      </c>
      <c r="C20" s="86">
        <f>'Portfolio 1 - Equal Weight'!C7</f>
        <v>0.1</v>
      </c>
      <c r="D20" s="86">
        <f>'Portfolio 2 - Criteria Based'!C7</f>
        <v>8.0701754385964927E-2</v>
      </c>
      <c r="E20" s="86">
        <f>'Markowitz Optimisation'!C17</f>
        <v>0</v>
      </c>
      <c r="F20" s="82"/>
      <c r="G20" s="82"/>
      <c r="H20" s="82"/>
      <c r="I20" s="82"/>
      <c r="J20" s="82"/>
      <c r="K20" s="82"/>
      <c r="L20" s="82"/>
      <c r="M20" s="82"/>
      <c r="N20" s="82"/>
      <c r="O20" s="82"/>
      <c r="P20" s="82"/>
      <c r="Q20" s="82"/>
      <c r="R20" s="82"/>
      <c r="S20" s="82"/>
      <c r="T20" s="82"/>
      <c r="U20" s="82"/>
      <c r="V20" s="82"/>
    </row>
    <row r="21" spans="1:22" ht="15" customHeight="1" x14ac:dyDescent="0.35">
      <c r="A21" s="82"/>
      <c r="B21" s="85" t="s">
        <v>117</v>
      </c>
      <c r="C21" s="86">
        <f>'Portfolio 1 - Equal Weight'!C8</f>
        <v>0.1</v>
      </c>
      <c r="D21" s="86">
        <f>'Portfolio 2 - Criteria Based'!C8</f>
        <v>0.14385964912280699</v>
      </c>
      <c r="E21" s="86">
        <f>'Markowitz Optimisation'!C18</f>
        <v>0.37559999999999999</v>
      </c>
      <c r="F21" s="82"/>
      <c r="G21" s="82"/>
      <c r="H21" s="82"/>
      <c r="I21" s="82"/>
      <c r="J21" s="82"/>
      <c r="K21" s="82"/>
      <c r="L21" s="82"/>
      <c r="M21" s="82"/>
      <c r="N21" s="82"/>
      <c r="O21" s="82"/>
      <c r="P21" s="82"/>
      <c r="Q21" s="82"/>
      <c r="R21" s="82"/>
      <c r="S21" s="82"/>
      <c r="T21" s="82"/>
      <c r="U21" s="82"/>
      <c r="V21" s="82"/>
    </row>
    <row r="22" spans="1:22" ht="15" customHeight="1" x14ac:dyDescent="0.35">
      <c r="A22" s="82"/>
      <c r="B22" s="85" t="s">
        <v>120</v>
      </c>
      <c r="C22" s="86">
        <f>'Portfolio 1 - Equal Weight'!C9</f>
        <v>0.1</v>
      </c>
      <c r="D22" s="86">
        <f>'Portfolio 2 - Criteria Based'!C9</f>
        <v>0.11228070175438597</v>
      </c>
      <c r="E22" s="86">
        <f>'Markowitz Optimisation'!C19</f>
        <v>0</v>
      </c>
      <c r="F22" s="82"/>
      <c r="G22" s="82"/>
      <c r="H22" s="82"/>
      <c r="I22" s="82"/>
      <c r="J22" s="82"/>
      <c r="K22" s="82"/>
      <c r="L22" s="82"/>
      <c r="M22" s="82"/>
      <c r="N22" s="82"/>
      <c r="O22" s="82"/>
      <c r="P22" s="82"/>
      <c r="Q22" s="82"/>
      <c r="R22" s="82"/>
      <c r="S22" s="82"/>
      <c r="T22" s="82"/>
      <c r="U22" s="82"/>
      <c r="V22" s="82"/>
    </row>
    <row r="23" spans="1:22" ht="15" customHeight="1" x14ac:dyDescent="0.35">
      <c r="A23" s="82"/>
      <c r="B23" s="85" t="s">
        <v>123</v>
      </c>
      <c r="C23" s="86">
        <f>'Portfolio 1 - Equal Weight'!C10</f>
        <v>0.1</v>
      </c>
      <c r="D23" s="86">
        <f>'Portfolio 2 - Criteria Based'!C10</f>
        <v>5.4385964912280704E-2</v>
      </c>
      <c r="E23" s="86">
        <f>'Markowitz Optimisation'!C20</f>
        <v>0</v>
      </c>
      <c r="F23" s="82"/>
      <c r="G23" s="82"/>
      <c r="H23" s="82"/>
      <c r="I23" s="82"/>
      <c r="J23" s="82"/>
      <c r="K23" s="82"/>
      <c r="L23" s="82"/>
      <c r="M23" s="82"/>
      <c r="N23" s="82"/>
      <c r="O23" s="82"/>
      <c r="P23" s="82"/>
      <c r="Q23" s="82"/>
      <c r="R23" s="82"/>
      <c r="S23" s="82"/>
      <c r="T23" s="82"/>
      <c r="U23" s="82"/>
      <c r="V23" s="82"/>
    </row>
    <row r="24" spans="1:22" ht="15" customHeight="1" x14ac:dyDescent="0.35">
      <c r="A24" s="82"/>
      <c r="B24" s="85" t="s">
        <v>127</v>
      </c>
      <c r="C24" s="86">
        <f>'Portfolio 1 - Equal Weight'!C11</f>
        <v>0.1</v>
      </c>
      <c r="D24" s="86">
        <f>'Portfolio 2 - Criteria Based'!C11</f>
        <v>8.5964912280701758E-2</v>
      </c>
      <c r="E24" s="86">
        <f>'Markowitz Optimisation'!C21</f>
        <v>0.1225</v>
      </c>
      <c r="F24" s="82"/>
      <c r="G24" s="82"/>
      <c r="H24" s="82"/>
      <c r="I24" s="82"/>
      <c r="J24" s="82"/>
      <c r="K24" s="82"/>
      <c r="L24" s="82"/>
      <c r="M24" s="82"/>
      <c r="N24" s="82"/>
      <c r="O24" s="82"/>
      <c r="P24" s="82"/>
      <c r="Q24" s="82"/>
      <c r="R24" s="82"/>
      <c r="S24" s="82"/>
      <c r="T24" s="82"/>
      <c r="U24" s="82"/>
      <c r="V24" s="82"/>
    </row>
    <row r="25" spans="1:22" ht="15" customHeight="1" x14ac:dyDescent="0.35">
      <c r="A25" s="82"/>
      <c r="B25" s="85" t="s">
        <v>129</v>
      </c>
      <c r="C25" s="86">
        <f>'Portfolio 1 - Equal Weight'!C12</f>
        <v>0.1</v>
      </c>
      <c r="D25" s="86">
        <f>'Portfolio 2 - Criteria Based'!C12</f>
        <v>0.10350877192982456</v>
      </c>
      <c r="E25" s="86">
        <f>'Markowitz Optimisation'!C22</f>
        <v>0.22819999999999999</v>
      </c>
      <c r="F25" s="82"/>
      <c r="G25" s="82"/>
      <c r="H25" s="82"/>
      <c r="I25" s="82"/>
      <c r="J25" s="82"/>
      <c r="K25" s="82"/>
      <c r="L25" s="82"/>
      <c r="M25" s="82"/>
      <c r="N25" s="82"/>
      <c r="O25" s="82"/>
      <c r="P25" s="82"/>
      <c r="Q25" s="82"/>
      <c r="R25" s="82"/>
      <c r="S25" s="82"/>
      <c r="T25" s="82"/>
      <c r="U25" s="82"/>
      <c r="V25" s="82"/>
    </row>
    <row r="26" spans="1:22" ht="15" customHeight="1" x14ac:dyDescent="0.35">
      <c r="A26" s="82"/>
      <c r="B26" s="85" t="s">
        <v>131</v>
      </c>
      <c r="C26" s="86">
        <f>'Portfolio 1 - Equal Weight'!C13</f>
        <v>0.1</v>
      </c>
      <c r="D26" s="86">
        <f>'Portfolio 2 - Criteria Based'!C13</f>
        <v>0.11403508771929824</v>
      </c>
      <c r="E26" s="86">
        <f>'Markowitz Optimisation'!C23</f>
        <v>0.12870000000000001</v>
      </c>
      <c r="F26" s="82"/>
      <c r="G26" s="82"/>
      <c r="H26" s="82"/>
      <c r="I26" s="82"/>
      <c r="J26" s="82"/>
      <c r="K26" s="82"/>
      <c r="L26" s="82"/>
      <c r="M26" s="82"/>
      <c r="N26" s="82"/>
      <c r="O26" s="82"/>
      <c r="P26" s="82"/>
      <c r="Q26" s="82"/>
      <c r="R26" s="82"/>
      <c r="S26" s="82"/>
      <c r="T26" s="82"/>
      <c r="U26" s="82"/>
      <c r="V26" s="82"/>
    </row>
    <row r="27" spans="1:22" ht="15" customHeight="1" x14ac:dyDescent="0.35">
      <c r="A27" s="82"/>
      <c r="B27" s="85" t="s">
        <v>134</v>
      </c>
      <c r="C27" s="86">
        <f>'Portfolio 1 - Equal Weight'!C14</f>
        <v>0.1</v>
      </c>
      <c r="D27" s="86">
        <f>'Portfolio 2 - Criteria Based'!C14</f>
        <v>9.8245614035087719E-2</v>
      </c>
      <c r="E27" s="86">
        <f>'Markowitz Optimisation'!C24</f>
        <v>0</v>
      </c>
      <c r="F27" s="82"/>
      <c r="G27" s="82"/>
      <c r="H27" s="82"/>
      <c r="I27" s="82"/>
      <c r="J27" s="82"/>
      <c r="K27" s="82"/>
      <c r="L27" s="82"/>
      <c r="M27" s="82"/>
      <c r="N27" s="82"/>
      <c r="O27" s="82"/>
      <c r="P27" s="82"/>
      <c r="Q27" s="82"/>
      <c r="R27" s="82"/>
      <c r="S27" s="82"/>
      <c r="T27" s="82"/>
      <c r="U27" s="82"/>
      <c r="V27" s="82"/>
    </row>
    <row r="28" spans="1:22" ht="15" customHeight="1" x14ac:dyDescent="0.35">
      <c r="A28" s="82"/>
      <c r="B28" s="85" t="s">
        <v>136</v>
      </c>
      <c r="C28" s="86">
        <f>'Portfolio 1 - Equal Weight'!C15</f>
        <v>0.1</v>
      </c>
      <c r="D28" s="86">
        <f>'Portfolio 2 - Criteria Based'!C15</f>
        <v>0.1368421052631579</v>
      </c>
      <c r="E28" s="86">
        <f>'Markowitz Optimisation'!C25</f>
        <v>0.14510000000000001</v>
      </c>
      <c r="F28" s="82"/>
      <c r="G28" s="82"/>
      <c r="H28" s="82"/>
      <c r="I28" s="82"/>
      <c r="J28" s="82"/>
      <c r="K28" s="82"/>
      <c r="L28" s="82"/>
      <c r="M28" s="82"/>
      <c r="N28" s="82"/>
      <c r="O28" s="82"/>
      <c r="P28" s="82"/>
      <c r="Q28" s="82"/>
      <c r="R28" s="82"/>
      <c r="S28" s="82"/>
      <c r="T28" s="82"/>
      <c r="U28" s="82"/>
      <c r="V28" s="82"/>
    </row>
    <row r="29" spans="1:22" ht="15" customHeight="1" x14ac:dyDescent="0.35">
      <c r="A29" s="82"/>
      <c r="B29" s="82"/>
      <c r="C29" s="82"/>
      <c r="D29" s="82"/>
      <c r="E29" s="82"/>
      <c r="F29" s="82"/>
      <c r="G29" s="82"/>
      <c r="H29" s="82"/>
      <c r="I29" s="82"/>
      <c r="J29" s="82"/>
      <c r="K29" s="82"/>
      <c r="L29" s="82"/>
      <c r="M29" s="82"/>
      <c r="N29" s="82"/>
      <c r="O29" s="82"/>
      <c r="P29" s="82"/>
      <c r="Q29" s="82"/>
      <c r="R29" s="82"/>
      <c r="S29" s="82"/>
      <c r="T29" s="82"/>
      <c r="U29" s="82"/>
      <c r="V29" s="82"/>
    </row>
    <row r="30" spans="1:22" ht="15" customHeight="1" x14ac:dyDescent="0.35">
      <c r="A30" s="82"/>
      <c r="B30" s="82"/>
      <c r="C30" s="82"/>
      <c r="D30" s="82"/>
      <c r="E30" s="82"/>
      <c r="F30" s="82"/>
      <c r="G30" s="82"/>
      <c r="H30" s="82"/>
      <c r="I30" s="82"/>
      <c r="J30" s="82"/>
      <c r="K30" s="82"/>
      <c r="L30" s="82"/>
      <c r="M30" s="82"/>
      <c r="N30" s="82"/>
      <c r="O30" s="82"/>
      <c r="P30" s="82"/>
      <c r="Q30" s="82"/>
      <c r="R30" s="82"/>
      <c r="S30" s="82"/>
      <c r="T30" s="82"/>
      <c r="U30" s="82"/>
      <c r="V30" s="82"/>
    </row>
    <row r="31" spans="1:22" ht="15" customHeight="1" x14ac:dyDescent="0.35">
      <c r="A31" s="82"/>
      <c r="B31" s="83" t="s">
        <v>315</v>
      </c>
      <c r="C31" s="82"/>
      <c r="D31" s="82"/>
      <c r="E31" s="82"/>
      <c r="F31" s="82"/>
      <c r="G31" s="82"/>
      <c r="H31" s="82"/>
      <c r="I31" s="82"/>
      <c r="J31" s="82"/>
      <c r="K31" s="82"/>
      <c r="L31" s="82"/>
      <c r="M31" s="82"/>
      <c r="N31" s="82"/>
      <c r="O31" s="82"/>
      <c r="P31" s="82"/>
      <c r="Q31" s="82"/>
      <c r="R31" s="82"/>
      <c r="S31" s="82"/>
      <c r="T31" s="82"/>
      <c r="U31" s="82"/>
      <c r="V31" s="82"/>
    </row>
    <row r="32" spans="1:22" ht="15" customHeight="1" x14ac:dyDescent="0.35">
      <c r="A32" s="82"/>
      <c r="B32" s="84" t="s">
        <v>87</v>
      </c>
      <c r="C32" s="84" t="s">
        <v>90</v>
      </c>
      <c r="D32" s="84" t="s">
        <v>92</v>
      </c>
      <c r="E32" s="84" t="s">
        <v>93</v>
      </c>
      <c r="F32" s="82"/>
      <c r="G32" s="82"/>
      <c r="H32" s="82"/>
      <c r="I32" s="82"/>
      <c r="J32" s="82"/>
      <c r="K32" s="82"/>
      <c r="L32" s="82"/>
      <c r="M32" s="82"/>
      <c r="N32" s="82"/>
      <c r="O32" s="82"/>
      <c r="P32" s="82"/>
      <c r="Q32" s="82"/>
      <c r="R32" s="82"/>
      <c r="S32" s="82"/>
      <c r="T32" s="82"/>
      <c r="U32" s="82"/>
      <c r="V32" s="82"/>
    </row>
    <row r="33" spans="1:22" ht="15" customHeight="1" x14ac:dyDescent="0.35">
      <c r="A33" s="82"/>
      <c r="B33" s="85" t="s">
        <v>109</v>
      </c>
      <c r="C33" s="88">
        <f>'Fundamental Analysis'!E6</f>
        <v>180.9</v>
      </c>
      <c r="D33" s="86">
        <f>'Fundamental Analysis'!H6</f>
        <v>4.0300000000000002E-2</v>
      </c>
      <c r="E33" s="86">
        <f>'Fundamental Analysis'!I6</f>
        <v>5.2900000000000003E-2</v>
      </c>
      <c r="F33" s="82"/>
      <c r="G33" s="82"/>
      <c r="H33" s="82"/>
      <c r="I33" s="82"/>
      <c r="J33" s="82"/>
      <c r="K33" s="82"/>
      <c r="L33" s="82"/>
      <c r="M33" s="82"/>
      <c r="N33" s="82"/>
      <c r="O33" s="82"/>
      <c r="P33" s="82"/>
      <c r="Q33" s="82"/>
      <c r="R33" s="82"/>
      <c r="S33" s="82"/>
      <c r="T33" s="82"/>
      <c r="U33" s="82"/>
      <c r="V33" s="82"/>
    </row>
    <row r="34" spans="1:22" ht="15" customHeight="1" x14ac:dyDescent="0.35">
      <c r="A34" s="82"/>
      <c r="B34" s="85" t="s">
        <v>113</v>
      </c>
      <c r="C34" s="88">
        <f>'Fundamental Analysis'!E7</f>
        <v>313</v>
      </c>
      <c r="D34" s="86">
        <f>'Fundamental Analysis'!H7</f>
        <v>7.0999999999999994E-2</v>
      </c>
      <c r="E34" s="86">
        <f>'Fundamental Analysis'!I7</f>
        <v>5.9799999999999999E-2</v>
      </c>
      <c r="F34" s="82"/>
      <c r="G34" s="82"/>
      <c r="H34" s="82"/>
      <c r="I34" s="82"/>
      <c r="J34" s="82"/>
      <c r="K34" s="82"/>
      <c r="L34" s="82"/>
      <c r="M34" s="82"/>
      <c r="N34" s="82"/>
      <c r="O34" s="82"/>
      <c r="P34" s="82"/>
      <c r="Q34" s="82"/>
      <c r="R34" s="82"/>
      <c r="S34" s="82"/>
      <c r="T34" s="82"/>
      <c r="U34" s="82"/>
      <c r="V34" s="82"/>
    </row>
    <row r="35" spans="1:22" ht="15" customHeight="1" x14ac:dyDescent="0.35">
      <c r="A35" s="82"/>
      <c r="B35" s="85" t="s">
        <v>117</v>
      </c>
      <c r="C35" s="88">
        <f>'Fundamental Analysis'!E8</f>
        <v>28.2</v>
      </c>
      <c r="D35" s="86">
        <f>'Fundamental Analysis'!H8</f>
        <v>0.21099999999999999</v>
      </c>
      <c r="E35" s="86">
        <f>'Fundamental Analysis'!I8</f>
        <v>0.17199999999999999</v>
      </c>
      <c r="F35" s="82"/>
      <c r="G35" s="82"/>
      <c r="H35" s="82"/>
      <c r="I35" s="82"/>
      <c r="J35" s="82"/>
      <c r="K35" s="82"/>
      <c r="L35" s="82"/>
      <c r="M35" s="82"/>
      <c r="N35" s="82"/>
      <c r="O35" s="82"/>
      <c r="P35" s="82"/>
      <c r="Q35" s="82"/>
      <c r="R35" s="82"/>
      <c r="S35" s="82"/>
      <c r="T35" s="82"/>
      <c r="U35" s="82"/>
      <c r="V35" s="82"/>
    </row>
    <row r="36" spans="1:22" ht="15" customHeight="1" x14ac:dyDescent="0.35">
      <c r="A36" s="82"/>
      <c r="B36" s="85" t="s">
        <v>120</v>
      </c>
      <c r="C36" s="88">
        <f>'Fundamental Analysis'!E9</f>
        <v>16.600000000000001</v>
      </c>
      <c r="D36" s="86">
        <f>'Fundamental Analysis'!H9</f>
        <v>0.11700000000000001</v>
      </c>
      <c r="E36" s="86">
        <f>'Fundamental Analysis'!I9</f>
        <v>0.109</v>
      </c>
      <c r="F36" s="82"/>
      <c r="G36" s="82"/>
      <c r="H36" s="82"/>
      <c r="I36" s="82"/>
      <c r="J36" s="82"/>
      <c r="K36" s="82"/>
      <c r="L36" s="82"/>
      <c r="M36" s="82"/>
      <c r="N36" s="82"/>
      <c r="O36" s="82"/>
      <c r="P36" s="82"/>
      <c r="Q36" s="82"/>
      <c r="R36" s="82"/>
      <c r="S36" s="82"/>
      <c r="T36" s="82"/>
      <c r="U36" s="82"/>
      <c r="V36" s="82"/>
    </row>
    <row r="37" spans="1:22" ht="15" customHeight="1" x14ac:dyDescent="0.35">
      <c r="A37" s="82"/>
      <c r="B37" s="85" t="s">
        <v>123</v>
      </c>
      <c r="C37" s="88">
        <f>'Fundamental Analysis'!E10</f>
        <v>99.3</v>
      </c>
      <c r="D37" s="86">
        <f>'Fundamental Analysis'!H10</f>
        <v>6.2399999999999997E-2</v>
      </c>
      <c r="E37" s="86">
        <f>'Fundamental Analysis'!I10</f>
        <v>5.8200000000000002E-2</v>
      </c>
      <c r="F37" s="82"/>
      <c r="G37" s="82"/>
      <c r="H37" s="82"/>
      <c r="I37" s="82"/>
      <c r="J37" s="82"/>
      <c r="K37" s="82"/>
      <c r="L37" s="82"/>
      <c r="M37" s="82"/>
      <c r="N37" s="82"/>
      <c r="O37" s="82"/>
      <c r="P37" s="82"/>
      <c r="Q37" s="82"/>
      <c r="R37" s="82"/>
      <c r="S37" s="82"/>
      <c r="T37" s="82"/>
      <c r="U37" s="82"/>
      <c r="V37" s="82"/>
    </row>
    <row r="38" spans="1:22" ht="15" customHeight="1" x14ac:dyDescent="0.35">
      <c r="A38" s="82"/>
      <c r="B38" s="85" t="s">
        <v>127</v>
      </c>
      <c r="C38" s="88">
        <f>'Fundamental Analysis'!E11</f>
        <v>29.6</v>
      </c>
      <c r="D38" s="86">
        <f>'Fundamental Analysis'!H11</f>
        <v>9.6100000000000005E-2</v>
      </c>
      <c r="E38" s="86">
        <f>'Fundamental Analysis'!I11</f>
        <v>7.6700000000000004E-2</v>
      </c>
      <c r="F38" s="82"/>
      <c r="G38" s="82"/>
      <c r="H38" s="82"/>
      <c r="I38" s="82"/>
      <c r="J38" s="82"/>
      <c r="K38" s="82"/>
      <c r="L38" s="82"/>
      <c r="M38" s="82"/>
      <c r="N38" s="82"/>
      <c r="O38" s="82"/>
      <c r="P38" s="82"/>
      <c r="Q38" s="82"/>
      <c r="R38" s="82"/>
      <c r="S38" s="82"/>
      <c r="T38" s="82"/>
      <c r="U38" s="82"/>
      <c r="V38" s="82"/>
    </row>
    <row r="39" spans="1:22" ht="15" customHeight="1" x14ac:dyDescent="0.35">
      <c r="A39" s="82"/>
      <c r="B39" s="85" t="s">
        <v>129</v>
      </c>
      <c r="C39" s="88">
        <f>'Fundamental Analysis'!E12</f>
        <v>15.3</v>
      </c>
      <c r="D39" s="86">
        <f>'Fundamental Analysis'!H12</f>
        <v>0.13600000000000001</v>
      </c>
      <c r="E39" s="86">
        <f>'Fundamental Analysis'!I12</f>
        <v>0.105</v>
      </c>
      <c r="F39" s="82"/>
      <c r="G39" s="82"/>
      <c r="H39" s="82"/>
      <c r="I39" s="82"/>
      <c r="J39" s="82"/>
      <c r="K39" s="82"/>
      <c r="L39" s="82"/>
      <c r="M39" s="82"/>
      <c r="N39" s="82"/>
      <c r="O39" s="82"/>
      <c r="P39" s="82"/>
      <c r="Q39" s="82"/>
      <c r="R39" s="82"/>
      <c r="S39" s="82"/>
      <c r="T39" s="82"/>
      <c r="U39" s="82"/>
      <c r="V39" s="82"/>
    </row>
    <row r="40" spans="1:22" ht="15" customHeight="1" x14ac:dyDescent="0.35">
      <c r="A40" s="82"/>
      <c r="B40" s="85" t="s">
        <v>131</v>
      </c>
      <c r="C40" s="88">
        <f>'Fundamental Analysis'!E13</f>
        <v>16.86</v>
      </c>
      <c r="D40" s="86">
        <f>'Fundamental Analysis'!H13</f>
        <v>0.16370000000000001</v>
      </c>
      <c r="E40" s="86">
        <f>'Fundamental Analysis'!I13</f>
        <v>0.12</v>
      </c>
      <c r="F40" s="82"/>
      <c r="G40" s="82"/>
      <c r="H40" s="82"/>
      <c r="I40" s="82"/>
      <c r="J40" s="82"/>
      <c r="K40" s="82"/>
      <c r="L40" s="82"/>
      <c r="M40" s="82"/>
      <c r="N40" s="82"/>
      <c r="O40" s="82"/>
      <c r="P40" s="82"/>
      <c r="Q40" s="82"/>
      <c r="R40" s="82"/>
      <c r="S40" s="82"/>
      <c r="T40" s="82"/>
      <c r="U40" s="82"/>
      <c r="V40" s="82"/>
    </row>
    <row r="41" spans="1:22" ht="15" customHeight="1" x14ac:dyDescent="0.35">
      <c r="A41" s="82"/>
      <c r="B41" s="85" t="s">
        <v>134</v>
      </c>
      <c r="C41" s="88">
        <f>'Fundamental Analysis'!E14</f>
        <v>30.6</v>
      </c>
      <c r="D41" s="86">
        <f>'Fundamental Analysis'!H14</f>
        <v>0.113</v>
      </c>
      <c r="E41" s="86">
        <f>'Fundamental Analysis'!I14</f>
        <v>0.111</v>
      </c>
      <c r="F41" s="82"/>
      <c r="G41" s="82"/>
      <c r="H41" s="82"/>
      <c r="I41" s="82"/>
      <c r="J41" s="82"/>
      <c r="K41" s="82"/>
      <c r="L41" s="82"/>
      <c r="M41" s="82"/>
      <c r="N41" s="82"/>
      <c r="O41" s="82"/>
      <c r="P41" s="82"/>
      <c r="Q41" s="82"/>
      <c r="R41" s="82"/>
      <c r="S41" s="82"/>
      <c r="T41" s="82"/>
      <c r="U41" s="82"/>
      <c r="V41" s="82"/>
    </row>
    <row r="42" spans="1:22" ht="15" customHeight="1" x14ac:dyDescent="0.35">
      <c r="A42" s="82"/>
      <c r="B42" s="85" t="s">
        <v>136</v>
      </c>
      <c r="C42" s="88">
        <f>'Fundamental Analysis'!E15</f>
        <v>38.700000000000003</v>
      </c>
      <c r="D42" s="86">
        <f>'Fundamental Analysis'!H15</f>
        <v>0.19600000000000001</v>
      </c>
      <c r="E42" s="86">
        <f>'Fundamental Analysis'!I15</f>
        <v>0.183</v>
      </c>
      <c r="F42" s="82"/>
      <c r="G42" s="82"/>
      <c r="H42" s="82"/>
      <c r="I42" s="82"/>
      <c r="J42" s="82"/>
      <c r="K42" s="82"/>
      <c r="L42" s="82"/>
      <c r="M42" s="82"/>
      <c r="N42" s="82"/>
      <c r="O42" s="82"/>
      <c r="P42" s="82"/>
      <c r="Q42" s="82"/>
      <c r="R42" s="82"/>
      <c r="S42" s="82"/>
      <c r="T42" s="82"/>
      <c r="U42" s="82"/>
      <c r="V42" s="82"/>
    </row>
    <row r="43" spans="1:22" ht="15" customHeight="1" x14ac:dyDescent="0.35">
      <c r="A43" s="82"/>
      <c r="B43" s="82"/>
      <c r="C43" s="82"/>
      <c r="D43" s="82"/>
      <c r="E43" s="82"/>
      <c r="F43" s="82"/>
      <c r="G43" s="82"/>
      <c r="H43" s="82"/>
      <c r="I43" s="82"/>
      <c r="J43" s="82"/>
      <c r="K43" s="82"/>
      <c r="L43" s="82"/>
      <c r="M43" s="82"/>
      <c r="N43" s="82"/>
      <c r="O43" s="82"/>
      <c r="P43" s="82"/>
      <c r="Q43" s="82"/>
      <c r="R43" s="82"/>
      <c r="S43" s="82"/>
      <c r="T43" s="82"/>
      <c r="U43" s="82"/>
      <c r="V43" s="82"/>
    </row>
    <row r="44" spans="1:22" ht="15" customHeight="1" x14ac:dyDescent="0.35">
      <c r="A44" s="82"/>
      <c r="B44" s="82"/>
      <c r="C44" s="82"/>
      <c r="D44" s="82"/>
      <c r="E44" s="82"/>
      <c r="F44" s="82"/>
      <c r="G44" s="82"/>
      <c r="H44" s="82"/>
      <c r="I44" s="82"/>
      <c r="J44" s="82"/>
      <c r="K44" s="82"/>
      <c r="L44" s="82"/>
      <c r="M44" s="82"/>
      <c r="N44" s="82"/>
      <c r="O44" s="82"/>
      <c r="P44" s="82"/>
      <c r="Q44" s="82"/>
      <c r="R44" s="82"/>
      <c r="S44" s="82"/>
      <c r="T44" s="82"/>
      <c r="U44" s="82"/>
      <c r="V44" s="82"/>
    </row>
    <row r="45" spans="1:22" ht="15" customHeight="1" x14ac:dyDescent="0.35">
      <c r="A45" s="82"/>
      <c r="B45" s="83" t="s">
        <v>316</v>
      </c>
      <c r="C45" s="82"/>
      <c r="D45" s="82"/>
      <c r="E45" s="82"/>
      <c r="F45" s="82"/>
      <c r="G45" s="82"/>
      <c r="H45" s="82"/>
      <c r="I45" s="82"/>
      <c r="J45" s="82"/>
      <c r="K45" s="82"/>
      <c r="L45" s="82"/>
      <c r="M45" s="82"/>
      <c r="N45" s="82"/>
      <c r="O45" s="82"/>
      <c r="P45" s="82"/>
      <c r="Q45" s="82"/>
      <c r="R45" s="82"/>
      <c r="S45" s="82"/>
      <c r="T45" s="82"/>
      <c r="U45" s="82"/>
      <c r="V45" s="82"/>
    </row>
    <row r="46" spans="1:22" ht="75" customHeight="1" x14ac:dyDescent="0.35">
      <c r="A46" s="82"/>
      <c r="B46" s="107" t="s">
        <v>317</v>
      </c>
      <c r="C46" s="107"/>
      <c r="D46" s="107"/>
      <c r="E46" s="107"/>
      <c r="F46" s="107"/>
      <c r="G46" s="107"/>
      <c r="H46" s="107"/>
      <c r="I46" s="82"/>
      <c r="J46" s="82"/>
      <c r="K46" s="82"/>
      <c r="L46" s="82"/>
      <c r="M46" s="82"/>
      <c r="N46" s="82"/>
      <c r="O46" s="82"/>
      <c r="P46" s="82"/>
      <c r="Q46" s="82"/>
      <c r="R46" s="82"/>
      <c r="S46" s="82"/>
      <c r="T46" s="82"/>
      <c r="U46" s="82"/>
      <c r="V46" s="82"/>
    </row>
    <row r="47" spans="1:22" ht="15" customHeight="1" x14ac:dyDescent="0.35">
      <c r="A47" s="82"/>
      <c r="B47" s="82"/>
      <c r="C47" s="82"/>
      <c r="D47" s="82"/>
      <c r="E47" s="82"/>
      <c r="F47" s="82"/>
      <c r="G47" s="82"/>
      <c r="H47" s="82"/>
      <c r="I47" s="82"/>
      <c r="J47" s="82"/>
      <c r="K47" s="82"/>
      <c r="L47" s="82"/>
      <c r="M47" s="82"/>
      <c r="N47" s="82"/>
      <c r="O47" s="82"/>
      <c r="P47" s="82"/>
      <c r="Q47" s="82"/>
      <c r="R47" s="82"/>
      <c r="S47" s="82"/>
      <c r="T47" s="82"/>
      <c r="U47" s="82"/>
      <c r="V47" s="82"/>
    </row>
    <row r="48" spans="1:22" ht="15" customHeight="1" x14ac:dyDescent="0.35">
      <c r="A48" s="82"/>
      <c r="B48" s="82"/>
      <c r="C48" s="82"/>
      <c r="D48" s="82"/>
      <c r="E48" s="82"/>
      <c r="F48" s="82"/>
      <c r="G48" s="82"/>
      <c r="H48" s="82"/>
      <c r="I48" s="82"/>
      <c r="J48" s="82"/>
      <c r="K48" s="82"/>
      <c r="L48" s="82"/>
      <c r="M48" s="82"/>
      <c r="N48" s="82"/>
      <c r="O48" s="82"/>
      <c r="P48" s="82"/>
      <c r="Q48" s="82"/>
      <c r="R48" s="82"/>
      <c r="S48" s="82"/>
      <c r="T48" s="82"/>
      <c r="U48" s="82"/>
      <c r="V48" s="82"/>
    </row>
    <row r="49" spans="1:22" ht="15" customHeight="1" x14ac:dyDescent="0.35">
      <c r="A49" s="82"/>
      <c r="B49" s="82"/>
      <c r="C49" s="82"/>
      <c r="D49" s="82"/>
      <c r="E49" s="82"/>
      <c r="F49" s="82"/>
      <c r="G49" s="82"/>
      <c r="H49" s="82"/>
      <c r="I49" s="82"/>
      <c r="J49" s="82"/>
      <c r="K49" s="82"/>
      <c r="L49" s="82"/>
      <c r="M49" s="82"/>
      <c r="N49" s="82"/>
      <c r="O49" s="82"/>
      <c r="P49" s="82"/>
      <c r="Q49" s="82"/>
      <c r="R49" s="82"/>
      <c r="S49" s="82"/>
      <c r="T49" s="82"/>
      <c r="U49" s="82"/>
      <c r="V49" s="82"/>
    </row>
    <row r="50" spans="1:22" ht="15" customHeight="1" x14ac:dyDescent="0.35">
      <c r="A50" s="82"/>
      <c r="B50" s="82"/>
      <c r="C50" s="82"/>
      <c r="D50" s="82"/>
      <c r="E50" s="82"/>
      <c r="F50" s="82"/>
      <c r="G50" s="82"/>
      <c r="H50" s="82"/>
      <c r="I50" s="82"/>
      <c r="J50" s="82"/>
      <c r="K50" s="82"/>
      <c r="L50" s="82"/>
      <c r="M50" s="82"/>
      <c r="N50" s="82"/>
      <c r="O50" s="82"/>
      <c r="P50" s="82"/>
      <c r="Q50" s="82"/>
      <c r="R50" s="82"/>
      <c r="S50" s="82"/>
      <c r="T50" s="82"/>
      <c r="U50" s="82"/>
      <c r="V50" s="82"/>
    </row>
    <row r="52" spans="1:22" ht="15" customHeight="1" x14ac:dyDescent="0.35">
      <c r="B52" s="89" t="s">
        <v>318</v>
      </c>
    </row>
    <row r="53" spans="1:22" ht="15" customHeight="1" x14ac:dyDescent="0.35">
      <c r="B53" s="90" t="s">
        <v>319</v>
      </c>
    </row>
    <row r="55" spans="1:22" ht="15" customHeight="1" x14ac:dyDescent="0.35">
      <c r="B55" s="26" t="s">
        <v>244</v>
      </c>
      <c r="C55" s="26" t="s">
        <v>320</v>
      </c>
      <c r="D55" s="26" t="s">
        <v>321</v>
      </c>
      <c r="E55" s="26" t="s">
        <v>322</v>
      </c>
      <c r="F55" s="26" t="s">
        <v>323</v>
      </c>
    </row>
    <row r="56" spans="1:22" ht="15" customHeight="1" x14ac:dyDescent="0.35">
      <c r="B56" s="43" t="s">
        <v>250</v>
      </c>
      <c r="C56" s="91">
        <v>1000000</v>
      </c>
      <c r="D56" s="91">
        <f>C56*('Returns &amp; Ratios'!D1244/100)</f>
        <v>2962401.9944537813</v>
      </c>
      <c r="E56" s="91">
        <f t="shared" ref="E56:E61" si="0">D56-C56</f>
        <v>1962401.9944537813</v>
      </c>
      <c r="F56" s="35">
        <f t="shared" ref="F56:F61" si="1">D56/C56-1</f>
        <v>1.9624019944537814</v>
      </c>
    </row>
    <row r="57" spans="1:22" ht="15" customHeight="1" x14ac:dyDescent="0.35">
      <c r="B57" s="43" t="s">
        <v>324</v>
      </c>
      <c r="C57" s="91">
        <v>1000000</v>
      </c>
      <c r="D57" s="91">
        <f>C57*('Returns &amp; Ratios'!F1244/100)</f>
        <v>3368501.1383661237</v>
      </c>
      <c r="E57" s="91">
        <f t="shared" si="0"/>
        <v>2368501.1383661237</v>
      </c>
      <c r="F57" s="35">
        <f t="shared" si="1"/>
        <v>2.3685011383661236</v>
      </c>
    </row>
    <row r="58" spans="1:22" ht="15" customHeight="1" x14ac:dyDescent="0.35">
      <c r="B58" s="43" t="s">
        <v>252</v>
      </c>
      <c r="C58" s="91">
        <v>1000000</v>
      </c>
      <c r="D58" s="91">
        <f>C58*('Returns &amp; Ratios'!H1244/100)</f>
        <v>5720780.9093865771</v>
      </c>
      <c r="E58" s="91">
        <f t="shared" si="0"/>
        <v>4720780.9093865771</v>
      </c>
      <c r="F58" s="35">
        <f t="shared" si="1"/>
        <v>4.7207809093865771</v>
      </c>
    </row>
    <row r="59" spans="1:22" ht="15" customHeight="1" x14ac:dyDescent="0.35">
      <c r="B59" s="43" t="s">
        <v>325</v>
      </c>
      <c r="C59" s="91">
        <v>1000000</v>
      </c>
      <c r="D59" s="91">
        <f>C59*('Returns &amp; Ratios'!J1244/100)</f>
        <v>1752821.9125130484</v>
      </c>
      <c r="E59" s="91">
        <f t="shared" si="0"/>
        <v>752821.91251304839</v>
      </c>
      <c r="F59" s="35">
        <f t="shared" si="1"/>
        <v>0.75282191251304842</v>
      </c>
    </row>
    <row r="60" spans="1:22" ht="15" customHeight="1" x14ac:dyDescent="0.35">
      <c r="B60" s="43" t="s">
        <v>254</v>
      </c>
      <c r="C60" s="91">
        <v>1000000</v>
      </c>
      <c r="D60" s="91">
        <f>C60*(1+'Portfolio 5 - Mutual Fund 1'!C11)^5</f>
        <v>2773215.6432299777</v>
      </c>
      <c r="E60" s="91">
        <f t="shared" si="0"/>
        <v>1773215.6432299777</v>
      </c>
      <c r="F60" s="35">
        <f t="shared" si="1"/>
        <v>1.7732156432299777</v>
      </c>
    </row>
    <row r="61" spans="1:22" ht="15" customHeight="1" x14ac:dyDescent="0.35">
      <c r="B61" s="43" t="s">
        <v>255</v>
      </c>
      <c r="C61" s="91">
        <v>1000000</v>
      </c>
      <c r="D61" s="91">
        <f>C61*(1+'Portfolio 6 - Mutual Fund 2'!C11)^5</f>
        <v>1842435.1792999988</v>
      </c>
      <c r="E61" s="91">
        <f t="shared" si="0"/>
        <v>842435.1792999988</v>
      </c>
      <c r="F61" s="35">
        <f t="shared" si="1"/>
        <v>0.84243517929999889</v>
      </c>
    </row>
  </sheetData>
  <mergeCells count="3">
    <mergeCell ref="B1:Q4"/>
    <mergeCell ref="B5:E5"/>
    <mergeCell ref="B46:H46"/>
  </mergeCells>
  <pageMargins left="0.75" right="0.75" top="1" bottom="1"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M1242"/>
  <sheetViews>
    <sheetView showGridLines="0" zoomScale="82" zoomScaleNormal="100" workbookViewId="0">
      <selection activeCell="I18" sqref="I18"/>
    </sheetView>
  </sheetViews>
  <sheetFormatPr defaultColWidth="8.6328125" defaultRowHeight="14.5" x14ac:dyDescent="0.35"/>
  <cols>
    <col min="2" max="2" width="14" customWidth="1"/>
    <col min="3" max="13" width="16" customWidth="1"/>
  </cols>
  <sheetData>
    <row r="2" spans="2:13" ht="17.25" customHeight="1" x14ac:dyDescent="0.4">
      <c r="B2" s="5" t="s">
        <v>326</v>
      </c>
    </row>
    <row r="3" spans="2:13" ht="31.5" customHeight="1" x14ac:dyDescent="0.35">
      <c r="B3" s="3" t="s">
        <v>327</v>
      </c>
    </row>
    <row r="5" spans="2:13" ht="23.25" customHeight="1" x14ac:dyDescent="0.35">
      <c r="B5" s="75" t="s">
        <v>163</v>
      </c>
      <c r="C5" s="75" t="s">
        <v>328</v>
      </c>
      <c r="D5" s="75" t="s">
        <v>109</v>
      </c>
      <c r="E5" s="75" t="s">
        <v>113</v>
      </c>
      <c r="F5" s="75" t="s">
        <v>117</v>
      </c>
      <c r="G5" s="75" t="s">
        <v>120</v>
      </c>
      <c r="H5" s="75" t="s">
        <v>123</v>
      </c>
      <c r="I5" s="75" t="s">
        <v>127</v>
      </c>
      <c r="J5" s="75" t="s">
        <v>129</v>
      </c>
      <c r="K5" s="75" t="s">
        <v>131</v>
      </c>
      <c r="L5" s="75" t="s">
        <v>134</v>
      </c>
      <c r="M5" s="75" t="s">
        <v>136</v>
      </c>
    </row>
    <row r="6" spans="2:13" ht="15" customHeight="1" x14ac:dyDescent="0.35">
      <c r="B6" s="53">
        <f>'Historical Data'!C1240</f>
        <v>44460</v>
      </c>
      <c r="C6" s="54">
        <f>'Historical Data'!E1240</f>
        <v>5.2348863574760429E-3</v>
      </c>
      <c r="D6" s="54">
        <f>'Historical Data'!G1240</f>
        <v>-4.9989853061743306E-2</v>
      </c>
      <c r="E6" s="54">
        <f>'Historical Data'!I1240</f>
        <v>-9.2384502644582422E-3</v>
      </c>
      <c r="F6" s="54">
        <f>'Historical Data'!K1240</f>
        <v>-9.4290363403323196E-3</v>
      </c>
      <c r="G6" s="54">
        <f>'Historical Data'!M1240</f>
        <v>-4.4109559548208166E-2</v>
      </c>
      <c r="H6" s="54">
        <f>'Historical Data'!O1240</f>
        <v>2.1765438801329307E-2</v>
      </c>
      <c r="I6" s="54">
        <f>'Historical Data'!Q1240</f>
        <v>-1.7888953969824595E-2</v>
      </c>
      <c r="J6" s="54">
        <f>'Historical Data'!S1240</f>
        <v>1.1409871864241916E-2</v>
      </c>
      <c r="K6" s="54">
        <f>'Historical Data'!U1240</f>
        <v>-6.2145924628326243E-3</v>
      </c>
      <c r="L6" s="54">
        <f>'Historical Data'!W1240</f>
        <v>1.1541307712414461E-2</v>
      </c>
      <c r="M6" s="54">
        <f>'Historical Data'!Y1240</f>
        <v>1.3415896148923911E-2</v>
      </c>
    </row>
    <row r="7" spans="2:13" ht="15" customHeight="1" x14ac:dyDescent="0.35">
      <c r="B7" s="56">
        <f>'Historical Data'!C1239</f>
        <v>44461</v>
      </c>
      <c r="C7" s="57">
        <f>'Historical Data'!E1239</f>
        <v>8.1947994091302601E-3</v>
      </c>
      <c r="D7" s="57">
        <f>'Historical Data'!G1239</f>
        <v>-4.9972593807234844E-2</v>
      </c>
      <c r="E7" s="57">
        <f>'Historical Data'!I1239</f>
        <v>1.86045316004948E-2</v>
      </c>
      <c r="F7" s="57">
        <f>'Historical Data'!K1239</f>
        <v>1.4278184026561558E-2</v>
      </c>
      <c r="G7" s="57">
        <f>'Historical Data'!M1239</f>
        <v>-3.2639214772136604E-2</v>
      </c>
      <c r="H7" s="57">
        <f>'Historical Data'!O1239</f>
        <v>5.0296949029726701E-3</v>
      </c>
      <c r="I7" s="57">
        <f>'Historical Data'!Q1239</f>
        <v>-5.4646449482087522E-3</v>
      </c>
      <c r="J7" s="57">
        <f>'Historical Data'!S1239</f>
        <v>2.4175821147118803E-3</v>
      </c>
      <c r="K7" s="57">
        <f>'Historical Data'!U1239</f>
        <v>4.8323222769612872E-3</v>
      </c>
      <c r="L7" s="57">
        <f>'Historical Data'!W1239</f>
        <v>1.4722105188304857E-2</v>
      </c>
      <c r="M7" s="57">
        <f>'Historical Data'!Y1239</f>
        <v>3.9714254574223506E-3</v>
      </c>
    </row>
    <row r="8" spans="2:13" ht="15" customHeight="1" x14ac:dyDescent="0.35">
      <c r="B8" s="56">
        <f>'Historical Data'!C1238</f>
        <v>44462</v>
      </c>
      <c r="C8" s="57">
        <f>'Historical Data'!E1238</f>
        <v>1.8326220682116867E-2</v>
      </c>
      <c r="D8" s="57">
        <f>'Historical Data'!G1238</f>
        <v>-8.4572480966417229E-3</v>
      </c>
      <c r="E8" s="57">
        <f>'Historical Data'!I1238</f>
        <v>6.7013289094097761E-3</v>
      </c>
      <c r="F8" s="57">
        <f>'Historical Data'!K1238</f>
        <v>1.1991633919543387E-2</v>
      </c>
      <c r="G8" s="57">
        <f>'Historical Data'!M1238</f>
        <v>2.3268554290027943E-3</v>
      </c>
      <c r="H8" s="57">
        <f>'Historical Data'!O1238</f>
        <v>3.2970112033788634E-2</v>
      </c>
      <c r="I8" s="57">
        <f>'Historical Data'!Q1238</f>
        <v>1.6483517846928919E-2</v>
      </c>
      <c r="J8" s="57">
        <f>'Historical Data'!S1238</f>
        <v>1.4469423712794693E-2</v>
      </c>
      <c r="K8" s="57">
        <f>'Historical Data'!U1238</f>
        <v>8.4864496168322034E-3</v>
      </c>
      <c r="L8" s="57">
        <f>'Historical Data'!W1238</f>
        <v>4.2074585615109239E-2</v>
      </c>
      <c r="M8" s="57">
        <f>'Historical Data'!Y1238</f>
        <v>4.4629223216476888E-3</v>
      </c>
    </row>
    <row r="9" spans="2:13" ht="15" customHeight="1" x14ac:dyDescent="0.35">
      <c r="B9" s="56">
        <f>'Historical Data'!C1237</f>
        <v>44463</v>
      </c>
      <c r="C9" s="57">
        <f>'Historical Data'!E1237</f>
        <v>-8.0755483996208799E-3</v>
      </c>
      <c r="D9" s="57">
        <f>'Historical Data'!G1237</f>
        <v>-3.5215503087654421E-3</v>
      </c>
      <c r="E9" s="57">
        <f>'Historical Data'!I1237</f>
        <v>2.2625285126391947E-3</v>
      </c>
      <c r="F9" s="57">
        <f>'Historical Data'!K1237</f>
        <v>-1.2364748738017073E-2</v>
      </c>
      <c r="G9" s="57">
        <f>'Historical Data'!M1237</f>
        <v>-2.3795718385458131E-2</v>
      </c>
      <c r="H9" s="57">
        <f>'Historical Data'!O1237</f>
        <v>-2.4224398106388323E-3</v>
      </c>
      <c r="I9" s="57">
        <f>'Historical Data'!Q1237</f>
        <v>7.2072349178113893E-3</v>
      </c>
      <c r="J9" s="57">
        <f>'Historical Data'!S1237</f>
        <v>-1.5451721954444886E-2</v>
      </c>
      <c r="K9" s="57">
        <f>'Historical Data'!U1237</f>
        <v>-1.178103566401123E-2</v>
      </c>
      <c r="L9" s="57">
        <f>'Historical Data'!W1237</f>
        <v>-3.1674175328299303E-2</v>
      </c>
      <c r="M9" s="57">
        <f>'Historical Data'!Y1237</f>
        <v>6.8665797658393757E-3</v>
      </c>
    </row>
    <row r="10" spans="2:13" ht="15" customHeight="1" x14ac:dyDescent="0.35">
      <c r="B10" s="56">
        <f>'Historical Data'!C1236</f>
        <v>44466</v>
      </c>
      <c r="C10" s="57">
        <f>'Historical Data'!E1236</f>
        <v>1.333551294065094E-2</v>
      </c>
      <c r="D10" s="57">
        <f>'Historical Data'!G1236</f>
        <v>2.3506143647582745E-2</v>
      </c>
      <c r="E10" s="57">
        <f>'Historical Data'!I1236</f>
        <v>1.4324555250961879E-3</v>
      </c>
      <c r="F10" s="57">
        <f>'Historical Data'!K1236</f>
        <v>1.1997889479443691E-2</v>
      </c>
      <c r="G10" s="57">
        <f>'Historical Data'!M1236</f>
        <v>-1.9619559655246865E-2</v>
      </c>
      <c r="H10" s="57">
        <f>'Historical Data'!O1236</f>
        <v>0</v>
      </c>
      <c r="I10" s="57">
        <f>'Historical Data'!Q1236</f>
        <v>-7.1556623780600903E-3</v>
      </c>
      <c r="J10" s="57">
        <f>'Historical Data'!S1236</f>
        <v>2.0925536411743995E-2</v>
      </c>
      <c r="K10" s="57">
        <f>'Historical Data'!U1236</f>
        <v>-8.5173378594649574E-4</v>
      </c>
      <c r="L10" s="57">
        <f>'Historical Data'!W1236</f>
        <v>-2.5160766997154305E-3</v>
      </c>
      <c r="M10" s="57">
        <f>'Historical Data'!Y1236</f>
        <v>-7.3211926759987334E-3</v>
      </c>
    </row>
    <row r="11" spans="2:13" ht="15" customHeight="1" x14ac:dyDescent="0.35">
      <c r="B11" s="56">
        <f>'Historical Data'!C1235</f>
        <v>44467</v>
      </c>
      <c r="C11" s="57">
        <f>'Historical Data'!E1235</f>
        <v>2.0144460273424869E-2</v>
      </c>
      <c r="D11" s="57">
        <f>'Historical Data'!G1235</f>
        <v>-1.8056259224007443E-2</v>
      </c>
      <c r="E11" s="57">
        <f>'Historical Data'!I1235</f>
        <v>-7.7592886997629451E-3</v>
      </c>
      <c r="F11" s="57">
        <f>'Historical Data'!K1235</f>
        <v>-1.0309219563064742E-2</v>
      </c>
      <c r="G11" s="57">
        <f>'Historical Data'!M1235</f>
        <v>-1.8190757766013421E-3</v>
      </c>
      <c r="H11" s="57">
        <f>'Historical Data'!O1235</f>
        <v>4.7850354740416989E-2</v>
      </c>
      <c r="I11" s="57">
        <f>'Historical Data'!Q1235</f>
        <v>1.9819875680876065E-2</v>
      </c>
      <c r="J11" s="57">
        <f>'Historical Data'!S1235</f>
        <v>4.0204994716817044E-2</v>
      </c>
      <c r="K11" s="57">
        <f>'Historical Data'!U1235</f>
        <v>4.5170525772495251E-2</v>
      </c>
      <c r="L11" s="57">
        <f>'Historical Data'!W1235</f>
        <v>9.3692121465842604E-3</v>
      </c>
      <c r="M11" s="57">
        <f>'Historical Data'!Y1235</f>
        <v>1.6872195172218829E-2</v>
      </c>
    </row>
    <row r="12" spans="2:13" ht="15" customHeight="1" x14ac:dyDescent="0.35">
      <c r="B12" s="56">
        <f>'Historical Data'!C1234</f>
        <v>44468</v>
      </c>
      <c r="C12" s="57">
        <f>'Historical Data'!E1234</f>
        <v>1.8494967560308107E-2</v>
      </c>
      <c r="D12" s="57">
        <f>'Historical Data'!G1234</f>
        <v>-1.2452447592822269E-2</v>
      </c>
      <c r="E12" s="57">
        <f>'Historical Data'!I1234</f>
        <v>-5.1113810274705518E-3</v>
      </c>
      <c r="F12" s="57">
        <f>'Historical Data'!K1234</f>
        <v>2.3958284697603194E-2</v>
      </c>
      <c r="G12" s="57">
        <f>'Historical Data'!M1234</f>
        <v>5.2855236372556513E-2</v>
      </c>
      <c r="H12" s="57">
        <f>'Historical Data'!O1234</f>
        <v>4.9754671761392144E-2</v>
      </c>
      <c r="I12" s="57">
        <f>'Historical Data'!Q1234</f>
        <v>3.5335743179726542E-2</v>
      </c>
      <c r="J12" s="57">
        <f>'Historical Data'!S1234</f>
        <v>6.5934242844242874E-2</v>
      </c>
      <c r="K12" s="57">
        <f>'Historical Data'!U1234</f>
        <v>6.0342722653825565E-2</v>
      </c>
      <c r="L12" s="57">
        <f>'Historical Data'!W1234</f>
        <v>8.2470696768546681E-2</v>
      </c>
      <c r="M12" s="57">
        <f>'Historical Data'!Y1234</f>
        <v>2.6130165215136669E-2</v>
      </c>
    </row>
    <row r="13" spans="2:13" ht="15" customHeight="1" x14ac:dyDescent="0.35">
      <c r="B13" s="56">
        <f>'Historical Data'!C1233</f>
        <v>44469</v>
      </c>
      <c r="C13" s="57">
        <f>'Historical Data'!E1233</f>
        <v>-2.6241496115164686E-4</v>
      </c>
      <c r="D13" s="57">
        <f>'Historical Data'!G1233</f>
        <v>1.8228162066570963E-2</v>
      </c>
      <c r="E13" s="57">
        <f>'Historical Data'!I1233</f>
        <v>6.9819092797727134E-3</v>
      </c>
      <c r="F13" s="57">
        <f>'Historical Data'!K1233</f>
        <v>-1.2207516428327514E-2</v>
      </c>
      <c r="G13" s="57">
        <f>'Historical Data'!M1233</f>
        <v>5.6549276376042013E-2</v>
      </c>
      <c r="H13" s="57">
        <f>'Historical Data'!O1233</f>
        <v>1.2595784860355508E-2</v>
      </c>
      <c r="I13" s="57">
        <f>'Historical Data'!Q1233</f>
        <v>1.8771227818854541E-2</v>
      </c>
      <c r="J13" s="57">
        <f>'Historical Data'!S1233</f>
        <v>8.5317343245721045E-3</v>
      </c>
      <c r="K13" s="57">
        <f>'Historical Data'!U1233</f>
        <v>-2.6403772478997278E-2</v>
      </c>
      <c r="L13" s="57">
        <f>'Historical Data'!W1233</f>
        <v>4.7163474548837847E-2</v>
      </c>
      <c r="M13" s="57">
        <f>'Historical Data'!Y1233</f>
        <v>-2.1979160761802286E-2</v>
      </c>
    </row>
    <row r="14" spans="2:13" ht="15" customHeight="1" x14ac:dyDescent="0.35">
      <c r="B14" s="56">
        <f>'Historical Data'!C1232</f>
        <v>44470</v>
      </c>
      <c r="C14" s="57">
        <f>'Historical Data'!E1232</f>
        <v>6.1968060091301957E-3</v>
      </c>
      <c r="D14" s="57">
        <f>'Historical Data'!G1232</f>
        <v>1.2415768742977118E-2</v>
      </c>
      <c r="E14" s="57">
        <f>'Historical Data'!I1232</f>
        <v>3.8811035556807205E-3</v>
      </c>
      <c r="F14" s="57">
        <f>'Historical Data'!K1232</f>
        <v>-1.5448345276848352E-3</v>
      </c>
      <c r="G14" s="57">
        <f>'Historical Data'!M1232</f>
        <v>-1.6383671633869445E-3</v>
      </c>
      <c r="H14" s="57">
        <f>'Historical Data'!O1232</f>
        <v>-1.2054375099273984E-2</v>
      </c>
      <c r="I14" s="57">
        <f>'Historical Data'!Q1232</f>
        <v>-2.5125705689109545E-2</v>
      </c>
      <c r="J14" s="57">
        <f>'Historical Data'!S1232</f>
        <v>-1.3747030251473502E-2</v>
      </c>
      <c r="K14" s="57">
        <f>'Historical Data'!U1232</f>
        <v>1.0268842021618374E-2</v>
      </c>
      <c r="L14" s="57">
        <f>'Historical Data'!W1232</f>
        <v>3.1496135022639482E-2</v>
      </c>
      <c r="M14" s="57">
        <f>'Historical Data'!Y1232</f>
        <v>-7.2270356309687145E-3</v>
      </c>
    </row>
    <row r="15" spans="2:13" ht="15" customHeight="1" x14ac:dyDescent="0.35">
      <c r="B15" s="56">
        <f>'Historical Data'!C1231</f>
        <v>44473</v>
      </c>
      <c r="C15" s="57">
        <f>'Historical Data'!E1231</f>
        <v>1.4539004008660594E-2</v>
      </c>
      <c r="D15" s="57">
        <f>'Historical Data'!G1231</f>
        <v>3.6853962869616952E-2</v>
      </c>
      <c r="E15" s="57">
        <f>'Historical Data'!I1231</f>
        <v>2.1762673815368228E-2</v>
      </c>
      <c r="F15" s="57">
        <f>'Historical Data'!K1231</f>
        <v>4.9510109439911076E-2</v>
      </c>
      <c r="G15" s="57">
        <f>'Historical Data'!M1231</f>
        <v>8.2057042207335229E-3</v>
      </c>
      <c r="H15" s="57">
        <f>'Historical Data'!O1231</f>
        <v>-1.5706107084294318E-2</v>
      </c>
      <c r="I15" s="57">
        <f>'Historical Data'!Q1231</f>
        <v>2.0618637498321712E-2</v>
      </c>
      <c r="J15" s="57">
        <f>'Historical Data'!S1231</f>
        <v>4.0386067093805655E-2</v>
      </c>
      <c r="K15" s="57">
        <f>'Historical Data'!U1231</f>
        <v>-1.0427097078075098E-3</v>
      </c>
      <c r="L15" s="57">
        <f>'Historical Data'!W1231</f>
        <v>2.9618355431445309E-2</v>
      </c>
      <c r="M15" s="57">
        <f>'Historical Data'!Y1231</f>
        <v>2.3933453931830329E-3</v>
      </c>
    </row>
    <row r="16" spans="2:13" ht="15" customHeight="1" x14ac:dyDescent="0.35">
      <c r="B16" s="56">
        <f>'Historical Data'!C1230</f>
        <v>44474</v>
      </c>
      <c r="C16" s="57">
        <f>'Historical Data'!E1230</f>
        <v>2.8779151988892249E-2</v>
      </c>
      <c r="D16" s="57">
        <f>'Historical Data'!G1230</f>
        <v>5.0000029846039018E-2</v>
      </c>
      <c r="E16" s="57">
        <f>'Historical Data'!I1230</f>
        <v>3.9197327219544498E-2</v>
      </c>
      <c r="F16" s="57">
        <f>'Historical Data'!K1230</f>
        <v>4.6682989571629196E-2</v>
      </c>
      <c r="G16" s="57">
        <f>'Historical Data'!M1230</f>
        <v>9.2241218725162E-3</v>
      </c>
      <c r="H16" s="57">
        <f>'Historical Data'!O1230</f>
        <v>2.5319819498059282E-2</v>
      </c>
      <c r="I16" s="57">
        <f>'Historical Data'!Q1230</f>
        <v>1.3468065178496413E-2</v>
      </c>
      <c r="J16" s="57">
        <f>'Historical Data'!S1230</f>
        <v>-1.0307107525793224E-3</v>
      </c>
      <c r="K16" s="57">
        <f>'Historical Data'!U1230</f>
        <v>-8.8702592989353679E-3</v>
      </c>
      <c r="L16" s="57">
        <f>'Historical Data'!W1230</f>
        <v>6.4056802230581189E-2</v>
      </c>
      <c r="M16" s="57">
        <f>'Historical Data'!Y1230</f>
        <v>2.4970279757888347E-2</v>
      </c>
    </row>
    <row r="17" spans="2:13" ht="15" customHeight="1" x14ac:dyDescent="0.35">
      <c r="B17" s="56">
        <f>'Historical Data'!C1229</f>
        <v>44475</v>
      </c>
      <c r="C17" s="57">
        <f>'Historical Data'!E1229</f>
        <v>-4.5050955692604866E-3</v>
      </c>
      <c r="D17" s="57">
        <f>'Historical Data'!G1229</f>
        <v>2.7185906301340879E-2</v>
      </c>
      <c r="E17" s="57">
        <f>'Historical Data'!I1229</f>
        <v>-6.2182751510119205E-3</v>
      </c>
      <c r="F17" s="57">
        <f>'Historical Data'!K1229</f>
        <v>-4.6478864158627231E-2</v>
      </c>
      <c r="G17" s="57">
        <f>'Historical Data'!M1229</f>
        <v>-1.7204345553910483E-2</v>
      </c>
      <c r="H17" s="57">
        <f>'Historical Data'!O1229</f>
        <v>-2.0836043171742813E-2</v>
      </c>
      <c r="I17" s="57">
        <f>'Historical Data'!Q1229</f>
        <v>4.9833888289372297E-3</v>
      </c>
      <c r="J17" s="57">
        <f>'Historical Data'!S1229</f>
        <v>-1.4442734209715202E-2</v>
      </c>
      <c r="K17" s="57">
        <f>'Historical Data'!U1229</f>
        <v>-1.2371872427656916E-2</v>
      </c>
      <c r="L17" s="57">
        <f>'Historical Data'!W1229</f>
        <v>-1.9230669398167977E-2</v>
      </c>
      <c r="M17" s="57">
        <f>'Historical Data'!Y1229</f>
        <v>-1.8344261933716188E-2</v>
      </c>
    </row>
    <row r="18" spans="2:13" ht="15" customHeight="1" x14ac:dyDescent="0.35">
      <c r="B18" s="56">
        <f>'Historical Data'!C1228</f>
        <v>44476</v>
      </c>
      <c r="C18" s="57">
        <f>'Historical Data'!E1228</f>
        <v>-3.9166457444137492E-3</v>
      </c>
      <c r="D18" s="57">
        <f>'Historical Data'!G1228</f>
        <v>-1.1331888460186512E-4</v>
      </c>
      <c r="E18" s="57">
        <f>'Historical Data'!I1228</f>
        <v>-7.3686409943755082E-3</v>
      </c>
      <c r="F18" s="57">
        <f>'Historical Data'!K1228</f>
        <v>3.9389426789619986E-3</v>
      </c>
      <c r="G18" s="57">
        <f>'Historical Data'!M1228</f>
        <v>-2.3522898308639628E-2</v>
      </c>
      <c r="H18" s="57">
        <f>'Historical Data'!O1228</f>
        <v>-3.9406215419944823E-3</v>
      </c>
      <c r="I18" s="57">
        <f>'Historical Data'!Q1228</f>
        <v>9.9172809712642085E-3</v>
      </c>
      <c r="J18" s="57">
        <f>'Historical Data'!S1228</f>
        <v>-3.4892286788346105E-3</v>
      </c>
      <c r="K18" s="57">
        <f>'Historical Data'!U1228</f>
        <v>3.7315423805017733E-3</v>
      </c>
      <c r="L18" s="57">
        <f>'Historical Data'!W1228</f>
        <v>1.0230097574879249E-2</v>
      </c>
      <c r="M18" s="57">
        <f>'Historical Data'!Y1228</f>
        <v>8.6019031555255587E-3</v>
      </c>
    </row>
    <row r="19" spans="2:13" ht="15" customHeight="1" x14ac:dyDescent="0.35">
      <c r="B19" s="56">
        <f>'Historical Data'!C1227</f>
        <v>44477</v>
      </c>
      <c r="C19" s="57">
        <f>'Historical Data'!E1227</f>
        <v>4.1126850498225398E-3</v>
      </c>
      <c r="D19" s="57">
        <f>'Historical Data'!G1227</f>
        <v>-4.8517879775102357E-2</v>
      </c>
      <c r="E19" s="57">
        <f>'Historical Data'!I1227</f>
        <v>-2.4136337242710582E-2</v>
      </c>
      <c r="F19" s="57">
        <f>'Historical Data'!K1227</f>
        <v>-3.4330405551524779E-3</v>
      </c>
      <c r="G19" s="57">
        <f>'Historical Data'!M1227</f>
        <v>-6.1625555388648001E-3</v>
      </c>
      <c r="H19" s="57">
        <f>'Historical Data'!O1227</f>
        <v>6.8573891795453701E-3</v>
      </c>
      <c r="I19" s="57">
        <f>'Historical Data'!Q1227</f>
        <v>1.6366860105487824E-3</v>
      </c>
      <c r="J19" s="57">
        <f>'Historical Data'!S1227</f>
        <v>-1.1904790419387079E-2</v>
      </c>
      <c r="K19" s="57">
        <f>'Historical Data'!U1227</f>
        <v>-3.1866231197503758E-3</v>
      </c>
      <c r="L19" s="57">
        <f>'Historical Data'!W1227</f>
        <v>-5.0632068308643641E-3</v>
      </c>
      <c r="M19" s="57">
        <f>'Historical Data'!Y1227</f>
        <v>-1.1861568397075306E-2</v>
      </c>
    </row>
    <row r="20" spans="2:13" ht="15" customHeight="1" x14ac:dyDescent="0.35">
      <c r="B20" s="56">
        <f>'Historical Data'!C1226</f>
        <v>44480</v>
      </c>
      <c r="C20" s="57">
        <f>'Historical Data'!E1226</f>
        <v>1.084623655464112E-2</v>
      </c>
      <c r="D20" s="57">
        <f>'Historical Data'!G1226</f>
        <v>1.072258326297959E-2</v>
      </c>
      <c r="E20" s="57">
        <f>'Historical Data'!I1226</f>
        <v>-1.2281732729162442E-2</v>
      </c>
      <c r="F20" s="57">
        <f>'Historical Data'!K1226</f>
        <v>2.4606862775660154E-3</v>
      </c>
      <c r="G20" s="57">
        <f>'Historical Data'!M1226</f>
        <v>1.5219848153081639E-2</v>
      </c>
      <c r="H20" s="57">
        <f>'Historical Data'!O1226</f>
        <v>1.9122492691266313E-2</v>
      </c>
      <c r="I20" s="57">
        <f>'Historical Data'!Q1226</f>
        <v>-1.6340116465458632E-3</v>
      </c>
      <c r="J20" s="57">
        <f>'Historical Data'!S1226</f>
        <v>2.6222559496338782E-2</v>
      </c>
      <c r="K20" s="57">
        <f>'Historical Data'!U1226</f>
        <v>3.0634035965061868E-2</v>
      </c>
      <c r="L20" s="57">
        <f>'Historical Data'!W1226</f>
        <v>8.2838471621036636E-2</v>
      </c>
      <c r="M20" s="57">
        <f>'Historical Data'!Y1226</f>
        <v>7.0039649131894421E-2</v>
      </c>
    </row>
    <row r="21" spans="2:13" ht="15" customHeight="1" x14ac:dyDescent="0.35">
      <c r="B21" s="56">
        <f>'Historical Data'!C1225</f>
        <v>44481</v>
      </c>
      <c r="C21" s="57">
        <f>'Historical Data'!E1225</f>
        <v>4.3209148419700583E-3</v>
      </c>
      <c r="D21" s="57">
        <f>'Historical Data'!G1225</f>
        <v>-4.6560397071349069E-3</v>
      </c>
      <c r="E21" s="57">
        <f>'Historical Data'!I1225</f>
        <v>3.9798641228506071E-2</v>
      </c>
      <c r="F21" s="57">
        <f>'Historical Data'!K1225</f>
        <v>-1.9637169307501479E-3</v>
      </c>
      <c r="G21" s="57">
        <f>'Historical Data'!M1225</f>
        <v>2.2210211648592271E-3</v>
      </c>
      <c r="H21" s="57">
        <f>'Historical Data'!O1225</f>
        <v>-2.3647330005942768E-2</v>
      </c>
      <c r="I21" s="57">
        <f>'Historical Data'!Q1225</f>
        <v>-1.4729878437463095E-2</v>
      </c>
      <c r="J21" s="57">
        <f>'Historical Data'!S1225</f>
        <v>-1.7266039293293289E-3</v>
      </c>
      <c r="K21" s="57">
        <f>'Historical Data'!U1225</f>
        <v>-5.1697611026046975E-4</v>
      </c>
      <c r="L21" s="57">
        <f>'Historical Data'!W1225</f>
        <v>2.2454346359757738E-2</v>
      </c>
      <c r="M21" s="57">
        <f>'Historical Data'!Y1225</f>
        <v>-3.4118187889752516E-2</v>
      </c>
    </row>
    <row r="22" spans="2:13" ht="15" customHeight="1" x14ac:dyDescent="0.35">
      <c r="B22" s="56">
        <f>'Historical Data'!C1224</f>
        <v>44482</v>
      </c>
      <c r="C22" s="57">
        <f>'Historical Data'!E1224</f>
        <v>1.3947527296479301E-2</v>
      </c>
      <c r="D22" s="57">
        <f>'Historical Data'!G1224</f>
        <v>8.2602740221140447E-3</v>
      </c>
      <c r="E22" s="57">
        <f>'Historical Data'!I1224</f>
        <v>-1.22894657060999E-2</v>
      </c>
      <c r="F22" s="57">
        <f>'Historical Data'!K1224</f>
        <v>4.968028689975923E-2</v>
      </c>
      <c r="G22" s="57">
        <f>'Historical Data'!M1224</f>
        <v>1.2742354899218267E-2</v>
      </c>
      <c r="H22" s="57">
        <f>'Historical Data'!O1224</f>
        <v>4.9888055660101349E-2</v>
      </c>
      <c r="I22" s="57">
        <f>'Historical Data'!Q1224</f>
        <v>-2.6578023741391066E-2</v>
      </c>
      <c r="J22" s="57">
        <f>'Historical Data'!S1224</f>
        <v>1.2452601437357824E-2</v>
      </c>
      <c r="K22" s="57">
        <f>'Historical Data'!U1224</f>
        <v>3.1290456679941459E-2</v>
      </c>
      <c r="L22" s="57">
        <f>'Historical Data'!W1224</f>
        <v>0.14504596329434261</v>
      </c>
      <c r="M22" s="57">
        <f>'Historical Data'!Y1224</f>
        <v>-3.1677210833745972E-3</v>
      </c>
    </row>
    <row r="23" spans="2:13" ht="15" customHeight="1" x14ac:dyDescent="0.35">
      <c r="B23" s="56">
        <f>'Historical Data'!C1223</f>
        <v>44483</v>
      </c>
      <c r="C23" s="57">
        <f>'Historical Data'!E1223</f>
        <v>6.5821560371315257E-3</v>
      </c>
      <c r="D23" s="57">
        <f>'Historical Data'!G1223</f>
        <v>-9.0735288045104001E-3</v>
      </c>
      <c r="E23" s="57">
        <f>'Historical Data'!I1223</f>
        <v>1.093426797496444E-2</v>
      </c>
      <c r="F23" s="57">
        <f>'Historical Data'!K1223</f>
        <v>4.9671952125729391E-2</v>
      </c>
      <c r="G23" s="57">
        <f>'Historical Data'!M1223</f>
        <v>2.5711220729766504E-2</v>
      </c>
      <c r="H23" s="57">
        <f>'Historical Data'!O1223</f>
        <v>-1.2036042571501704E-2</v>
      </c>
      <c r="I23" s="57">
        <f>'Historical Data'!Q1223</f>
        <v>5.4607404372654322E-2</v>
      </c>
      <c r="J23" s="57">
        <f>'Historical Data'!S1223</f>
        <v>2.0840351122670908E-2</v>
      </c>
      <c r="K23" s="57">
        <f>'Historical Data'!U1223</f>
        <v>2.6329256119874245E-2</v>
      </c>
      <c r="L23" s="57">
        <f>'Historical Data'!W1223</f>
        <v>-7.1365070120636975E-3</v>
      </c>
      <c r="M23" s="57">
        <f>'Historical Data'!Y1223</f>
        <v>-7.414531772505395E-3</v>
      </c>
    </row>
    <row r="24" spans="2:13" ht="15" customHeight="1" x14ac:dyDescent="0.35">
      <c r="B24" s="56">
        <f>'Historical Data'!C1222</f>
        <v>44487</v>
      </c>
      <c r="C24" s="57">
        <f>'Historical Data'!E1222</f>
        <v>1.5438286223040665E-2</v>
      </c>
      <c r="D24" s="57">
        <f>'Historical Data'!G1222</f>
        <v>3.6093107675808422E-2</v>
      </c>
      <c r="E24" s="57">
        <f>'Historical Data'!I1222</f>
        <v>-2.4035674416297281E-3</v>
      </c>
      <c r="F24" s="57">
        <f>'Historical Data'!K1222</f>
        <v>9.9999991485052453E-2</v>
      </c>
      <c r="G24" s="57">
        <f>'Historical Data'!M1222</f>
        <v>4.9066559673748067E-2</v>
      </c>
      <c r="H24" s="57">
        <f>'Historical Data'!O1222</f>
        <v>-5.4568333789594137E-3</v>
      </c>
      <c r="I24" s="57">
        <f>'Historical Data'!Q1222</f>
        <v>0.14886730043560337</v>
      </c>
      <c r="J24" s="57">
        <f>'Historical Data'!S1222</f>
        <v>1.0041496255814852E-3</v>
      </c>
      <c r="K24" s="57">
        <f>'Historical Data'!U1222</f>
        <v>-4.1534590145750894E-3</v>
      </c>
      <c r="L24" s="57">
        <f>'Historical Data'!W1222</f>
        <v>0.15588502153426576</v>
      </c>
      <c r="M24" s="57">
        <f>'Historical Data'!Y1222</f>
        <v>1.1447466337083156E-2</v>
      </c>
    </row>
    <row r="25" spans="2:13" ht="15" customHeight="1" x14ac:dyDescent="0.35">
      <c r="B25" s="56">
        <f>'Historical Data'!C1221</f>
        <v>44488</v>
      </c>
      <c r="C25" s="57">
        <f>'Historical Data'!E1221</f>
        <v>-1.4436133875707302E-2</v>
      </c>
      <c r="D25" s="57">
        <f>'Historical Data'!G1221</f>
        <v>-1.8017975241553241E-3</v>
      </c>
      <c r="E25" s="57">
        <f>'Historical Data'!I1221</f>
        <v>-1.8527020625439428E-2</v>
      </c>
      <c r="F25" s="57">
        <f>'Historical Data'!K1221</f>
        <v>1.3392854378261099E-2</v>
      </c>
      <c r="G25" s="57">
        <f>'Historical Data'!M1221</f>
        <v>-2.3385719417790662E-2</v>
      </c>
      <c r="H25" s="57">
        <f>'Historical Data'!O1221</f>
        <v>-3.2282777716385325E-2</v>
      </c>
      <c r="I25" s="57">
        <f>'Historical Data'!Q1221</f>
        <v>-4.0845052683964655E-2</v>
      </c>
      <c r="J25" s="57">
        <f>'Historical Data'!S1221</f>
        <v>6.6850073528179621E-4</v>
      </c>
      <c r="K25" s="57">
        <f>'Historical Data'!U1221</f>
        <v>-2.527002205485307E-2</v>
      </c>
      <c r="L25" s="57">
        <f>'Historical Data'!W1221</f>
        <v>-0.10707341683033178</v>
      </c>
      <c r="M25" s="57">
        <f>'Historical Data'!Y1221</f>
        <v>-1.9566456984286273E-2</v>
      </c>
    </row>
    <row r="26" spans="2:13" ht="15" customHeight="1" x14ac:dyDescent="0.35">
      <c r="B26" s="56">
        <f>'Historical Data'!C1220</f>
        <v>44489</v>
      </c>
      <c r="C26" s="57">
        <f>'Historical Data'!E1220</f>
        <v>-1.6291684906387438E-2</v>
      </c>
      <c r="D26" s="57">
        <f>'Historical Data'!G1220</f>
        <v>-1.9970829879437213E-2</v>
      </c>
      <c r="E26" s="57">
        <f>'Historical Data'!I1220</f>
        <v>-1.8622349154228113E-3</v>
      </c>
      <c r="F26" s="57">
        <f>'Historical Data'!K1220</f>
        <v>-3.1637926708159569E-2</v>
      </c>
      <c r="G26" s="57">
        <f>'Historical Data'!M1220</f>
        <v>-2.8110468015246748E-2</v>
      </c>
      <c r="H26" s="57">
        <f>'Historical Data'!O1220</f>
        <v>-7.9114621701861232E-3</v>
      </c>
      <c r="I26" s="57">
        <f>'Historical Data'!Q1220</f>
        <v>-5.1394856011494405E-2</v>
      </c>
      <c r="J26" s="57">
        <f>'Historical Data'!S1220</f>
        <v>-2.2719554757285598E-2</v>
      </c>
      <c r="K26" s="57">
        <f>'Historical Data'!U1220</f>
        <v>-2.1646110644648386E-2</v>
      </c>
      <c r="L26" s="57">
        <f>'Historical Data'!W1220</f>
        <v>2.6115592914184305E-3</v>
      </c>
      <c r="M26" s="57">
        <f>'Historical Data'!Y1220</f>
        <v>-2.5043932083994469E-2</v>
      </c>
    </row>
    <row r="27" spans="2:13" ht="15" customHeight="1" x14ac:dyDescent="0.35">
      <c r="B27" s="56">
        <f>'Historical Data'!C1219</f>
        <v>44490</v>
      </c>
      <c r="C27" s="57">
        <f>'Historical Data'!E1219</f>
        <v>-3.0945149773293767E-3</v>
      </c>
      <c r="D27" s="57">
        <f>'Historical Data'!G1219</f>
        <v>4.6427334043398272E-2</v>
      </c>
      <c r="E27" s="57">
        <f>'Historical Data'!I1219</f>
        <v>1.6791694311882877E-2</v>
      </c>
      <c r="F27" s="57">
        <f>'Historical Data'!K1219</f>
        <v>1.9023948662822754E-2</v>
      </c>
      <c r="G27" s="57">
        <f>'Historical Data'!M1219</f>
        <v>1.3390455732135154E-2</v>
      </c>
      <c r="H27" s="57">
        <f>'Historical Data'!O1219</f>
        <v>-1.3955321299555679E-2</v>
      </c>
      <c r="I27" s="57">
        <f>'Historical Data'!Q1219</f>
        <v>-3.7151839142783305E-2</v>
      </c>
      <c r="J27" s="57">
        <f>'Historical Data'!S1219</f>
        <v>1.1281950915688288E-2</v>
      </c>
      <c r="K27" s="57">
        <f>'Historical Data'!U1219</f>
        <v>-1.5436130406885074E-3</v>
      </c>
      <c r="L27" s="57">
        <f>'Historical Data'!W1219</f>
        <v>-1.8233160649102631E-2</v>
      </c>
      <c r="M27" s="57">
        <f>'Historical Data'!Y1219</f>
        <v>-4.4151417734028531E-3</v>
      </c>
    </row>
    <row r="28" spans="2:13" ht="15" customHeight="1" x14ac:dyDescent="0.35">
      <c r="B28" s="56">
        <f>'Historical Data'!C1218</f>
        <v>44491</v>
      </c>
      <c r="C28" s="57">
        <f>'Historical Data'!E1218</f>
        <v>-1.0655629792977184E-3</v>
      </c>
      <c r="D28" s="57">
        <f>'Historical Data'!G1218</f>
        <v>1.0840425055168135E-2</v>
      </c>
      <c r="E28" s="57">
        <f>'Historical Data'!I1218</f>
        <v>2.6690632407651016E-3</v>
      </c>
      <c r="F28" s="57">
        <f>'Historical Data'!K1218</f>
        <v>-4.9918813827286024E-2</v>
      </c>
      <c r="G28" s="57">
        <f>'Historical Data'!M1218</f>
        <v>-1.6913261271844893E-2</v>
      </c>
      <c r="H28" s="57">
        <f>'Historical Data'!O1218</f>
        <v>2.6688292302610606E-2</v>
      </c>
      <c r="I28" s="57">
        <f>'Historical Data'!Q1218</f>
        <v>4.1800620907769037E-2</v>
      </c>
      <c r="J28" s="57">
        <f>'Historical Data'!S1218</f>
        <v>-2.0284118115738825E-2</v>
      </c>
      <c r="K28" s="57">
        <f>'Historical Data'!U1218</f>
        <v>2.0611104657466406E-3</v>
      </c>
      <c r="L28" s="57">
        <f>'Historical Data'!W1218</f>
        <v>-1.8350729351242712E-2</v>
      </c>
      <c r="M28" s="57">
        <f>'Historical Data'!Y1218</f>
        <v>2.0157389787647251E-3</v>
      </c>
    </row>
    <row r="29" spans="2:13" ht="15" customHeight="1" x14ac:dyDescent="0.35">
      <c r="B29" s="56">
        <f>'Historical Data'!C1217</f>
        <v>44494</v>
      </c>
      <c r="C29" s="57">
        <f>'Historical Data'!E1217</f>
        <v>-4.9545931920677022E-3</v>
      </c>
      <c r="D29" s="57">
        <f>'Historical Data'!G1217</f>
        <v>3.3665021787761207E-2</v>
      </c>
      <c r="E29" s="57">
        <f>'Historical Data'!I1217</f>
        <v>2.0796073278939176E-4</v>
      </c>
      <c r="F29" s="57">
        <f>'Historical Data'!K1217</f>
        <v>-4.9978645190949855E-2</v>
      </c>
      <c r="G29" s="57">
        <f>'Historical Data'!M1217</f>
        <v>-2.2580559910559184E-2</v>
      </c>
      <c r="H29" s="57">
        <f>'Historical Data'!O1217</f>
        <v>-1.8380019304724327E-2</v>
      </c>
      <c r="I29" s="57">
        <f>'Historical Data'!Q1217</f>
        <v>0</v>
      </c>
      <c r="J29" s="57">
        <f>'Historical Data'!S1217</f>
        <v>-6.9011536585092959E-3</v>
      </c>
      <c r="K29" s="57">
        <f>'Historical Data'!U1217</f>
        <v>-9.2565182080551756E-3</v>
      </c>
      <c r="L29" s="57">
        <f>'Historical Data'!W1217</f>
        <v>-3.7837706007436411E-2</v>
      </c>
      <c r="M29" s="57">
        <f>'Historical Data'!Y1217</f>
        <v>-6.034915058282353E-3</v>
      </c>
    </row>
    <row r="30" spans="2:13" ht="15" customHeight="1" x14ac:dyDescent="0.35">
      <c r="B30" s="56">
        <f>'Historical Data'!C1216</f>
        <v>44495</v>
      </c>
      <c r="C30" s="57">
        <f>'Historical Data'!E1216</f>
        <v>8.7851093947897141E-3</v>
      </c>
      <c r="D30" s="57">
        <f>'Historical Data'!G1216</f>
        <v>-8.048584754067778E-3</v>
      </c>
      <c r="E30" s="57">
        <f>'Historical Data'!I1216</f>
        <v>-1.8671051884858514E-2</v>
      </c>
      <c r="F30" s="57">
        <f>'Historical Data'!K1216</f>
        <v>8.9928401527785695E-3</v>
      </c>
      <c r="G30" s="57">
        <f>'Historical Data'!M1216</f>
        <v>1.1551110497911798E-2</v>
      </c>
      <c r="H30" s="57">
        <f>'Historical Data'!O1216</f>
        <v>-1.0966903732398503E-2</v>
      </c>
      <c r="I30" s="57">
        <f>'Historical Data'!Q1216</f>
        <v>-2.7777779713720419E-2</v>
      </c>
      <c r="J30" s="57">
        <f>'Historical Data'!S1216</f>
        <v>-4.8646150685922596E-3</v>
      </c>
      <c r="K30" s="57">
        <f>'Historical Data'!U1216</f>
        <v>-1.1679356521352102E-2</v>
      </c>
      <c r="L30" s="57">
        <f>'Historical Data'!W1216</f>
        <v>5.4775248827079404E-2</v>
      </c>
      <c r="M30" s="57">
        <f>'Historical Data'!Y1216</f>
        <v>1.0220433752589297E-2</v>
      </c>
    </row>
    <row r="31" spans="2:13" ht="15" customHeight="1" x14ac:dyDescent="0.35">
      <c r="B31" s="56">
        <f>'Historical Data'!C1215</f>
        <v>44496</v>
      </c>
      <c r="C31" s="57">
        <f>'Historical Data'!E1215</f>
        <v>-7.6972155035707202E-3</v>
      </c>
      <c r="D31" s="57">
        <f>'Historical Data'!G1215</f>
        <v>1.0459080070851501E-2</v>
      </c>
      <c r="E31" s="57">
        <f>'Historical Data'!I1215</f>
        <v>2.216197762293981E-2</v>
      </c>
      <c r="F31" s="57">
        <f>'Historical Data'!K1215</f>
        <v>-3.0748686169163597E-2</v>
      </c>
      <c r="G31" s="57">
        <f>'Historical Data'!M1215</f>
        <v>-1.9575826971956589E-2</v>
      </c>
      <c r="H31" s="57">
        <f>'Historical Data'!O1215</f>
        <v>-8.6545049380810646E-3</v>
      </c>
      <c r="I31" s="57">
        <f>'Historical Data'!Q1215</f>
        <v>3.1746511923136378E-3</v>
      </c>
      <c r="J31" s="57">
        <f>'Historical Data'!S1215</f>
        <v>-1.3268016446470465E-2</v>
      </c>
      <c r="K31" s="57">
        <f>'Historical Data'!U1215</f>
        <v>-7.8771637917629533E-4</v>
      </c>
      <c r="L31" s="57">
        <f>'Historical Data'!W1215</f>
        <v>-4.6605498467969797E-3</v>
      </c>
      <c r="M31" s="57">
        <f>'Historical Data'!Y1215</f>
        <v>1.1019400834209048E-3</v>
      </c>
    </row>
    <row r="32" spans="2:13" ht="15" customHeight="1" x14ac:dyDescent="0.35">
      <c r="B32" s="56">
        <f>'Historical Data'!C1214</f>
        <v>44497</v>
      </c>
      <c r="C32" s="57">
        <f>'Historical Data'!E1214</f>
        <v>-2.4974312431129353E-2</v>
      </c>
      <c r="D32" s="57">
        <f>'Historical Data'!G1214</f>
        <v>-4.3350673602774448E-2</v>
      </c>
      <c r="E32" s="57">
        <f>'Historical Data'!I1214</f>
        <v>-4.8876504738532778E-2</v>
      </c>
      <c r="F32" s="57">
        <f>'Historical Data'!K1214</f>
        <v>-4.873560762953566E-2</v>
      </c>
      <c r="G32" s="57">
        <f>'Historical Data'!M1214</f>
        <v>-9.9833996145440862E-3</v>
      </c>
      <c r="H32" s="57">
        <f>'Historical Data'!O1214</f>
        <v>-4.9924930407836632E-2</v>
      </c>
      <c r="I32" s="57">
        <f>'Historical Data'!Q1214</f>
        <v>-1.5822809006469041E-2</v>
      </c>
      <c r="J32" s="57">
        <f>'Historical Data'!S1214</f>
        <v>-2.7954623662574507E-2</v>
      </c>
      <c r="K32" s="57">
        <f>'Historical Data'!U1214</f>
        <v>-2.2864502705414624E-2</v>
      </c>
      <c r="L32" s="57">
        <f>'Historical Data'!W1214</f>
        <v>-2.7870673609790009E-2</v>
      </c>
      <c r="M32" s="57">
        <f>'Historical Data'!Y1214</f>
        <v>-2.1813080908616556E-2</v>
      </c>
    </row>
    <row r="33" spans="2:13" ht="15" customHeight="1" x14ac:dyDescent="0.35">
      <c r="B33" s="56">
        <f>'Historical Data'!C1213</f>
        <v>44498</v>
      </c>
      <c r="C33" s="57">
        <f>'Historical Data'!E1213</f>
        <v>-1.4619914040418402E-2</v>
      </c>
      <c r="D33" s="57">
        <f>'Historical Data'!G1213</f>
        <v>-1.4277733176765173E-2</v>
      </c>
      <c r="E33" s="57">
        <f>'Historical Data'!I1213</f>
        <v>4.9687931400093088E-3</v>
      </c>
      <c r="F33" s="57">
        <f>'Historical Data'!K1213</f>
        <v>-2.8516198035698714E-2</v>
      </c>
      <c r="G33" s="57">
        <f>'Historical Data'!M1213</f>
        <v>-2.2969307497555991E-2</v>
      </c>
      <c r="H33" s="57">
        <f>'Historical Data'!O1213</f>
        <v>1.1485562939586025E-3</v>
      </c>
      <c r="I33" s="57">
        <f>'Historical Data'!Q1213</f>
        <v>-1.2861785361778844E-2</v>
      </c>
      <c r="J33" s="57">
        <f>'Historical Data'!S1213</f>
        <v>-3.4219393333466241E-2</v>
      </c>
      <c r="K33" s="57">
        <f>'Historical Data'!U1213</f>
        <v>-4.5725880968285892E-3</v>
      </c>
      <c r="L33" s="57">
        <f>'Historical Data'!W1213</f>
        <v>-1.697241163083596E-2</v>
      </c>
      <c r="M33" s="57">
        <f>'Historical Data'!Y1213</f>
        <v>2.2811014680574004E-2</v>
      </c>
    </row>
    <row r="34" spans="2:13" ht="15" customHeight="1" x14ac:dyDescent="0.35">
      <c r="B34" s="56">
        <f>'Historical Data'!C1212</f>
        <v>44501</v>
      </c>
      <c r="C34" s="57">
        <f>'Historical Data'!E1212</f>
        <v>1.1550991775728381E-2</v>
      </c>
      <c r="D34" s="57">
        <f>'Historical Data'!G1212</f>
        <v>-3.8757358217254012E-3</v>
      </c>
      <c r="E34" s="57">
        <f>'Historical Data'!I1212</f>
        <v>1.6914603298741726E-2</v>
      </c>
      <c r="F34" s="57">
        <f>'Historical Data'!K1212</f>
        <v>2.3383049971869463E-2</v>
      </c>
      <c r="G34" s="57">
        <f>'Historical Data'!M1212</f>
        <v>1.1467948421581386E-2</v>
      </c>
      <c r="H34" s="57">
        <f>'Historical Data'!O1212</f>
        <v>-1.8356536440339966E-2</v>
      </c>
      <c r="I34" s="57">
        <f>'Historical Data'!Q1212</f>
        <v>4.0716640888714517E-2</v>
      </c>
      <c r="J34" s="57">
        <f>'Historical Data'!S1212</f>
        <v>1.2439048040331357E-2</v>
      </c>
      <c r="K34" s="57">
        <f>'Historical Data'!U1212</f>
        <v>1.4590709128888157E-2</v>
      </c>
      <c r="L34" s="57">
        <f>'Historical Data'!W1212</f>
        <v>4.0363926927050597E-2</v>
      </c>
      <c r="M34" s="57">
        <f>'Historical Data'!Y1212</f>
        <v>7.7006926461511416E-3</v>
      </c>
    </row>
    <row r="35" spans="2:13" ht="15" customHeight="1" x14ac:dyDescent="0.35">
      <c r="B35" s="56">
        <f>'Historical Data'!C1211</f>
        <v>44502</v>
      </c>
      <c r="C35" s="57">
        <f>'Historical Data'!E1211</f>
        <v>-3.5227296900592897E-3</v>
      </c>
      <c r="D35" s="57">
        <f>'Historical Data'!G1211</f>
        <v>-1.2780096774287486E-3</v>
      </c>
      <c r="E35" s="57">
        <f>'Historical Data'!I1211</f>
        <v>1.62069727780767E-3</v>
      </c>
      <c r="F35" s="57">
        <f>'Historical Data'!K1211</f>
        <v>1.2153621959601013E-2</v>
      </c>
      <c r="G35" s="57">
        <f>'Historical Data'!M1211</f>
        <v>1.0771023883890729E-2</v>
      </c>
      <c r="H35" s="57">
        <f>'Historical Data'!O1211</f>
        <v>-1.6216135612523552E-2</v>
      </c>
      <c r="I35" s="57">
        <f>'Historical Data'!Q1211</f>
        <v>-1.0954570245604978E-2</v>
      </c>
      <c r="J35" s="57">
        <f>'Historical Data'!S1211</f>
        <v>1.7497827491205875E-2</v>
      </c>
      <c r="K35" s="57">
        <f>'Historical Data'!U1211</f>
        <v>-1.1984102661918072E-2</v>
      </c>
      <c r="L35" s="57">
        <f>'Historical Data'!W1211</f>
        <v>2.4893519014780541E-2</v>
      </c>
      <c r="M35" s="57">
        <f>'Historical Data'!Y1211</f>
        <v>3.6224699859611631E-2</v>
      </c>
    </row>
    <row r="36" spans="2:13" ht="15" customHeight="1" x14ac:dyDescent="0.35">
      <c r="B36" s="56">
        <f>'Historical Data'!C1210</f>
        <v>44503</v>
      </c>
      <c r="C36" s="57">
        <f>'Historical Data'!E1210</f>
        <v>2.8926166759886129E-3</v>
      </c>
      <c r="D36" s="57">
        <f>'Historical Data'!G1210</f>
        <v>4.8370542225995239E-2</v>
      </c>
      <c r="E36" s="57">
        <f>'Historical Data'!I1210</f>
        <v>2.5761124121779888E-2</v>
      </c>
      <c r="F36" s="57">
        <f>'Historical Data'!K1210</f>
        <v>-8.1652295286183119E-3</v>
      </c>
      <c r="G36" s="57">
        <f>'Historical Data'!M1210</f>
        <v>-5.0477467171600177E-3</v>
      </c>
      <c r="H36" s="57">
        <f>'Historical Data'!O1210</f>
        <v>-1.6632125282237675E-2</v>
      </c>
      <c r="I36" s="57">
        <f>'Historical Data'!Q1210</f>
        <v>-3.7974612990485102E-2</v>
      </c>
      <c r="J36" s="57">
        <f>'Historical Data'!S1210</f>
        <v>7.318720702664816E-4</v>
      </c>
      <c r="K36" s="57">
        <f>'Historical Data'!U1210</f>
        <v>-8.3557472098155783E-3</v>
      </c>
      <c r="L36" s="57">
        <f>'Historical Data'!W1210</f>
        <v>1.3129574168939673E-3</v>
      </c>
      <c r="M36" s="57">
        <f>'Historical Data'!Y1210</f>
        <v>-1.858060980016063E-2</v>
      </c>
    </row>
    <row r="37" spans="2:13" ht="15" customHeight="1" x14ac:dyDescent="0.35">
      <c r="B37" s="56">
        <f>'Historical Data'!C1209</f>
        <v>44504</v>
      </c>
      <c r="C37" s="57">
        <f>'Historical Data'!E1209</f>
        <v>4.027339933459384E-3</v>
      </c>
      <c r="D37" s="57">
        <f>'Historical Data'!G1209</f>
        <v>-1.4023368285077442E-2</v>
      </c>
      <c r="E37" s="57">
        <f>'Historical Data'!I1209</f>
        <v>-3.4038817649979514E-3</v>
      </c>
      <c r="F37" s="57">
        <f>'Historical Data'!K1209</f>
        <v>2.0823259715217812E-2</v>
      </c>
      <c r="G37" s="57">
        <f>'Historical Data'!M1209</f>
        <v>3.2694521075897987E-2</v>
      </c>
      <c r="H37" s="57">
        <f>'Historical Data'!O1209</f>
        <v>4.2284997440655836E-3</v>
      </c>
      <c r="I37" s="57">
        <f>'Historical Data'!Q1209</f>
        <v>1.8092153886628548E-2</v>
      </c>
      <c r="J37" s="57">
        <f>'Historical Data'!S1209</f>
        <v>2.9250181962059418E-3</v>
      </c>
      <c r="K37" s="57">
        <f>'Historical Data'!U1209</f>
        <v>5.9798625816216422E-3</v>
      </c>
      <c r="L37" s="57">
        <f>'Historical Data'!W1209</f>
        <v>1.1145090527081125E-2</v>
      </c>
      <c r="M37" s="57">
        <f>'Historical Data'!Y1209</f>
        <v>6.2457414343604079E-3</v>
      </c>
    </row>
    <row r="38" spans="2:13" ht="15" customHeight="1" x14ac:dyDescent="0.35">
      <c r="B38" s="56">
        <f>'Historical Data'!C1208</f>
        <v>44508</v>
      </c>
      <c r="C38" s="57">
        <f>'Historical Data'!E1208</f>
        <v>1.5041945721790739E-2</v>
      </c>
      <c r="D38" s="57">
        <f>'Historical Data'!G1208</f>
        <v>1.4855570839064747E-2</v>
      </c>
      <c r="E38" s="57">
        <f>'Historical Data'!I1208</f>
        <v>2.132620381979411E-2</v>
      </c>
      <c r="F38" s="57">
        <f>'Historical Data'!K1208</f>
        <v>-8.5389139386751189E-3</v>
      </c>
      <c r="G38" s="57">
        <f>'Historical Data'!M1208</f>
        <v>3.2749453424560926E-3</v>
      </c>
      <c r="H38" s="57">
        <f>'Historical Data'!O1208</f>
        <v>-4.5714514401403394E-2</v>
      </c>
      <c r="I38" s="57">
        <f>'Historical Data'!Q1208</f>
        <v>3.231000432501685E-2</v>
      </c>
      <c r="J38" s="57">
        <f>'Historical Data'!S1208</f>
        <v>2.2967855240789037E-2</v>
      </c>
      <c r="K38" s="57">
        <f>'Historical Data'!U1208</f>
        <v>2.2156285306499379E-2</v>
      </c>
      <c r="L38" s="57">
        <f>'Historical Data'!W1208</f>
        <v>1.383182949438333E-2</v>
      </c>
      <c r="M38" s="57">
        <f>'Historical Data'!Y1208</f>
        <v>2.7349503081328885E-2</v>
      </c>
    </row>
    <row r="39" spans="2:13" ht="15" customHeight="1" x14ac:dyDescent="0.35">
      <c r="B39" s="56">
        <f>'Historical Data'!C1207</f>
        <v>44509</v>
      </c>
      <c r="C39" s="57">
        <f>'Historical Data'!E1207</f>
        <v>2.7361438334418953E-3</v>
      </c>
      <c r="D39" s="57">
        <f>'Historical Data'!G1207</f>
        <v>8.2949573478556804E-3</v>
      </c>
      <c r="E39" s="57">
        <f>'Historical Data'!I1207</f>
        <v>3.9152111159217462E-3</v>
      </c>
      <c r="F39" s="57">
        <f>'Historical Data'!K1207</f>
        <v>4.9760810263619559E-2</v>
      </c>
      <c r="G39" s="57">
        <f>'Historical Data'!M1207</f>
        <v>-6.5286158786781456E-3</v>
      </c>
      <c r="H39" s="57">
        <f>'Historical Data'!O1207</f>
        <v>2.6789606710120317E-3</v>
      </c>
      <c r="I39" s="57">
        <f>'Historical Data'!Q1207</f>
        <v>2.0344242270726065E-2</v>
      </c>
      <c r="J39" s="57">
        <f>'Historical Data'!S1207</f>
        <v>-1.2829815366905417E-2</v>
      </c>
      <c r="K39" s="57">
        <f>'Historical Data'!U1207</f>
        <v>-1.374571198603225E-2</v>
      </c>
      <c r="L39" s="57">
        <f>'Historical Data'!W1207</f>
        <v>3.1336515379813745E-2</v>
      </c>
      <c r="M39" s="57">
        <f>'Historical Data'!Y1207</f>
        <v>2.8314718968047714E-4</v>
      </c>
    </row>
    <row r="40" spans="2:13" ht="15" customHeight="1" x14ac:dyDescent="0.35">
      <c r="B40" s="56">
        <f>'Historical Data'!C1206</f>
        <v>44510</v>
      </c>
      <c r="C40" s="57">
        <f>'Historical Data'!E1206</f>
        <v>1.5413905008685447E-3</v>
      </c>
      <c r="D40" s="57">
        <f>'Historical Data'!G1206</f>
        <v>7.0168439698843343E-3</v>
      </c>
      <c r="E40" s="57">
        <f>'Historical Data'!I1206</f>
        <v>-1.5843948365510396E-3</v>
      </c>
      <c r="F40" s="57">
        <f>'Historical Data'!K1206</f>
        <v>4.102103482094055E-3</v>
      </c>
      <c r="G40" s="57">
        <f>'Historical Data'!M1206</f>
        <v>5.4744036251741512E-4</v>
      </c>
      <c r="H40" s="57">
        <f>'Historical Data'!O1206</f>
        <v>4.5576832026366088E-3</v>
      </c>
      <c r="I40" s="57">
        <f>'Historical Data'!Q1206</f>
        <v>-1.0736289913631847E-2</v>
      </c>
      <c r="J40" s="57">
        <f>'Historical Data'!S1206</f>
        <v>-7.9424064885343926E-3</v>
      </c>
      <c r="K40" s="57">
        <f>'Historical Data'!U1206</f>
        <v>-1.1525093361266503E-2</v>
      </c>
      <c r="L40" s="57">
        <f>'Historical Data'!W1206</f>
        <v>-2.0256228213162197E-2</v>
      </c>
      <c r="M40" s="57">
        <f>'Historical Data'!Y1206</f>
        <v>1.6798883338710269E-2</v>
      </c>
    </row>
    <row r="41" spans="2:13" ht="15" customHeight="1" x14ac:dyDescent="0.35">
      <c r="B41" s="56">
        <f>'Historical Data'!C1205</f>
        <v>44511</v>
      </c>
      <c r="C41" s="57">
        <f>'Historical Data'!E1205</f>
        <v>-6.0957602126340271E-3</v>
      </c>
      <c r="D41" s="57">
        <f>'Historical Data'!G1205</f>
        <v>1.1132752680532709E-2</v>
      </c>
      <c r="E41" s="57">
        <f>'Historical Data'!I1205</f>
        <v>1.5869091271782931E-3</v>
      </c>
      <c r="F41" s="57">
        <f>'Historical Data'!K1205</f>
        <v>-1.8610977513978999E-2</v>
      </c>
      <c r="G41" s="57">
        <f>'Historical Data'!M1205</f>
        <v>1.0948133920081204E-3</v>
      </c>
      <c r="H41" s="57">
        <f>'Historical Data'!O1205</f>
        <v>4.3648197938499944E-2</v>
      </c>
      <c r="I41" s="57">
        <f>'Historical Data'!Q1205</f>
        <v>-6.201364975267909E-3</v>
      </c>
      <c r="J41" s="57">
        <f>'Historical Data'!S1205</f>
        <v>-5.4585216488592936E-3</v>
      </c>
      <c r="K41" s="57">
        <f>'Historical Data'!U1205</f>
        <v>-1.2201607659556912E-2</v>
      </c>
      <c r="L41" s="57">
        <f>'Historical Data'!W1205</f>
        <v>1.1603348056951956E-2</v>
      </c>
      <c r="M41" s="57">
        <f>'Historical Data'!Y1205</f>
        <v>-6.3114655187225255E-3</v>
      </c>
    </row>
    <row r="42" spans="2:13" ht="15" customHeight="1" x14ac:dyDescent="0.35">
      <c r="B42" s="56">
        <f>'Historical Data'!C1204</f>
        <v>44512</v>
      </c>
      <c r="C42" s="57">
        <f>'Historical Data'!E1204</f>
        <v>1.3163979535253612E-2</v>
      </c>
      <c r="D42" s="57">
        <f>'Historical Data'!G1204</f>
        <v>4.9981531844835336E-2</v>
      </c>
      <c r="E42" s="57">
        <f>'Historical Data'!I1204</f>
        <v>4.9967498830176371E-2</v>
      </c>
      <c r="F42" s="57">
        <f>'Historical Data'!K1204</f>
        <v>3.2377285895925922E-3</v>
      </c>
      <c r="G42" s="57">
        <f>'Historical Data'!M1204</f>
        <v>-9.2947275700878684E-3</v>
      </c>
      <c r="H42" s="57">
        <f>'Historical Data'!O1204</f>
        <v>-3.2828572257299515E-2</v>
      </c>
      <c r="I42" s="57">
        <f>'Historical Data'!Q1204</f>
        <v>7.8004296207343504E-3</v>
      </c>
      <c r="J42" s="57">
        <f>'Historical Data'!S1204</f>
        <v>-1.4634806639450826E-3</v>
      </c>
      <c r="K42" s="57">
        <f>'Historical Data'!U1204</f>
        <v>-8.2367772779923243E-4</v>
      </c>
      <c r="L42" s="57">
        <f>'Historical Data'!W1204</f>
        <v>4.1716002511393846E-4</v>
      </c>
      <c r="M42" s="57">
        <f>'Historical Data'!Y1204</f>
        <v>7.4723145692696669E-3</v>
      </c>
    </row>
    <row r="43" spans="2:13" ht="15" customHeight="1" x14ac:dyDescent="0.35">
      <c r="B43" s="56">
        <f>'Historical Data'!C1203</f>
        <v>44515</v>
      </c>
      <c r="C43" s="57">
        <f>'Historical Data'!E1203</f>
        <v>2.4597985071852513E-3</v>
      </c>
      <c r="D43" s="57">
        <f>'Historical Data'!G1203</f>
        <v>-2.6403802471709814E-2</v>
      </c>
      <c r="E43" s="57">
        <f>'Historical Data'!I1203</f>
        <v>9.8661297827558059E-3</v>
      </c>
      <c r="F43" s="57">
        <f>'Historical Data'!K1203</f>
        <v>-1.1987101082530982E-2</v>
      </c>
      <c r="G43" s="57">
        <f>'Historical Data'!M1203</f>
        <v>0</v>
      </c>
      <c r="H43" s="57">
        <f>'Historical Data'!O1203</f>
        <v>-9.300785340312645E-4</v>
      </c>
      <c r="I43" s="57">
        <f>'Historical Data'!Q1203</f>
        <v>-1.5480107750439953E-2</v>
      </c>
      <c r="J43" s="57">
        <f>'Historical Data'!S1203</f>
        <v>5.1300193536700789E-3</v>
      </c>
      <c r="K43" s="57">
        <f>'Historical Data'!U1203</f>
        <v>3.4615450481713328E-2</v>
      </c>
      <c r="L43" s="57">
        <f>'Historical Data'!W1203</f>
        <v>7.5046305461212715E-3</v>
      </c>
      <c r="M43" s="57">
        <f>'Historical Data'!Y1203</f>
        <v>1.1403767246394914E-2</v>
      </c>
    </row>
    <row r="44" spans="2:13" ht="15" customHeight="1" x14ac:dyDescent="0.35">
      <c r="B44" s="56">
        <f>'Historical Data'!C1202</f>
        <v>44516</v>
      </c>
      <c r="C44" s="57">
        <f>'Historical Data'!E1202</f>
        <v>-1.3358688194949342E-2</v>
      </c>
      <c r="D44" s="57">
        <f>'Historical Data'!G1202</f>
        <v>-2.9935145751328274E-2</v>
      </c>
      <c r="E44" s="57">
        <f>'Historical Data'!I1202</f>
        <v>7.1261073597606028E-3</v>
      </c>
      <c r="F44" s="57">
        <f>'Historical Data'!K1202</f>
        <v>-3.7330808477252786E-3</v>
      </c>
      <c r="G44" s="57">
        <f>'Historical Data'!M1202</f>
        <v>-7.1744990953460652E-3</v>
      </c>
      <c r="H44" s="57">
        <f>'Historical Data'!O1202</f>
        <v>3.1037955874091416E-4</v>
      </c>
      <c r="I44" s="57">
        <f>'Historical Data'!Q1202</f>
        <v>6.6037745227593536E-2</v>
      </c>
      <c r="J44" s="57">
        <f>'Historical Data'!S1202</f>
        <v>-2.0779915423898676E-2</v>
      </c>
      <c r="K44" s="57">
        <f>'Historical Data'!U1202</f>
        <v>-3.7176697383164425E-3</v>
      </c>
      <c r="L44" s="57">
        <f>'Historical Data'!W1202</f>
        <v>1.1793883289092477E-2</v>
      </c>
      <c r="M44" s="57">
        <f>'Historical Data'!Y1202</f>
        <v>-4.8583847902586852E-3</v>
      </c>
    </row>
    <row r="45" spans="2:13" ht="15" customHeight="1" x14ac:dyDescent="0.35">
      <c r="B45" s="56">
        <f>'Historical Data'!C1201</f>
        <v>44517</v>
      </c>
      <c r="C45" s="57">
        <f>'Historical Data'!E1201</f>
        <v>-4.4581983866960329E-3</v>
      </c>
      <c r="D45" s="57">
        <f>'Historical Data'!G1201</f>
        <v>-1.0863211112862703E-2</v>
      </c>
      <c r="E45" s="57">
        <f>'Historical Data'!I1201</f>
        <v>-6.4668893500074986E-4</v>
      </c>
      <c r="F45" s="57">
        <f>'Historical Data'!K1201</f>
        <v>-2.2950808541600254E-2</v>
      </c>
      <c r="G45" s="57">
        <f>'Historical Data'!M1201</f>
        <v>-9.4495111139436538E-3</v>
      </c>
      <c r="H45" s="57">
        <f>'Historical Data'!O1201</f>
        <v>-3.5980329498477182E-2</v>
      </c>
      <c r="I45" s="57">
        <f>'Historical Data'!Q1201</f>
        <v>-2.2123763532353236E-2</v>
      </c>
      <c r="J45" s="57">
        <f>'Historical Data'!S1201</f>
        <v>1.6008739095066282E-2</v>
      </c>
      <c r="K45" s="57">
        <f>'Historical Data'!U1201</f>
        <v>1.8390508402226224E-2</v>
      </c>
      <c r="L45" s="57">
        <f>'Historical Data'!W1201</f>
        <v>2.2085909057543152E-2</v>
      </c>
      <c r="M45" s="57">
        <f>'Historical Data'!Y1201</f>
        <v>-4.0531785037105639E-3</v>
      </c>
    </row>
    <row r="46" spans="2:13" ht="15" customHeight="1" x14ac:dyDescent="0.35">
      <c r="B46" s="56">
        <f>'Historical Data'!C1200</f>
        <v>44518</v>
      </c>
      <c r="C46" s="57">
        <f>'Historical Data'!E1200</f>
        <v>-1.8269226735577737E-3</v>
      </c>
      <c r="D46" s="57">
        <f>'Historical Data'!G1200</f>
        <v>3.0040403137615135E-2</v>
      </c>
      <c r="E46" s="57">
        <f>'Historical Data'!I1200</f>
        <v>2.4552721735820349E-2</v>
      </c>
      <c r="F46" s="57">
        <f>'Historical Data'!K1200</f>
        <v>-1.3422851316051809E-2</v>
      </c>
      <c r="G46" s="57">
        <f>'Historical Data'!M1200</f>
        <v>-1.1784467181483405E-2</v>
      </c>
      <c r="H46" s="57">
        <f>'Historical Data'!O1200</f>
        <v>-4.9871193945292158E-2</v>
      </c>
      <c r="I46" s="57">
        <f>'Historical Data'!Q1200</f>
        <v>-1.6591365413971437E-2</v>
      </c>
      <c r="J46" s="57">
        <f>'Historical Data'!S1200</f>
        <v>-8.427907785509392E-3</v>
      </c>
      <c r="K46" s="57">
        <f>'Historical Data'!U1200</f>
        <v>7.5894054161329549E-3</v>
      </c>
      <c r="L46" s="57">
        <f>'Historical Data'!W1200</f>
        <v>-5.1220455209697979E-2</v>
      </c>
      <c r="M46" s="57">
        <f>'Historical Data'!Y1200</f>
        <v>-2.5989623747322055E-2</v>
      </c>
    </row>
    <row r="47" spans="2:13" ht="15" customHeight="1" x14ac:dyDescent="0.35">
      <c r="B47" s="56">
        <f>'Historical Data'!C1199</f>
        <v>44522</v>
      </c>
      <c r="C47" s="57">
        <f>'Historical Data'!E1199</f>
        <v>-2.8412207099584585E-2</v>
      </c>
      <c r="D47" s="57">
        <f>'Historical Data'!G1199</f>
        <v>7.8347535631850818E-5</v>
      </c>
      <c r="E47" s="57">
        <f>'Historical Data'!I1199</f>
        <v>-3.5668206042206441E-3</v>
      </c>
      <c r="F47" s="57">
        <f>'Historical Data'!K1199</f>
        <v>-1.8950407730525032E-2</v>
      </c>
      <c r="G47" s="57">
        <f>'Historical Data'!M1199</f>
        <v>-5.167528085003259E-2</v>
      </c>
      <c r="H47" s="57">
        <f>'Historical Data'!O1199</f>
        <v>-3.3864167778973053E-3</v>
      </c>
      <c r="I47" s="57">
        <f>'Historical Data'!Q1199</f>
        <v>-3.8343516531150978E-2</v>
      </c>
      <c r="J47" s="57">
        <f>'Historical Data'!S1199</f>
        <v>-3.8063657080555036E-2</v>
      </c>
      <c r="K47" s="57">
        <f>'Historical Data'!U1199</f>
        <v>8.8311594429739682E-3</v>
      </c>
      <c r="L47" s="57">
        <f>'Historical Data'!W1199</f>
        <v>-3.9856633611478065E-2</v>
      </c>
      <c r="M47" s="57">
        <f>'Historical Data'!Y1199</f>
        <v>-2.7537808586125645E-2</v>
      </c>
    </row>
    <row r="48" spans="2:13" ht="15" customHeight="1" x14ac:dyDescent="0.35">
      <c r="B48" s="56">
        <f>'Historical Data'!C1198</f>
        <v>44523</v>
      </c>
      <c r="C48" s="57">
        <f>'Historical Data'!E1198</f>
        <v>2.0271819294671367E-2</v>
      </c>
      <c r="D48" s="57">
        <f>'Historical Data'!G1198</f>
        <v>2.147957809457135E-2</v>
      </c>
      <c r="E48" s="57">
        <f>'Historical Data'!I1198</f>
        <v>4.9293486008545218E-2</v>
      </c>
      <c r="F48" s="57">
        <f>'Historical Data'!K1198</f>
        <v>4.952946872453734E-2</v>
      </c>
      <c r="G48" s="57">
        <f>'Historical Data'!M1198</f>
        <v>7.8443109383512732E-2</v>
      </c>
      <c r="H48" s="57">
        <f>'Historical Data'!O1198</f>
        <v>4.6041603631826966E-2</v>
      </c>
      <c r="I48" s="57">
        <f>'Historical Data'!Q1198</f>
        <v>7.9745302518803296E-3</v>
      </c>
      <c r="J48" s="57">
        <f>'Historical Data'!S1198</f>
        <v>2.5739591116578531E-2</v>
      </c>
      <c r="K48" s="57">
        <f>'Historical Data'!U1198</f>
        <v>3.9392170992648579E-2</v>
      </c>
      <c r="L48" s="57">
        <f>'Historical Data'!W1198</f>
        <v>4.0852266849204844E-2</v>
      </c>
      <c r="M48" s="57">
        <f>'Historical Data'!Y1198</f>
        <v>4.5698758558888608E-2</v>
      </c>
    </row>
    <row r="49" spans="2:13" ht="15" customHeight="1" x14ac:dyDescent="0.35">
      <c r="B49" s="56">
        <f>'Historical Data'!C1197</f>
        <v>44524</v>
      </c>
      <c r="C49" s="57">
        <f>'Historical Data'!E1197</f>
        <v>2.6752081129606253E-3</v>
      </c>
      <c r="D49" s="57">
        <f>'Historical Data'!G1197</f>
        <v>-8.9790736433904561E-3</v>
      </c>
      <c r="E49" s="57">
        <f>'Historical Data'!I1197</f>
        <v>-1.1158148393702105E-2</v>
      </c>
      <c r="F49" s="57">
        <f>'Historical Data'!K1197</f>
        <v>-4.7193150683633167E-4</v>
      </c>
      <c r="G49" s="57">
        <f>'Historical Data'!M1197</f>
        <v>1.1660145356707785E-2</v>
      </c>
      <c r="H49" s="57">
        <f>'Historical Data'!O1197</f>
        <v>-1.6262668023125926E-4</v>
      </c>
      <c r="I49" s="57">
        <f>'Historical Data'!Q1197</f>
        <v>-1.1075901992009918E-2</v>
      </c>
      <c r="J49" s="57">
        <f>'Historical Data'!S1197</f>
        <v>1.3857858228522257E-2</v>
      </c>
      <c r="K49" s="57">
        <f>'Historical Data'!U1197</f>
        <v>7.1837853349998593E-3</v>
      </c>
      <c r="L49" s="57">
        <f>'Historical Data'!W1197</f>
        <v>6.7524329103509917E-3</v>
      </c>
      <c r="M49" s="57">
        <f>'Historical Data'!Y1197</f>
        <v>2.8107259460451894E-2</v>
      </c>
    </row>
    <row r="50" spans="2:13" ht="15" customHeight="1" x14ac:dyDescent="0.35">
      <c r="B50" s="56">
        <f>'Historical Data'!C1196</f>
        <v>44525</v>
      </c>
      <c r="C50" s="57">
        <f>'Historical Data'!E1196</f>
        <v>2.4025319185371652E-2</v>
      </c>
      <c r="D50" s="57">
        <f>'Historical Data'!G1196</f>
        <v>4.7805872785715131E-2</v>
      </c>
      <c r="E50" s="57">
        <f>'Historical Data'!I1196</f>
        <v>9.8466047238909837E-3</v>
      </c>
      <c r="F50" s="57">
        <f>'Historical Data'!K1196</f>
        <v>-8.0264435242881627E-3</v>
      </c>
      <c r="G50" s="57">
        <f>'Historical Data'!M1196</f>
        <v>2.7441711422691029E-3</v>
      </c>
      <c r="H50" s="57">
        <f>'Historical Data'!O1196</f>
        <v>2.9889725448834836E-2</v>
      </c>
      <c r="I50" s="57">
        <f>'Historical Data'!Q1196</f>
        <v>-4.8000721430703219E-3</v>
      </c>
      <c r="J50" s="57">
        <f>'Historical Data'!S1196</f>
        <v>-1.1083851293569591E-3</v>
      </c>
      <c r="K50" s="57">
        <f>'Historical Data'!U1196</f>
        <v>4.6729688365005906E-3</v>
      </c>
      <c r="L50" s="57">
        <f>'Historical Data'!W1196</f>
        <v>1.7816037762381276E-2</v>
      </c>
      <c r="M50" s="57">
        <f>'Historical Data'!Y1196</f>
        <v>3.7238154845260496E-3</v>
      </c>
    </row>
    <row r="51" spans="2:13" ht="15" customHeight="1" x14ac:dyDescent="0.35">
      <c r="B51" s="56">
        <f>'Historical Data'!C1195</f>
        <v>44526</v>
      </c>
      <c r="C51" s="57">
        <f>'Historical Data'!E1195</f>
        <v>-3.5875837436643798E-2</v>
      </c>
      <c r="D51" s="57">
        <f>'Historical Data'!G1195</f>
        <v>-1.7614308449959037E-2</v>
      </c>
      <c r="E51" s="57">
        <f>'Historical Data'!I1195</f>
        <v>-2.313084863212278E-2</v>
      </c>
      <c r="F51" s="57">
        <f>'Historical Data'!K1195</f>
        <v>-3.6173261332812956E-2</v>
      </c>
      <c r="G51" s="57">
        <f>'Historical Data'!M1195</f>
        <v>-2.9009205046371167E-2</v>
      </c>
      <c r="H51" s="57">
        <f>'Historical Data'!O1195</f>
        <v>-4.763400415661867E-2</v>
      </c>
      <c r="I51" s="57">
        <f>'Historical Data'!Q1195</f>
        <v>-1.4469454076596722E-2</v>
      </c>
      <c r="J51" s="57">
        <f>'Historical Data'!S1195</f>
        <v>-4.6967399608197957E-2</v>
      </c>
      <c r="K51" s="57">
        <f>'Historical Data'!U1195</f>
        <v>-1.1015986661112476E-2</v>
      </c>
      <c r="L51" s="57">
        <f>'Historical Data'!W1195</f>
        <v>-6.3632689834466238E-2</v>
      </c>
      <c r="M51" s="57">
        <f>'Historical Data'!Y1195</f>
        <v>-2.6151455255934541E-2</v>
      </c>
    </row>
    <row r="52" spans="2:13" ht="15" customHeight="1" x14ac:dyDescent="0.35">
      <c r="B52" s="56">
        <f>'Historical Data'!C1194</f>
        <v>44529</v>
      </c>
      <c r="C52" s="57">
        <f>'Historical Data'!E1194</f>
        <v>-1.2730519842051646E-2</v>
      </c>
      <c r="D52" s="57">
        <f>'Historical Data'!G1194</f>
        <v>-4.997869731135407E-2</v>
      </c>
      <c r="E52" s="57">
        <f>'Historical Data'!I1194</f>
        <v>-1.4425739043195662E-2</v>
      </c>
      <c r="F52" s="57">
        <f>'Historical Data'!K1194</f>
        <v>-2.814813307774322E-2</v>
      </c>
      <c r="G52" s="57">
        <f>'Historical Data'!M1194</f>
        <v>-3.0439805827476074E-2</v>
      </c>
      <c r="H52" s="57">
        <f>'Historical Data'!O1194</f>
        <v>-3.8589029588376622E-2</v>
      </c>
      <c r="I52" s="57">
        <f>'Historical Data'!Q1194</f>
        <v>-1.1419201037555782E-2</v>
      </c>
      <c r="J52" s="57">
        <f>'Historical Data'!S1194</f>
        <v>-1.8238287676258569E-2</v>
      </c>
      <c r="K52" s="57">
        <f>'Historical Data'!U1194</f>
        <v>-8.6632835338938952E-3</v>
      </c>
      <c r="L52" s="57">
        <f>'Historical Data'!W1194</f>
        <v>-3.8266975114600088E-2</v>
      </c>
      <c r="M52" s="57">
        <f>'Historical Data'!Y1194</f>
        <v>-8.3626676856833893E-3</v>
      </c>
    </row>
    <row r="53" spans="2:13" ht="15" customHeight="1" x14ac:dyDescent="0.35">
      <c r="B53" s="56">
        <f>'Historical Data'!C1193</f>
        <v>44530</v>
      </c>
      <c r="C53" s="57">
        <f>'Historical Data'!E1193</f>
        <v>-9.9209835091303988E-3</v>
      </c>
      <c r="D53" s="57">
        <f>'Historical Data'!G1193</f>
        <v>-4.9994696237470992E-2</v>
      </c>
      <c r="E53" s="57">
        <f>'Historical Data'!I1193</f>
        <v>-4.2395103001988566E-2</v>
      </c>
      <c r="F53" s="57">
        <f>'Historical Data'!K1193</f>
        <v>9.654498532082334E-3</v>
      </c>
      <c r="G53" s="57">
        <f>'Historical Data'!M1193</f>
        <v>1.7441894615748632E-2</v>
      </c>
      <c r="H53" s="57">
        <f>'Historical Data'!O1193</f>
        <v>-1.0163628386962276E-2</v>
      </c>
      <c r="I53" s="57">
        <f>'Historical Data'!Q1193</f>
        <v>2.6402590581212415E-2</v>
      </c>
      <c r="J53" s="57">
        <f>'Historical Data'!S1193</f>
        <v>5.9287170712232218E-3</v>
      </c>
      <c r="K53" s="57">
        <f>'Historical Data'!U1193</f>
        <v>3.2459509490385452E-2</v>
      </c>
      <c r="L53" s="57">
        <f>'Historical Data'!W1193</f>
        <v>-8.4610498242491117E-3</v>
      </c>
      <c r="M53" s="57">
        <f>'Historical Data'!Y1193</f>
        <v>3.2983403071531026E-2</v>
      </c>
    </row>
    <row r="54" spans="2:13" ht="15" customHeight="1" x14ac:dyDescent="0.35">
      <c r="B54" s="56">
        <f>'Historical Data'!C1192</f>
        <v>44531</v>
      </c>
      <c r="C54" s="57">
        <f>'Historical Data'!E1192</f>
        <v>1.259012112542135E-2</v>
      </c>
      <c r="D54" s="57">
        <f>'Historical Data'!G1192</f>
        <v>-1.3059047435065585E-3</v>
      </c>
      <c r="E54" s="57">
        <f>'Historical Data'!I1192</f>
        <v>2.5629111121012293E-2</v>
      </c>
      <c r="F54" s="57">
        <f>'Historical Data'!K1192</f>
        <v>1.9124264958071402E-2</v>
      </c>
      <c r="G54" s="57">
        <f>'Historical Data'!M1192</f>
        <v>-7.4285709210357709E-3</v>
      </c>
      <c r="H54" s="57">
        <f>'Historical Data'!O1192</f>
        <v>4.9947613304891503E-2</v>
      </c>
      <c r="I54" s="57">
        <f>'Historical Data'!Q1192</f>
        <v>1.4469454076596611E-2</v>
      </c>
      <c r="J54" s="57">
        <f>'Historical Data'!S1192</f>
        <v>3.5363920525093295E-3</v>
      </c>
      <c r="K54" s="57">
        <f>'Historical Data'!U1192</f>
        <v>2.1762685579602703E-3</v>
      </c>
      <c r="L54" s="57">
        <f>'Historical Data'!W1192</f>
        <v>3.8745396722958736E-2</v>
      </c>
      <c r="M54" s="57">
        <f>'Historical Data'!Y1192</f>
        <v>-1.4514892815434832E-3</v>
      </c>
    </row>
    <row r="55" spans="2:13" ht="15" customHeight="1" x14ac:dyDescent="0.35">
      <c r="B55" s="56">
        <f>'Historical Data'!C1191</f>
        <v>44532</v>
      </c>
      <c r="C55" s="57">
        <f>'Historical Data'!E1191</f>
        <v>1.6477144884642581E-2</v>
      </c>
      <c r="D55" s="57">
        <f>'Historical Data'!G1191</f>
        <v>4.8994199461181775E-2</v>
      </c>
      <c r="E55" s="57">
        <f>'Historical Data'!I1191</f>
        <v>9.7847359919351895E-3</v>
      </c>
      <c r="F55" s="57">
        <f>'Historical Data'!K1191</f>
        <v>4.9382904429482455E-3</v>
      </c>
      <c r="G55" s="57">
        <f>'Historical Data'!M1191</f>
        <v>1.4392733232322152E-2</v>
      </c>
      <c r="H55" s="57">
        <f>'Historical Data'!O1191</f>
        <v>4.9726638526274902E-2</v>
      </c>
      <c r="I55" s="57">
        <f>'Historical Data'!Q1191</f>
        <v>2.2186838812592535E-2</v>
      </c>
      <c r="J55" s="57">
        <f>'Historical Data'!S1191</f>
        <v>7.8308851905037891E-3</v>
      </c>
      <c r="K55" s="57">
        <f>'Historical Data'!U1191</f>
        <v>3.5231783830164787E-2</v>
      </c>
      <c r="L55" s="57">
        <f>'Historical Data'!W1191</f>
        <v>5.328648096840416E-3</v>
      </c>
      <c r="M55" s="57">
        <f>'Historical Data'!Y1191</f>
        <v>2.1166509006052214E-2</v>
      </c>
    </row>
    <row r="56" spans="2:13" ht="15" customHeight="1" x14ac:dyDescent="0.35">
      <c r="B56" s="56">
        <f>'Historical Data'!C1190</f>
        <v>44533</v>
      </c>
      <c r="C56" s="57">
        <f>'Historical Data'!E1190</f>
        <v>-9.9290810332204327E-3</v>
      </c>
      <c r="D56" s="57">
        <f>'Historical Data'!G1190</f>
        <v>-8.9645145244380275E-3</v>
      </c>
      <c r="E56" s="57">
        <f>'Historical Data'!I1190</f>
        <v>3.5815481292882811E-2</v>
      </c>
      <c r="F56" s="57">
        <f>'Historical Data'!K1190</f>
        <v>-9.3366354052069056E-3</v>
      </c>
      <c r="G56" s="57">
        <f>'Historical Data'!M1190</f>
        <v>1.1918340522753423E-2</v>
      </c>
      <c r="H56" s="57">
        <f>'Historical Data'!O1190</f>
        <v>2.0369618708654169E-2</v>
      </c>
      <c r="I56" s="57">
        <f>'Historical Data'!Q1190</f>
        <v>9.3025375897559659E-3</v>
      </c>
      <c r="J56" s="57">
        <f>'Historical Data'!S1190</f>
        <v>-1.3208905286079431E-2</v>
      </c>
      <c r="K56" s="57">
        <f>'Historical Data'!U1190</f>
        <v>-3.9160814116231069E-2</v>
      </c>
      <c r="L56" s="57">
        <f>'Historical Data'!W1190</f>
        <v>-3.5335794983941682E-3</v>
      </c>
      <c r="M56" s="57">
        <f>'Historical Data'!Y1190</f>
        <v>5.7824356762101736E-3</v>
      </c>
    </row>
    <row r="57" spans="2:13" ht="15" customHeight="1" x14ac:dyDescent="0.35">
      <c r="B57" s="56">
        <f>'Historical Data'!C1189</f>
        <v>44536</v>
      </c>
      <c r="C57" s="57">
        <f>'Historical Data'!E1189</f>
        <v>-1.5385872170639692E-2</v>
      </c>
      <c r="D57" s="57">
        <f>'Historical Data'!G1189</f>
        <v>3.1311756318848083E-3</v>
      </c>
      <c r="E57" s="57">
        <f>'Historical Data'!I1189</f>
        <v>-7.879734501359148E-3</v>
      </c>
      <c r="F57" s="57">
        <f>'Historical Data'!K1189</f>
        <v>-1.2896836847708371E-2</v>
      </c>
      <c r="G57" s="57">
        <f>'Historical Data'!M1189</f>
        <v>-1.6826912075289524E-3</v>
      </c>
      <c r="H57" s="57">
        <f>'Historical Data'!O1189</f>
        <v>-3.8378293468777525E-2</v>
      </c>
      <c r="I57" s="57">
        <f>'Historical Data'!Q1189</f>
        <v>2.6113786896258651E-2</v>
      </c>
      <c r="J57" s="57">
        <f>'Historical Data'!S1189</f>
        <v>-2.0866269138323013E-2</v>
      </c>
      <c r="K57" s="57">
        <f>'Historical Data'!U1189</f>
        <v>-1.989329251074301E-2</v>
      </c>
      <c r="L57" s="57">
        <f>'Historical Data'!W1189</f>
        <v>-2.105492730582903E-2</v>
      </c>
      <c r="M57" s="57">
        <f>'Historical Data'!Y1189</f>
        <v>-1.8751089340408256E-2</v>
      </c>
    </row>
    <row r="58" spans="2:13" ht="15" customHeight="1" x14ac:dyDescent="0.35">
      <c r="B58" s="56">
        <f>'Historical Data'!C1188</f>
        <v>44537</v>
      </c>
      <c r="C58" s="57">
        <f>'Historical Data'!E1188</f>
        <v>1.1877469924237438E-2</v>
      </c>
      <c r="D58" s="57">
        <f>'Historical Data'!G1188</f>
        <v>9.7643873326156427E-3</v>
      </c>
      <c r="E58" s="57">
        <f>'Historical Data'!I1188</f>
        <v>7.9785307823143636E-3</v>
      </c>
      <c r="F58" s="57">
        <f>'Historical Data'!K1188</f>
        <v>8.542717565466873E-3</v>
      </c>
      <c r="G58" s="57">
        <f>'Historical Data'!M1188</f>
        <v>-2.2471807092356744E-2</v>
      </c>
      <c r="H58" s="57">
        <f>'Historical Data'!O1188</f>
        <v>-1.1908567259477976E-2</v>
      </c>
      <c r="I58" s="57">
        <f>'Historical Data'!Q1188</f>
        <v>4.4907470288437779E-3</v>
      </c>
      <c r="J58" s="57">
        <f>'Historical Data'!S1188</f>
        <v>8.0419222293290904E-3</v>
      </c>
      <c r="K58" s="57">
        <f>'Historical Data'!U1188</f>
        <v>1.8812041627346732E-2</v>
      </c>
      <c r="L58" s="57">
        <f>'Historical Data'!W1188</f>
        <v>2.5356580713343568E-2</v>
      </c>
      <c r="M58" s="57">
        <f>'Historical Data'!Y1188</f>
        <v>5.6246793262675121E-2</v>
      </c>
    </row>
    <row r="59" spans="2:13" ht="15" customHeight="1" x14ac:dyDescent="0.35">
      <c r="B59" s="56">
        <f>'Historical Data'!C1187</f>
        <v>44538</v>
      </c>
      <c r="C59" s="57">
        <f>'Historical Data'!E1187</f>
        <v>8.2123206386881531E-3</v>
      </c>
      <c r="D59" s="57">
        <f>'Historical Data'!G1187</f>
        <v>-5.1520517062881854E-3</v>
      </c>
      <c r="E59" s="57">
        <f>'Historical Data'!I1187</f>
        <v>5.7569896829545719E-4</v>
      </c>
      <c r="F59" s="57">
        <f>'Historical Data'!K1187</f>
        <v>3.58745008296526E-2</v>
      </c>
      <c r="G59" s="57">
        <f>'Historical Data'!M1187</f>
        <v>1.1494310629448057E-2</v>
      </c>
      <c r="H59" s="57">
        <f>'Historical Data'!O1187</f>
        <v>3.0943825956621929E-3</v>
      </c>
      <c r="I59" s="57">
        <f>'Historical Data'!Q1187</f>
        <v>4.4710742094020706E-3</v>
      </c>
      <c r="J59" s="57">
        <f>'Historical Data'!S1187</f>
        <v>1.5157395715488464E-2</v>
      </c>
      <c r="K59" s="57">
        <f>'Historical Data'!U1187</f>
        <v>-4.8590841710678401E-3</v>
      </c>
      <c r="L59" s="57">
        <f>'Historical Data'!W1187</f>
        <v>1.3027114186626054E-2</v>
      </c>
      <c r="M59" s="57">
        <f>'Historical Data'!Y1187</f>
        <v>-5.3765637204105099E-3</v>
      </c>
    </row>
    <row r="60" spans="2:13" ht="15" customHeight="1" x14ac:dyDescent="0.35">
      <c r="B60" s="56">
        <f>'Historical Data'!C1186</f>
        <v>44539</v>
      </c>
      <c r="C60" s="57">
        <f>'Historical Data'!E1186</f>
        <v>1.9475405345250607E-3</v>
      </c>
      <c r="D60" s="57">
        <f>'Historical Data'!G1186</f>
        <v>-1.1419251072970482E-3</v>
      </c>
      <c r="E60" s="57">
        <f>'Historical Data'!I1186</f>
        <v>-2.8768386484723241E-4</v>
      </c>
      <c r="F60" s="57">
        <f>'Historical Data'!K1186</f>
        <v>-3.8480917523650016E-3</v>
      </c>
      <c r="G60" s="57">
        <f>'Historical Data'!M1186</f>
        <v>5.6816808184327883E-3</v>
      </c>
      <c r="H60" s="57">
        <f>'Historical Data'!O1186</f>
        <v>-4.0428637893157648E-2</v>
      </c>
      <c r="I60" s="57">
        <f>'Historical Data'!Q1186</f>
        <v>-2.3738828263466627E-2</v>
      </c>
      <c r="J60" s="57">
        <f>'Historical Data'!S1186</f>
        <v>-9.4302373368571057E-3</v>
      </c>
      <c r="K60" s="57">
        <f>'Historical Data'!U1186</f>
        <v>-7.8126983248901771E-3</v>
      </c>
      <c r="L60" s="57">
        <f>'Historical Data'!W1186</f>
        <v>-7.410650150938225E-3</v>
      </c>
      <c r="M60" s="57">
        <f>'Historical Data'!Y1186</f>
        <v>-8.408377783193921E-3</v>
      </c>
    </row>
    <row r="61" spans="2:13" ht="15" customHeight="1" x14ac:dyDescent="0.35">
      <c r="B61" s="56">
        <f>'Historical Data'!C1185</f>
        <v>44540</v>
      </c>
      <c r="C61" s="57">
        <f>'Historical Data'!E1185</f>
        <v>9.2488561749481946E-4</v>
      </c>
      <c r="D61" s="57">
        <f>'Historical Data'!G1185</f>
        <v>-3.3767235603259227E-3</v>
      </c>
      <c r="E61" s="57">
        <f>'Historical Data'!I1185</f>
        <v>-8.6321213793572049E-4</v>
      </c>
      <c r="F61" s="57">
        <f>'Historical Data'!K1185</f>
        <v>4.8286038575771073E-3</v>
      </c>
      <c r="G61" s="57">
        <f>'Historical Data'!M1185</f>
        <v>-8.4744823165174843E-3</v>
      </c>
      <c r="H61" s="57">
        <f>'Historical Data'!O1185</f>
        <v>1.3028864181628519E-2</v>
      </c>
      <c r="I61" s="57">
        <f>'Historical Data'!Q1185</f>
        <v>-2.4316200379209008E-2</v>
      </c>
      <c r="J61" s="57">
        <f>'Historical Data'!S1185</f>
        <v>7.9327493656178305E-4</v>
      </c>
      <c r="K61" s="57">
        <f>'Historical Data'!U1185</f>
        <v>-2.7065234949201766E-3</v>
      </c>
      <c r="L61" s="57">
        <f>'Historical Data'!W1185</f>
        <v>1.3175703686290063E-3</v>
      </c>
      <c r="M61" s="57">
        <f>'Historical Data'!Y1185</f>
        <v>3.2015459488392572E-3</v>
      </c>
    </row>
    <row r="62" spans="2:13" ht="15" customHeight="1" x14ac:dyDescent="0.35">
      <c r="B62" s="56">
        <f>'Historical Data'!C1184</f>
        <v>44543</v>
      </c>
      <c r="C62" s="57">
        <f>'Historical Data'!E1184</f>
        <v>-1.0781072942964154E-2</v>
      </c>
      <c r="D62" s="57">
        <f>'Historical Data'!G1184</f>
        <v>-3.2867344568771162E-2</v>
      </c>
      <c r="E62" s="57">
        <f>'Historical Data'!I1184</f>
        <v>-2.1240357047546121E-3</v>
      </c>
      <c r="F62" s="57">
        <f>'Historical Data'!K1184</f>
        <v>-2.8832036272031791E-3</v>
      </c>
      <c r="G62" s="57">
        <f>'Historical Data'!M1184</f>
        <v>1.1965766736794947E-2</v>
      </c>
      <c r="H62" s="57">
        <f>'Historical Data'!O1184</f>
        <v>3.0064253660968543E-3</v>
      </c>
      <c r="I62" s="57">
        <f>'Historical Data'!Q1184</f>
        <v>-7.7880687478967259E-3</v>
      </c>
      <c r="J62" s="57">
        <f>'Historical Data'!S1184</f>
        <v>-2.7744399051267132E-3</v>
      </c>
      <c r="K62" s="57">
        <f>'Historical Data'!U1184</f>
        <v>8.6354949257234637E-3</v>
      </c>
      <c r="L62" s="57">
        <f>'Historical Data'!W1184</f>
        <v>9.8683595630655319E-3</v>
      </c>
      <c r="M62" s="57">
        <f>'Historical Data'!Y1184</f>
        <v>-5.4338333867621769E-3</v>
      </c>
    </row>
    <row r="63" spans="2:13" ht="15" customHeight="1" x14ac:dyDescent="0.35">
      <c r="B63" s="56">
        <f>'Historical Data'!C1183</f>
        <v>44544</v>
      </c>
      <c r="C63" s="57">
        <f>'Historical Data'!E1183</f>
        <v>7.9409423424163794E-3</v>
      </c>
      <c r="D63" s="57">
        <f>'Historical Data'!G1183</f>
        <v>3.3156778326951297E-2</v>
      </c>
      <c r="E63" s="57">
        <f>'Historical Data'!I1183</f>
        <v>3.6364967127020087E-2</v>
      </c>
      <c r="F63" s="57">
        <f>'Historical Data'!K1183</f>
        <v>-3.8554180099326096E-3</v>
      </c>
      <c r="G63" s="57">
        <f>'Historical Data'!M1183</f>
        <v>1.8581027306063591E-2</v>
      </c>
      <c r="H63" s="57">
        <f>'Historical Data'!O1183</f>
        <v>-1.58201593392856E-2</v>
      </c>
      <c r="I63" s="57">
        <f>'Historical Data'!Q1183</f>
        <v>-6.2795292324037133E-3</v>
      </c>
      <c r="J63" s="57">
        <f>'Historical Data'!S1183</f>
        <v>4.3720047735493761E-3</v>
      </c>
      <c r="K63" s="57">
        <f>'Historical Data'!U1183</f>
        <v>3.8404975897551319E-2</v>
      </c>
      <c r="L63" s="57">
        <f>'Historical Data'!W1183</f>
        <v>-5.2117079389597532E-3</v>
      </c>
      <c r="M63" s="57">
        <f>'Historical Data'!Y1183</f>
        <v>9.5396088484385189E-3</v>
      </c>
    </row>
    <row r="64" spans="2:13" ht="15" customHeight="1" x14ac:dyDescent="0.35">
      <c r="B64" s="56">
        <f>'Historical Data'!C1182</f>
        <v>44545</v>
      </c>
      <c r="C64" s="57">
        <f>'Historical Data'!E1182</f>
        <v>-7.5209533675207885E-3</v>
      </c>
      <c r="D64" s="57">
        <f>'Historical Data'!G1182</f>
        <v>-6.8617375559276717E-3</v>
      </c>
      <c r="E64" s="57">
        <f>'Historical Data'!I1182</f>
        <v>2.0190235411721158E-3</v>
      </c>
      <c r="F64" s="57">
        <f>'Historical Data'!K1182</f>
        <v>-1.1127215354976294E-2</v>
      </c>
      <c r="G64" s="57">
        <f>'Historical Data'!M1182</f>
        <v>-1.8242070888760509E-2</v>
      </c>
      <c r="H64" s="57">
        <f>'Historical Data'!O1182</f>
        <v>-1.4889873171876511E-2</v>
      </c>
      <c r="I64" s="57">
        <f>'Historical Data'!Q1182</f>
        <v>-2.2116738738670261E-2</v>
      </c>
      <c r="J64" s="57">
        <f>'Historical Data'!S1182</f>
        <v>2.7701194125504536E-3</v>
      </c>
      <c r="K64" s="57">
        <f>'Historical Data'!U1182</f>
        <v>-1.1307405380188595E-2</v>
      </c>
      <c r="L64" s="57">
        <f>'Historical Data'!W1182</f>
        <v>-5.2390121401272305E-3</v>
      </c>
      <c r="M64" s="57">
        <f>'Historical Data'!Y1182</f>
        <v>2.8433675823758664E-2</v>
      </c>
    </row>
    <row r="65" spans="2:13" ht="15" customHeight="1" x14ac:dyDescent="0.35">
      <c r="B65" s="56">
        <f>'Historical Data'!C1181</f>
        <v>44546</v>
      </c>
      <c r="C65" s="57">
        <f>'Historical Data'!E1181</f>
        <v>-4.5502184536150292E-4</v>
      </c>
      <c r="D65" s="57">
        <f>'Historical Data'!G1181</f>
        <v>-1.0753555535413128E-2</v>
      </c>
      <c r="E65" s="57">
        <f>'Historical Data'!I1181</f>
        <v>-2.5707833941288838E-2</v>
      </c>
      <c r="F65" s="57">
        <f>'Historical Data'!K1181</f>
        <v>-8.8062769311516575E-3</v>
      </c>
      <c r="G65" s="57">
        <f>'Historical Data'!M1181</f>
        <v>0</v>
      </c>
      <c r="H65" s="57">
        <f>'Historical Data'!O1181</f>
        <v>1.2194964550157339E-2</v>
      </c>
      <c r="I65" s="57">
        <f>'Historical Data'!Q1181</f>
        <v>-1.6156789660107806E-3</v>
      </c>
      <c r="J65" s="57">
        <f>'Historical Data'!S1181</f>
        <v>5.5250761818637084E-3</v>
      </c>
      <c r="K65" s="57">
        <f>'Historical Data'!U1181</f>
        <v>-7.8628216673294338E-3</v>
      </c>
      <c r="L65" s="57">
        <f>'Historical Data'!W1181</f>
        <v>-2.6113823240216716E-2</v>
      </c>
      <c r="M65" s="57">
        <f>'Historical Data'!Y1181</f>
        <v>-6.8827061133641565E-2</v>
      </c>
    </row>
    <row r="66" spans="2:13" ht="15" customHeight="1" x14ac:dyDescent="0.35">
      <c r="B66" s="56">
        <f>'Historical Data'!C1180</f>
        <v>44547</v>
      </c>
      <c r="C66" s="57">
        <f>'Historical Data'!E1180</f>
        <v>-1.8096970246147315E-2</v>
      </c>
      <c r="D66" s="57">
        <f>'Historical Data'!G1180</f>
        <v>-3.4051702717830645E-2</v>
      </c>
      <c r="E66" s="57">
        <f>'Historical Data'!I1180</f>
        <v>7.844535567837374E-3</v>
      </c>
      <c r="F66" s="57">
        <f>'Historical Data'!K1180</f>
        <v>-1.1845990543280727E-2</v>
      </c>
      <c r="G66" s="57">
        <f>'Historical Data'!M1180</f>
        <v>-4.8986553566663593E-2</v>
      </c>
      <c r="H66" s="57">
        <f>'Historical Data'!O1180</f>
        <v>-2.6641785882365765E-2</v>
      </c>
      <c r="I66" s="57">
        <f>'Historical Data'!Q1180</f>
        <v>1.6181328392148142E-2</v>
      </c>
      <c r="J66" s="57">
        <f>'Historical Data'!S1180</f>
        <v>-1.4521238511522983E-2</v>
      </c>
      <c r="K66" s="57">
        <f>'Historical Data'!U1180</f>
        <v>8.4055484894041133E-3</v>
      </c>
      <c r="L66" s="57">
        <f>'Historical Data'!W1180</f>
        <v>-2.7489689205792645E-2</v>
      </c>
      <c r="M66" s="57">
        <f>'Historical Data'!Y1180</f>
        <v>-2.3232788892295742E-2</v>
      </c>
    </row>
    <row r="67" spans="2:13" ht="15" customHeight="1" x14ac:dyDescent="0.35">
      <c r="B67" s="56">
        <f>'Historical Data'!C1179</f>
        <v>44550</v>
      </c>
      <c r="C67" s="57">
        <f>'Historical Data'!E1179</f>
        <v>-3.0115465321951529E-2</v>
      </c>
      <c r="D67" s="57">
        <f>'Historical Data'!G1179</f>
        <v>-4.6139996766222047E-2</v>
      </c>
      <c r="E67" s="57">
        <f>'Historical Data'!I1179</f>
        <v>-3.0957013974880598E-2</v>
      </c>
      <c r="F67" s="57">
        <f>'Historical Data'!K1179</f>
        <v>-2.9970048339186039E-2</v>
      </c>
      <c r="G67" s="57">
        <f>'Historical Data'!M1179</f>
        <v>-3.8484248639791496E-2</v>
      </c>
      <c r="H67" s="57">
        <f>'Historical Data'!O1179</f>
        <v>-1.1331957208848831E-2</v>
      </c>
      <c r="I67" s="57">
        <f>'Historical Data'!Q1179</f>
        <v>-6.3694361873764094E-2</v>
      </c>
      <c r="J67" s="57">
        <f>'Historical Data'!S1179</f>
        <v>-3.0267073164174096E-2</v>
      </c>
      <c r="K67" s="57">
        <f>'Historical Data'!U1179</f>
        <v>-4.7640842012408591E-4</v>
      </c>
      <c r="L67" s="57">
        <f>'Historical Data'!W1179</f>
        <v>-3.1047257953768614E-2</v>
      </c>
      <c r="M67" s="57">
        <f>'Historical Data'!Y1179</f>
        <v>-1.3040768638010514E-2</v>
      </c>
    </row>
    <row r="68" spans="2:13" ht="15" customHeight="1" x14ac:dyDescent="0.35">
      <c r="B68" s="56">
        <f>'Historical Data'!C1178</f>
        <v>44551</v>
      </c>
      <c r="C68" s="57">
        <f>'Historical Data'!E1178</f>
        <v>1.1565237682058971E-2</v>
      </c>
      <c r="D68" s="57">
        <f>'Historical Data'!G1178</f>
        <v>4.388864237674639E-2</v>
      </c>
      <c r="E68" s="57">
        <f>'Historical Data'!I1178</f>
        <v>9.9671591194303577E-3</v>
      </c>
      <c r="F68" s="57">
        <f>'Historical Data'!K1178</f>
        <v>1.8022676626914702E-2</v>
      </c>
      <c r="G68" s="57">
        <f>'Historical Data'!M1178</f>
        <v>4.0640336553787959E-2</v>
      </c>
      <c r="H68" s="57">
        <f>'Historical Data'!O1178</f>
        <v>3.2093180567662749E-2</v>
      </c>
      <c r="I68" s="57">
        <f>'Historical Data'!Q1178</f>
        <v>5.2721271697672156E-2</v>
      </c>
      <c r="J68" s="57">
        <f>'Historical Data'!S1178</f>
        <v>3.6962950624821467E-3</v>
      </c>
      <c r="K68" s="57">
        <f>'Historical Data'!U1178</f>
        <v>-1.5486955816490067E-2</v>
      </c>
      <c r="L68" s="57">
        <f>'Historical Data'!W1178</f>
        <v>1.3390648709900255E-2</v>
      </c>
      <c r="M68" s="57">
        <f>'Historical Data'!Y1178</f>
        <v>-1.116612341907075E-3</v>
      </c>
    </row>
    <row r="69" spans="2:13" ht="15" customHeight="1" x14ac:dyDescent="0.35">
      <c r="B69" s="56">
        <f>'Historical Data'!C1177</f>
        <v>44552</v>
      </c>
      <c r="C69" s="57">
        <f>'Historical Data'!E1177</f>
        <v>1.1403897750126513E-2</v>
      </c>
      <c r="D69" s="57">
        <f>'Historical Data'!G1177</f>
        <v>2.1332504815106956E-2</v>
      </c>
      <c r="E69" s="57">
        <f>'Historical Data'!I1177</f>
        <v>1.4423562751496366E-2</v>
      </c>
      <c r="F69" s="57">
        <f>'Historical Data'!K1177</f>
        <v>8.0930624030040033E-3</v>
      </c>
      <c r="G69" s="57">
        <f>'Historical Data'!M1177</f>
        <v>1.0650930566784567E-2</v>
      </c>
      <c r="H69" s="57">
        <f>'Historical Data'!O1177</f>
        <v>1.3668324762544204E-2</v>
      </c>
      <c r="I69" s="57">
        <f>'Historical Data'!Q1177</f>
        <v>1.615387129666912E-3</v>
      </c>
      <c r="J69" s="57">
        <f>'Historical Data'!S1177</f>
        <v>2.8641942499003648E-3</v>
      </c>
      <c r="K69" s="57">
        <f>'Historical Data'!U1177</f>
        <v>9.769300556415228E-3</v>
      </c>
      <c r="L69" s="57">
        <f>'Historical Data'!W1177</f>
        <v>2.8787130359462898E-2</v>
      </c>
      <c r="M69" s="57">
        <f>'Historical Data'!Y1177</f>
        <v>-3.0741165367088596E-3</v>
      </c>
    </row>
    <row r="70" spans="2:13" ht="15" customHeight="1" x14ac:dyDescent="0.35">
      <c r="B70" s="56">
        <f>'Historical Data'!C1176</f>
        <v>44553</v>
      </c>
      <c r="C70" s="57">
        <f>'Historical Data'!E1176</f>
        <v>1.2814267303800309E-2</v>
      </c>
      <c r="D70" s="57">
        <f>'Historical Data'!G1176</f>
        <v>8.3547601681543959E-3</v>
      </c>
      <c r="E70" s="57">
        <f>'Historical Data'!I1176</f>
        <v>1.350586100201201E-2</v>
      </c>
      <c r="F70" s="57">
        <f>'Historical Data'!K1176</f>
        <v>-3.5122776594249672E-3</v>
      </c>
      <c r="G70" s="57">
        <f>'Historical Data'!M1176</f>
        <v>1.6978832539751965E-2</v>
      </c>
      <c r="H70" s="57">
        <f>'Historical Data'!O1176</f>
        <v>1.685344280753398E-3</v>
      </c>
      <c r="I70" s="57">
        <f>'Historical Data'!Q1176</f>
        <v>-3.2258550908818018E-3</v>
      </c>
      <c r="J70" s="57">
        <f>'Historical Data'!S1176</f>
        <v>1.6319933509253648E-2</v>
      </c>
      <c r="K70" s="57">
        <f>'Historical Data'!U1176</f>
        <v>3.3738381458561451E-2</v>
      </c>
      <c r="L70" s="57">
        <f>'Historical Data'!W1176</f>
        <v>2.2946259122536006E-4</v>
      </c>
      <c r="M70" s="57">
        <f>'Historical Data'!Y1176</f>
        <v>1.3268637036901509E-2</v>
      </c>
    </row>
    <row r="71" spans="2:13" ht="15" customHeight="1" x14ac:dyDescent="0.35">
      <c r="B71" s="56">
        <f>'Historical Data'!C1175</f>
        <v>44554</v>
      </c>
      <c r="C71" s="57">
        <f>'Historical Data'!E1175</f>
        <v>-1.2278281477853925E-2</v>
      </c>
      <c r="D71" s="57">
        <f>'Historical Data'!G1175</f>
        <v>-2.9657838736836029E-2</v>
      </c>
      <c r="E71" s="57">
        <f>'Historical Data'!I1175</f>
        <v>-2.5772668440370627E-2</v>
      </c>
      <c r="F71" s="57">
        <f>'Historical Data'!K1175</f>
        <v>-6.5458743262797325E-3</v>
      </c>
      <c r="G71" s="57">
        <f>'Historical Data'!M1175</f>
        <v>-1.8422506148068396E-2</v>
      </c>
      <c r="H71" s="57">
        <f>'Historical Data'!O1175</f>
        <v>1.7499544285444424E-2</v>
      </c>
      <c r="I71" s="57">
        <f>'Historical Data'!Q1175</f>
        <v>-1.779932969248299E-2</v>
      </c>
      <c r="J71" s="57">
        <f>'Historical Data'!S1175</f>
        <v>-2.6495507405434937E-2</v>
      </c>
      <c r="K71" s="57">
        <f>'Historical Data'!U1175</f>
        <v>-1.415859766687555E-2</v>
      </c>
      <c r="L71" s="57">
        <f>'Historical Data'!W1175</f>
        <v>-5.7327150388929438E-3</v>
      </c>
      <c r="M71" s="57">
        <f>'Historical Data'!Y1175</f>
        <v>-1.6230216458904656E-2</v>
      </c>
    </row>
    <row r="72" spans="2:13" ht="15" customHeight="1" x14ac:dyDescent="0.35">
      <c r="B72" s="56">
        <f>'Historical Data'!C1174</f>
        <v>44557</v>
      </c>
      <c r="C72" s="57">
        <f>'Historical Data'!E1174</f>
        <v>-1.212987823638545E-3</v>
      </c>
      <c r="D72" s="57">
        <f>'Historical Data'!G1174</f>
        <v>-1.2355787878469249E-2</v>
      </c>
      <c r="E72" s="57">
        <f>'Historical Data'!I1174</f>
        <v>-7.1459681244391282E-3</v>
      </c>
      <c r="F72" s="57">
        <f>'Historical Data'!K1174</f>
        <v>8.1094704067066203E-3</v>
      </c>
      <c r="G72" s="57">
        <f>'Historical Data'!M1174</f>
        <v>8.2112653345873809E-3</v>
      </c>
      <c r="H72" s="57">
        <f>'Historical Data'!O1174</f>
        <v>2.9766883432192026E-2</v>
      </c>
      <c r="I72" s="57">
        <f>'Historical Data'!Q1174</f>
        <v>-9.8846792382327742E-3</v>
      </c>
      <c r="J72" s="57">
        <f>'Historical Data'!S1174</f>
        <v>4.9485178943917685E-3</v>
      </c>
      <c r="K72" s="57">
        <f>'Historical Data'!U1174</f>
        <v>3.4079639562694108E-3</v>
      </c>
      <c r="L72" s="57">
        <f>'Historical Data'!W1174</f>
        <v>2.5369672843795765E-3</v>
      </c>
      <c r="M72" s="57">
        <f>'Historical Data'!Y1174</f>
        <v>8.6239409381261289E-3</v>
      </c>
    </row>
    <row r="73" spans="2:13" ht="15" customHeight="1" x14ac:dyDescent="0.35">
      <c r="B73" s="56">
        <f>'Historical Data'!C1173</f>
        <v>44558</v>
      </c>
      <c r="C73" s="57">
        <f>'Historical Data'!E1173</f>
        <v>1.1309113554314854E-2</v>
      </c>
      <c r="D73" s="57">
        <f>'Historical Data'!G1173</f>
        <v>-5.6397454300602945E-3</v>
      </c>
      <c r="E73" s="57">
        <f>'Historical Data'!I1173</f>
        <v>1.6939330300341782E-2</v>
      </c>
      <c r="F73" s="57">
        <f>'Historical Data'!K1173</f>
        <v>1.558579099063917E-2</v>
      </c>
      <c r="G73" s="57">
        <f>'Historical Data'!M1173</f>
        <v>1.3379729536822538E-2</v>
      </c>
      <c r="H73" s="57">
        <f>'Historical Data'!O1173</f>
        <v>-5.1388157021449166E-3</v>
      </c>
      <c r="I73" s="57">
        <f>'Historical Data'!Q1173</f>
        <v>2.8286166052815753E-2</v>
      </c>
      <c r="J73" s="57">
        <f>'Historical Data'!S1173</f>
        <v>1.8465121707629706E-2</v>
      </c>
      <c r="K73" s="57">
        <f>'Historical Data'!U1173</f>
        <v>-2.4261048616359693E-3</v>
      </c>
      <c r="L73" s="57">
        <f>'Historical Data'!W1173</f>
        <v>1.955364206292276E-2</v>
      </c>
      <c r="M73" s="57">
        <f>'Historical Data'!Y1173</f>
        <v>1.2918297989908734E-2</v>
      </c>
    </row>
    <row r="74" spans="2:13" ht="15" customHeight="1" x14ac:dyDescent="0.35">
      <c r="B74" s="56">
        <f>'Historical Data'!C1172</f>
        <v>44559</v>
      </c>
      <c r="C74" s="57">
        <f>'Historical Data'!E1172</f>
        <v>-3.1227264360158546E-3</v>
      </c>
      <c r="D74" s="57">
        <f>'Historical Data'!G1172</f>
        <v>-5.1246056279005137E-3</v>
      </c>
      <c r="E74" s="57">
        <f>'Historical Data'!I1172</f>
        <v>-4.3966429792537953E-3</v>
      </c>
      <c r="F74" s="57">
        <f>'Historical Data'!K1172</f>
        <v>-1.1386209945446146E-2</v>
      </c>
      <c r="G74" s="57">
        <f>'Historical Data'!M1172</f>
        <v>8.6109199246353629E-3</v>
      </c>
      <c r="H74" s="57">
        <f>'Historical Data'!O1172</f>
        <v>-1.1945291927570767E-2</v>
      </c>
      <c r="I74" s="57">
        <f>'Historical Data'!Q1172</f>
        <v>-8.0905911189198543E-3</v>
      </c>
      <c r="J74" s="57">
        <f>'Historical Data'!S1172</f>
        <v>-7.6550722768737867E-3</v>
      </c>
      <c r="K74" s="57">
        <f>'Historical Data'!U1172</f>
        <v>-4.8637064660539409E-3</v>
      </c>
      <c r="L74" s="57">
        <f>'Historical Data'!W1172</f>
        <v>-9.7021111943274008E-3</v>
      </c>
      <c r="M74" s="57">
        <f>'Historical Data'!Y1172</f>
        <v>-7.4318934427114458E-3</v>
      </c>
    </row>
    <row r="75" spans="2:13" ht="15" customHeight="1" x14ac:dyDescent="0.35">
      <c r="B75" s="56">
        <f>'Historical Data'!C1171</f>
        <v>44560</v>
      </c>
      <c r="C75" s="57">
        <f>'Historical Data'!E1171</f>
        <v>-1.1428709604380582E-2</v>
      </c>
      <c r="D75" s="57">
        <f>'Historical Data'!G1171</f>
        <v>-2.5697432086643546E-2</v>
      </c>
      <c r="E75" s="57">
        <f>'Historical Data'!I1171</f>
        <v>-5.8593310706523072E-2</v>
      </c>
      <c r="F75" s="57">
        <f>'Historical Data'!K1171</f>
        <v>-4.006005330831619E-3</v>
      </c>
      <c r="G75" s="57">
        <f>'Historical Data'!M1171</f>
        <v>-2.0489550870902429E-2</v>
      </c>
      <c r="H75" s="57">
        <f>'Historical Data'!O1171</f>
        <v>-2.1891704870173223E-2</v>
      </c>
      <c r="I75" s="57">
        <f>'Historical Data'!Q1171</f>
        <v>1.9575931078412045E-2</v>
      </c>
      <c r="J75" s="57">
        <f>'Historical Data'!S1171</f>
        <v>3.0450775944018904E-2</v>
      </c>
      <c r="K75" s="57">
        <f>'Historical Data'!U1171</f>
        <v>3.6657456959281465E-3</v>
      </c>
      <c r="L75" s="57">
        <f>'Historical Data'!W1171</f>
        <v>-5.0125194301106069E-3</v>
      </c>
      <c r="M75" s="57">
        <f>'Historical Data'!Y1171</f>
        <v>1.506741564276215E-2</v>
      </c>
    </row>
    <row r="76" spans="2:13" ht="15" customHeight="1" x14ac:dyDescent="0.35">
      <c r="B76" s="56">
        <f>'Historical Data'!C1170</f>
        <v>44561</v>
      </c>
      <c r="C76" s="57">
        <f>'Historical Data'!E1170</f>
        <v>6.5175625072269039E-3</v>
      </c>
      <c r="D76" s="57">
        <f>'Historical Data'!G1170</f>
        <v>3.4127331792018101E-2</v>
      </c>
      <c r="E76" s="57">
        <f>'Historical Data'!I1170</f>
        <v>1.4644712601965093E-2</v>
      </c>
      <c r="F76" s="57">
        <f>'Historical Data'!K1170</f>
        <v>2.5138836572928813E-3</v>
      </c>
      <c r="G76" s="57">
        <f>'Historical Data'!M1170</f>
        <v>1.6850578740497779E-2</v>
      </c>
      <c r="H76" s="57">
        <f>'Historical Data'!O1170</f>
        <v>3.8416016306486167E-3</v>
      </c>
      <c r="I76" s="57">
        <f>'Historical Data'!Q1170</f>
        <v>-9.5999275100877579E-3</v>
      </c>
      <c r="J76" s="57">
        <f>'Historical Data'!S1170</f>
        <v>-1.9700523612343424E-2</v>
      </c>
      <c r="K76" s="57">
        <f>'Historical Data'!U1170</f>
        <v>-4.6264893393086481E-3</v>
      </c>
      <c r="L76" s="57">
        <f>'Historical Data'!W1170</f>
        <v>1.1907505575190713E-2</v>
      </c>
      <c r="M76" s="57">
        <f>'Historical Data'!Y1170</f>
        <v>8.1959482885625157E-3</v>
      </c>
    </row>
    <row r="77" spans="2:13" ht="15" customHeight="1" x14ac:dyDescent="0.35">
      <c r="B77" s="56">
        <f>'Historical Data'!C1169</f>
        <v>44564</v>
      </c>
      <c r="C77" s="57">
        <f>'Historical Data'!E1169</f>
        <v>9.6014704875186929E-3</v>
      </c>
      <c r="D77" s="57">
        <f>'Historical Data'!G1169</f>
        <v>-5.6007123742632947E-3</v>
      </c>
      <c r="E77" s="57">
        <f>'Historical Data'!I1169</f>
        <v>1.2516462630377756E-2</v>
      </c>
      <c r="F77" s="57">
        <f>'Historical Data'!K1169</f>
        <v>1.6048128698775033E-2</v>
      </c>
      <c r="G77" s="57">
        <f>'Historical Data'!M1169</f>
        <v>1.0285867307582297E-2</v>
      </c>
      <c r="H77" s="57">
        <f>'Historical Data'!O1169</f>
        <v>-4.9915681913752508E-3</v>
      </c>
      <c r="I77" s="57">
        <f>'Historical Data'!Q1169</f>
        <v>8.0773004437675322E-3</v>
      </c>
      <c r="J77" s="57">
        <f>'Historical Data'!S1169</f>
        <v>1.2861613493017288E-2</v>
      </c>
      <c r="K77" s="57">
        <f>'Historical Data'!U1169</f>
        <v>2.9356132790430145E-3</v>
      </c>
      <c r="L77" s="57">
        <f>'Historical Data'!W1169</f>
        <v>1.1088402953204124E-2</v>
      </c>
      <c r="M77" s="57">
        <f>'Historical Data'!Y1169</f>
        <v>2.8001219057245397E-3</v>
      </c>
    </row>
    <row r="78" spans="2:13" ht="15" customHeight="1" x14ac:dyDescent="0.35">
      <c r="B78" s="56">
        <f>'Historical Data'!C1168</f>
        <v>44565</v>
      </c>
      <c r="C78" s="57">
        <f>'Historical Data'!E1168</f>
        <v>2.280600019694301E-2</v>
      </c>
      <c r="D78" s="57">
        <f>'Historical Data'!G1168</f>
        <v>1.377735308318484E-2</v>
      </c>
      <c r="E78" s="57">
        <f>'Historical Data'!I1168</f>
        <v>1.4700368549197762E-2</v>
      </c>
      <c r="F78" s="57">
        <f>'Historical Data'!K1168</f>
        <v>-7.4037323216052942E-3</v>
      </c>
      <c r="G78" s="57">
        <f>'Historical Data'!M1168</f>
        <v>1.2443402365908129E-2</v>
      </c>
      <c r="H78" s="57">
        <f>'Historical Data'!O1168</f>
        <v>1.404675634089525E-2</v>
      </c>
      <c r="I78" s="57">
        <f>'Historical Data'!Q1168</f>
        <v>4.8077653780966845E-3</v>
      </c>
      <c r="J78" s="57">
        <f>'Historical Data'!S1168</f>
        <v>5.4761906292684293E-2</v>
      </c>
      <c r="K78" s="57">
        <f>'Historical Data'!U1168</f>
        <v>2.7316970241038074E-2</v>
      </c>
      <c r="L78" s="57">
        <f>'Historical Data'!W1168</f>
        <v>1.2981265808901465E-2</v>
      </c>
      <c r="M78" s="57">
        <f>'Historical Data'!Y1168</f>
        <v>2.7923031165997259E-2</v>
      </c>
    </row>
    <row r="79" spans="2:13" ht="15" customHeight="1" x14ac:dyDescent="0.35">
      <c r="B79" s="56">
        <f>'Historical Data'!C1167</f>
        <v>44566</v>
      </c>
      <c r="C79" s="57">
        <f>'Historical Data'!E1167</f>
        <v>6.3178343499348255E-3</v>
      </c>
      <c r="D79" s="57">
        <f>'Historical Data'!G1167</f>
        <v>3.4759382466587052E-3</v>
      </c>
      <c r="E79" s="57">
        <f>'Historical Data'!I1167</f>
        <v>2.4109222520961593E-2</v>
      </c>
      <c r="F79" s="57">
        <f>'Historical Data'!K1167</f>
        <v>-6.9617748755826936E-3</v>
      </c>
      <c r="G79" s="57">
        <f>'Historical Data'!M1167</f>
        <v>1.1173349293400747E-3</v>
      </c>
      <c r="H79" s="57">
        <f>'Historical Data'!O1167</f>
        <v>-2.4076655699919125E-2</v>
      </c>
      <c r="I79" s="57">
        <f>'Historical Data'!Q1167</f>
        <v>4.7846893398491019E-3</v>
      </c>
      <c r="J79" s="57">
        <f>'Historical Data'!S1167</f>
        <v>-6.7720298216098485E-3</v>
      </c>
      <c r="K79" s="57">
        <f>'Historical Data'!U1167</f>
        <v>-9.2592724433583351E-3</v>
      </c>
      <c r="L79" s="57">
        <f>'Historical Data'!W1167</f>
        <v>-1.2372958379556986E-2</v>
      </c>
      <c r="M79" s="57">
        <f>'Historical Data'!Y1167</f>
        <v>-7.7112903567931879E-3</v>
      </c>
    </row>
    <row r="80" spans="2:13" ht="15" customHeight="1" x14ac:dyDescent="0.35">
      <c r="B80" s="56">
        <f>'Historical Data'!C1166</f>
        <v>44567</v>
      </c>
      <c r="C80" s="57">
        <f>'Historical Data'!E1166</f>
        <v>-6.2675397567820701E-3</v>
      </c>
      <c r="D80" s="57">
        <f>'Historical Data'!G1166</f>
        <v>-5.6784303243706535E-4</v>
      </c>
      <c r="E80" s="57">
        <f>'Historical Data'!I1166</f>
        <v>7.2518302697197612E-3</v>
      </c>
      <c r="F80" s="57">
        <f>'Historical Data'!K1166</f>
        <v>0</v>
      </c>
      <c r="G80" s="57">
        <f>'Historical Data'!M1166</f>
        <v>1.1160662011204581E-2</v>
      </c>
      <c r="H80" s="57">
        <f>'Historical Data'!O1166</f>
        <v>1.301125232866962E-2</v>
      </c>
      <c r="I80" s="57">
        <f>'Historical Data'!Q1166</f>
        <v>1.7460366502102032E-2</v>
      </c>
      <c r="J80" s="57">
        <f>'Historical Data'!S1166</f>
        <v>-8.333237867987453E-3</v>
      </c>
      <c r="K80" s="57">
        <f>'Historical Data'!U1166</f>
        <v>-1.2940399965216343E-2</v>
      </c>
      <c r="L80" s="57">
        <f>'Historical Data'!W1166</f>
        <v>2.2147598107826516E-2</v>
      </c>
      <c r="M80" s="57">
        <f>'Historical Data'!Y1166</f>
        <v>3.8856082316829355E-3</v>
      </c>
    </row>
    <row r="81" spans="2:13" ht="15" customHeight="1" x14ac:dyDescent="0.35">
      <c r="B81" s="56">
        <f>'Historical Data'!C1165</f>
        <v>44568</v>
      </c>
      <c r="C81" s="57">
        <f>'Historical Data'!E1165</f>
        <v>8.8615611066897859E-3</v>
      </c>
      <c r="D81" s="57">
        <f>'Historical Data'!G1165</f>
        <v>9.0622145560574907E-3</v>
      </c>
      <c r="E81" s="57">
        <f>'Historical Data'!I1165</f>
        <v>9.4339099852247532E-3</v>
      </c>
      <c r="F81" s="57">
        <f>'Historical Data'!K1165</f>
        <v>3.5053382363459118E-3</v>
      </c>
      <c r="G81" s="57">
        <f>'Historical Data'!M1165</f>
        <v>-5.5177732128730561E-4</v>
      </c>
      <c r="H81" s="57">
        <f>'Historical Data'!O1165</f>
        <v>2.5688059211808056E-2</v>
      </c>
      <c r="I81" s="57">
        <f>'Historical Data'!Q1165</f>
        <v>-2.6521178890345443E-2</v>
      </c>
      <c r="J81" s="57">
        <f>'Historical Data'!S1165</f>
        <v>3.4377146465773833E-3</v>
      </c>
      <c r="K81" s="57">
        <f>'Historical Data'!U1165</f>
        <v>-3.6415960850275653E-3</v>
      </c>
      <c r="L81" s="57">
        <f>'Historical Data'!W1165</f>
        <v>5.9094634953371639E-3</v>
      </c>
      <c r="M81" s="57">
        <f>'Historical Data'!Y1165</f>
        <v>1.125951544468129E-2</v>
      </c>
    </row>
    <row r="82" spans="2:13" ht="15" customHeight="1" x14ac:dyDescent="0.35">
      <c r="B82" s="56">
        <f>'Historical Data'!C1164</f>
        <v>44571</v>
      </c>
      <c r="C82" s="57">
        <f>'Historical Data'!E1164</f>
        <v>5.710904795632965E-3</v>
      </c>
      <c r="D82" s="57">
        <f>'Historical Data'!G1164</f>
        <v>2.4605828362539439E-2</v>
      </c>
      <c r="E82" s="57">
        <f>'Historical Data'!I1164</f>
        <v>1.1102557163367832E-2</v>
      </c>
      <c r="F82" s="57">
        <f>'Historical Data'!K1164</f>
        <v>8.4830278339638854E-2</v>
      </c>
      <c r="G82" s="57">
        <f>'Historical Data'!M1164</f>
        <v>-6.6263780591940824E-3</v>
      </c>
      <c r="H82" s="57">
        <f>'Historical Data'!O1164</f>
        <v>3.2363062333044201E-2</v>
      </c>
      <c r="I82" s="57">
        <f>'Historical Data'!Q1164</f>
        <v>1.1218046841061868E-2</v>
      </c>
      <c r="J82" s="57">
        <f>'Historical Data'!S1164</f>
        <v>3.8066045606717225E-3</v>
      </c>
      <c r="K82" s="57">
        <f>'Historical Data'!U1164</f>
        <v>-5.8480319101064104E-3</v>
      </c>
      <c r="L82" s="57">
        <f>'Historical Data'!W1164</f>
        <v>8.4856004990776501E-3</v>
      </c>
      <c r="M82" s="57">
        <f>'Historical Data'!Y1164</f>
        <v>1.7401638451275403E-4</v>
      </c>
    </row>
    <row r="83" spans="2:13" ht="15" customHeight="1" x14ac:dyDescent="0.35">
      <c r="B83" s="56">
        <f>'Historical Data'!C1163</f>
        <v>44572</v>
      </c>
      <c r="C83" s="57">
        <f>'Historical Data'!E1163</f>
        <v>1.2269977459003378E-2</v>
      </c>
      <c r="D83" s="57">
        <f>'Historical Data'!G1163</f>
        <v>2.6240589812210224E-2</v>
      </c>
      <c r="E83" s="57">
        <f>'Historical Data'!I1163</f>
        <v>8.9686513703661097E-2</v>
      </c>
      <c r="F83" s="57">
        <f>'Historical Data'!K1163</f>
        <v>-1.3799764011661608E-3</v>
      </c>
      <c r="G83" s="57">
        <f>'Historical Data'!M1163</f>
        <v>2.1122944839871982E-2</v>
      </c>
      <c r="H83" s="57">
        <f>'Historical Data'!O1163</f>
        <v>-1.0554533482615147E-2</v>
      </c>
      <c r="I83" s="57">
        <f>'Historical Data'!Q1163</f>
        <v>-1.5847885152196484E-2</v>
      </c>
      <c r="J83" s="57">
        <f>'Historical Data'!S1163</f>
        <v>3.4132185863517961E-3</v>
      </c>
      <c r="K83" s="57">
        <f>'Historical Data'!U1163</f>
        <v>-7.3521985456903582E-4</v>
      </c>
      <c r="L83" s="57">
        <f>'Historical Data'!W1163</f>
        <v>5.8251793672730035E-3</v>
      </c>
      <c r="M83" s="57">
        <f>'Historical Data'!Y1163</f>
        <v>1.0523853128757477E-2</v>
      </c>
    </row>
    <row r="84" spans="2:13" ht="15" customHeight="1" x14ac:dyDescent="0.35">
      <c r="B84" s="56">
        <f>'Historical Data'!C1162</f>
        <v>44573</v>
      </c>
      <c r="C84" s="57">
        <f>'Historical Data'!E1162</f>
        <v>2.1351230872421745E-2</v>
      </c>
      <c r="D84" s="57">
        <f>'Historical Data'!G1162</f>
        <v>3.2557792935749896E-2</v>
      </c>
      <c r="E84" s="57">
        <f>'Historical Data'!I1162</f>
        <v>5.0766988829431536E-2</v>
      </c>
      <c r="F84" s="57">
        <f>'Historical Data'!K1162</f>
        <v>9.9953946006659633E-2</v>
      </c>
      <c r="G84" s="57">
        <f>'Historical Data'!M1162</f>
        <v>1.1975907939364872E-2</v>
      </c>
      <c r="H84" s="57">
        <f>'Historical Data'!O1162</f>
        <v>-9.8710364687980556E-3</v>
      </c>
      <c r="I84" s="57">
        <f>'Historical Data'!Q1162</f>
        <v>1.4492754677161157E-2</v>
      </c>
      <c r="J84" s="57">
        <f>'Historical Data'!S1162</f>
        <v>1.1715743177016735E-2</v>
      </c>
      <c r="K84" s="57">
        <f>'Historical Data'!U1162</f>
        <v>5.3961717024482159E-3</v>
      </c>
      <c r="L84" s="57">
        <f>'Historical Data'!W1162</f>
        <v>1.9948627800487007E-2</v>
      </c>
      <c r="M84" s="57">
        <f>'Historical Data'!Y1162</f>
        <v>-1.3856919166156945E-2</v>
      </c>
    </row>
    <row r="85" spans="2:13" ht="15" customHeight="1" x14ac:dyDescent="0.35">
      <c r="B85" s="56">
        <f>'Historical Data'!C1161</f>
        <v>44574</v>
      </c>
      <c r="C85" s="57">
        <f>'Historical Data'!E1161</f>
        <v>1.2308388875745369E-2</v>
      </c>
      <c r="D85" s="57">
        <f>'Historical Data'!G1161</f>
        <v>4.7426397599828807E-2</v>
      </c>
      <c r="E85" s="57">
        <f>'Historical Data'!I1161</f>
        <v>8.649206141043031E-3</v>
      </c>
      <c r="F85" s="57">
        <f>'Historical Data'!K1161</f>
        <v>-2.4706795057540587E-2</v>
      </c>
      <c r="G85" s="57">
        <f>'Historical Data'!M1161</f>
        <v>-7.5309386473640938E-3</v>
      </c>
      <c r="H85" s="57">
        <f>'Historical Data'!O1161</f>
        <v>-7.7183906107389788E-3</v>
      </c>
      <c r="I85" s="57">
        <f>'Historical Data'!Q1161</f>
        <v>6.3493023846272756E-3</v>
      </c>
      <c r="J85" s="57">
        <f>'Historical Data'!S1161</f>
        <v>8.2179239710360452E-3</v>
      </c>
      <c r="K85" s="57">
        <f>'Historical Data'!U1161</f>
        <v>1.4881555489062226E-2</v>
      </c>
      <c r="L85" s="57">
        <f>'Historical Data'!W1161</f>
        <v>3.1755945455079759E-2</v>
      </c>
      <c r="M85" s="57">
        <f>'Historical Data'!Y1161</f>
        <v>9.6006247859865557E-3</v>
      </c>
    </row>
    <row r="86" spans="2:13" ht="15" customHeight="1" x14ac:dyDescent="0.35">
      <c r="B86" s="56">
        <f>'Historical Data'!C1160</f>
        <v>44575</v>
      </c>
      <c r="C86" s="57">
        <f>'Historical Data'!E1160</f>
        <v>2.026791524546212E-3</v>
      </c>
      <c r="D86" s="57">
        <f>'Historical Data'!G1160</f>
        <v>4.4562283300431105E-4</v>
      </c>
      <c r="E86" s="57">
        <f>'Historical Data'!I1160</f>
        <v>2.1753460874695651E-2</v>
      </c>
      <c r="F86" s="57">
        <f>'Historical Data'!K1160</f>
        <v>6.0111371466311514E-3</v>
      </c>
      <c r="G86" s="57">
        <f>'Historical Data'!M1160</f>
        <v>3.2521864564438729E-3</v>
      </c>
      <c r="H86" s="57">
        <f>'Historical Data'!O1160</f>
        <v>-3.0789397658442796E-3</v>
      </c>
      <c r="I86" s="57">
        <f>'Historical Data'!Q1160</f>
        <v>-1.5773036498113679E-2</v>
      </c>
      <c r="J86" s="57">
        <f>'Historical Data'!S1160</f>
        <v>2.9642996091034934E-3</v>
      </c>
      <c r="K86" s="57">
        <f>'Historical Data'!U1160</f>
        <v>-1.2020019188755393E-3</v>
      </c>
      <c r="L86" s="57">
        <f>'Historical Data'!W1160</f>
        <v>-3.6689799635937215E-3</v>
      </c>
      <c r="M86" s="57">
        <f>'Historical Data'!Y1160</f>
        <v>7.7778808401851585E-4</v>
      </c>
    </row>
    <row r="87" spans="2:13" ht="15" customHeight="1" x14ac:dyDescent="0.35">
      <c r="B87" s="56">
        <f>'Historical Data'!C1159</f>
        <v>44578</v>
      </c>
      <c r="C87" s="57">
        <f>'Historical Data'!E1159</f>
        <v>1.2733308267502075E-2</v>
      </c>
      <c r="D87" s="57">
        <f>'Historical Data'!G1159</f>
        <v>-8.8587670149156139E-3</v>
      </c>
      <c r="E87" s="57">
        <f>'Historical Data'!I1159</f>
        <v>8.089172331696548E-2</v>
      </c>
      <c r="F87" s="57">
        <f>'Historical Data'!K1159</f>
        <v>-9.3897233392055135E-3</v>
      </c>
      <c r="G87" s="57">
        <f>'Historical Data'!M1159</f>
        <v>6.4828681900077623E-3</v>
      </c>
      <c r="H87" s="57">
        <f>'Historical Data'!O1159</f>
        <v>1.6092363982590285E-2</v>
      </c>
      <c r="I87" s="57">
        <f>'Historical Data'!Q1159</f>
        <v>8.0130146713246475E-3</v>
      </c>
      <c r="J87" s="57">
        <f>'Historical Data'!S1159</f>
        <v>9.2352348763009573E-3</v>
      </c>
      <c r="K87" s="57">
        <f>'Historical Data'!U1159</f>
        <v>-6.7387701297958458E-3</v>
      </c>
      <c r="L87" s="57">
        <f>'Historical Data'!W1159</f>
        <v>1.4116258362882439E-2</v>
      </c>
      <c r="M87" s="57">
        <f>'Historical Data'!Y1159</f>
        <v>1.6411777620710666E-3</v>
      </c>
    </row>
    <row r="88" spans="2:13" ht="15" customHeight="1" x14ac:dyDescent="0.35">
      <c r="B88" s="56">
        <f>'Historical Data'!C1158</f>
        <v>44579</v>
      </c>
      <c r="C88" s="57">
        <f>'Historical Data'!E1158</f>
        <v>-5.1440370068891461E-3</v>
      </c>
      <c r="D88" s="57">
        <f>'Historical Data'!G1158</f>
        <v>1.2008812809955582E-2</v>
      </c>
      <c r="E88" s="57">
        <f>'Historical Data'!I1158</f>
        <v>3.5307538295542562E-2</v>
      </c>
      <c r="F88" s="57">
        <f>'Historical Data'!K1158</f>
        <v>-5.428687510703667E-2</v>
      </c>
      <c r="G88" s="57">
        <f>'Historical Data'!M1158</f>
        <v>-1.7713316837559057E-2</v>
      </c>
      <c r="H88" s="57">
        <f>'Historical Data'!O1158</f>
        <v>-2.8315404861693927E-2</v>
      </c>
      <c r="I88" s="57">
        <f>'Historical Data'!Q1158</f>
        <v>-4.7696187277527224E-3</v>
      </c>
      <c r="J88" s="57">
        <f>'Historical Data'!S1158</f>
        <v>-1.171305023489666E-2</v>
      </c>
      <c r="K88" s="57">
        <f>'Historical Data'!U1158</f>
        <v>-5.8152591941050824E-3</v>
      </c>
      <c r="L88" s="57">
        <f>'Historical Data'!W1158</f>
        <v>-3.5303562193819915E-2</v>
      </c>
      <c r="M88" s="57">
        <f>'Historical Data'!Y1158</f>
        <v>-2.4663940347799396E-2</v>
      </c>
    </row>
    <row r="89" spans="2:13" ht="15" customHeight="1" x14ac:dyDescent="0.35">
      <c r="B89" s="56">
        <f>'Historical Data'!C1157</f>
        <v>44580</v>
      </c>
      <c r="C89" s="57">
        <f>'Historical Data'!E1157</f>
        <v>9.5390332050153681E-3</v>
      </c>
      <c r="D89" s="57">
        <f>'Historical Data'!G1157</f>
        <v>8.141112618724522E-3</v>
      </c>
      <c r="E89" s="57">
        <f>'Historical Data'!I1157</f>
        <v>2.0183135665855723E-2</v>
      </c>
      <c r="F89" s="57">
        <f>'Historical Data'!K1157</f>
        <v>3.781320705498481E-2</v>
      </c>
      <c r="G89" s="57">
        <f>'Historical Data'!M1157</f>
        <v>1.6394747989942893E-3</v>
      </c>
      <c r="H89" s="57">
        <f>'Historical Data'!O1157</f>
        <v>3.3256393515365801E-2</v>
      </c>
      <c r="I89" s="57">
        <f>'Historical Data'!Q1157</f>
        <v>-6.3897288769572125E-3</v>
      </c>
      <c r="J89" s="57">
        <f>'Historical Data'!S1157</f>
        <v>-1.4817006667290356E-3</v>
      </c>
      <c r="K89" s="57">
        <f>'Historical Data'!U1157</f>
        <v>-2.4372179014831019E-3</v>
      </c>
      <c r="L89" s="57">
        <f>'Historical Data'!W1157</f>
        <v>3.9314095459906273E-2</v>
      </c>
      <c r="M89" s="57">
        <f>'Historical Data'!Y1157</f>
        <v>-3.1827858415431898E-3</v>
      </c>
    </row>
    <row r="90" spans="2:13" ht="15" customHeight="1" x14ac:dyDescent="0.35">
      <c r="B90" s="56">
        <f>'Historical Data'!C1156</f>
        <v>44581</v>
      </c>
      <c r="C90" s="57">
        <f>'Historical Data'!E1156</f>
        <v>-9.42913226285369E-4</v>
      </c>
      <c r="D90" s="57">
        <f>'Historical Data'!G1156</f>
        <v>-1.7129572984215802E-3</v>
      </c>
      <c r="E90" s="57">
        <f>'Historical Data'!I1156</f>
        <v>1.4573499812528867E-2</v>
      </c>
      <c r="F90" s="57">
        <f>'Historical Data'!K1156</f>
        <v>-1.3169747910977136E-3</v>
      </c>
      <c r="G90" s="57">
        <f>'Historical Data'!M1156</f>
        <v>-7.6378648490741385E-3</v>
      </c>
      <c r="H90" s="57">
        <f>'Historical Data'!O1156</f>
        <v>1.1312993963802809E-2</v>
      </c>
      <c r="I90" s="57">
        <f>'Historical Data'!Q1156</f>
        <v>-1.4469454076596722E-2</v>
      </c>
      <c r="J90" s="57">
        <f>'Historical Data'!S1156</f>
        <v>7.421166135337387E-4</v>
      </c>
      <c r="K90" s="57">
        <f>'Historical Data'!U1156</f>
        <v>4.8863937328967655E-2</v>
      </c>
      <c r="L90" s="57">
        <f>'Historical Data'!W1156</f>
        <v>6.0364336853990785E-4</v>
      </c>
      <c r="M90" s="57">
        <f>'Historical Data'!Y1156</f>
        <v>1.7030183521397513E-2</v>
      </c>
    </row>
    <row r="91" spans="2:13" ht="15" customHeight="1" x14ac:dyDescent="0.35">
      <c r="B91" s="56">
        <f>'Historical Data'!C1155</f>
        <v>44582</v>
      </c>
      <c r="C91" s="57">
        <f>'Historical Data'!E1155</f>
        <v>-8.4783993731722962E-3</v>
      </c>
      <c r="D91" s="57">
        <f>'Historical Data'!G1155</f>
        <v>1.326145303498949E-2</v>
      </c>
      <c r="E91" s="57">
        <f>'Historical Data'!I1155</f>
        <v>-1.6347131307240526E-2</v>
      </c>
      <c r="F91" s="57">
        <f>'Historical Data'!K1155</f>
        <v>-3.340660346733626E-2</v>
      </c>
      <c r="G91" s="57">
        <f>'Historical Data'!M1155</f>
        <v>-1.0994147349565608E-3</v>
      </c>
      <c r="H91" s="57">
        <f>'Historical Data'!O1155</f>
        <v>-2.6784297800499068E-2</v>
      </c>
      <c r="I91" s="57">
        <f>'Historical Data'!Q1155</f>
        <v>-6.5253103594694606E-3</v>
      </c>
      <c r="J91" s="57">
        <f>'Historical Data'!S1155</f>
        <v>-5.9303951232552166E-3</v>
      </c>
      <c r="K91" s="57">
        <f>'Historical Data'!U1155</f>
        <v>2.0962239678956607E-3</v>
      </c>
      <c r="L91" s="57">
        <f>'Historical Data'!W1155</f>
        <v>-2.6945624629182374E-2</v>
      </c>
      <c r="M91" s="57">
        <f>'Historical Data'!Y1155</f>
        <v>-3.9682406955050875E-2</v>
      </c>
    </row>
    <row r="92" spans="2:13" ht="15" customHeight="1" x14ac:dyDescent="0.35">
      <c r="B92" s="56">
        <f>'Historical Data'!C1154</f>
        <v>44585</v>
      </c>
      <c r="C92" s="57">
        <f>'Historical Data'!E1154</f>
        <v>-2.516777519022495E-2</v>
      </c>
      <c r="D92" s="57">
        <f>'Historical Data'!G1154</f>
        <v>-1.495065980455168E-2</v>
      </c>
      <c r="E92" s="57">
        <f>'Historical Data'!I1154</f>
        <v>-4.9985821406257958E-2</v>
      </c>
      <c r="F92" s="57">
        <f>'Historical Data'!K1154</f>
        <v>-6.5029573445197442E-2</v>
      </c>
      <c r="G92" s="57">
        <f>'Historical Data'!M1154</f>
        <v>-1.5634047233515691E-2</v>
      </c>
      <c r="H92" s="57">
        <f>'Historical Data'!O1154</f>
        <v>-2.4769184713361425E-2</v>
      </c>
      <c r="I92" s="57">
        <f>'Historical Data'!Q1154</f>
        <v>-2.1346570081476668E-2</v>
      </c>
      <c r="J92" s="57">
        <f>'Historical Data'!S1154</f>
        <v>-1.1185625866329207E-2</v>
      </c>
      <c r="K92" s="57">
        <f>'Historical Data'!U1154</f>
        <v>-5.1137714825616465E-3</v>
      </c>
      <c r="L92" s="57">
        <f>'Historical Data'!W1154</f>
        <v>-5.12501869154246E-2</v>
      </c>
      <c r="M92" s="57">
        <f>'Historical Data'!Y1154</f>
        <v>-2.4793314426626356E-2</v>
      </c>
    </row>
    <row r="93" spans="2:13" ht="15" customHeight="1" x14ac:dyDescent="0.35">
      <c r="B93" s="56">
        <f>'Historical Data'!C1153</f>
        <v>44586</v>
      </c>
      <c r="C93" s="57">
        <f>'Historical Data'!E1153</f>
        <v>1.1920041760064004E-2</v>
      </c>
      <c r="D93" s="57">
        <f>'Historical Data'!G1153</f>
        <v>-2.1341948387026077E-2</v>
      </c>
      <c r="E93" s="57">
        <f>'Historical Data'!I1153</f>
        <v>4.9596009263492835E-2</v>
      </c>
      <c r="F93" s="57">
        <f>'Historical Data'!K1153</f>
        <v>4.231521701518326E-2</v>
      </c>
      <c r="G93" s="57">
        <f>'Historical Data'!M1153</f>
        <v>3.3529362946123076E-2</v>
      </c>
      <c r="H93" s="57">
        <f>'Historical Data'!O1153</f>
        <v>1.0789980772235808E-2</v>
      </c>
      <c r="I93" s="57">
        <f>'Historical Data'!Q1153</f>
        <v>3.3558315823722928E-3</v>
      </c>
      <c r="J93" s="57">
        <f>'Historical Data'!S1153</f>
        <v>2.0361914161807659E-2</v>
      </c>
      <c r="K93" s="57">
        <f>'Historical Data'!U1153</f>
        <v>2.2663401262931204E-2</v>
      </c>
      <c r="L93" s="57">
        <f>'Historical Data'!W1153</f>
        <v>4.029621029393371E-2</v>
      </c>
      <c r="M93" s="57">
        <f>'Historical Data'!Y1153</f>
        <v>7.5432601896954221E-3</v>
      </c>
    </row>
    <row r="94" spans="2:13" ht="15" customHeight="1" x14ac:dyDescent="0.35">
      <c r="B94" s="56">
        <f>'Historical Data'!C1152</f>
        <v>44588</v>
      </c>
      <c r="C94" s="57">
        <f>'Historical Data'!E1152</f>
        <v>-6.4491592626758631E-3</v>
      </c>
      <c r="D94" s="57">
        <f>'Historical Data'!G1152</f>
        <v>8.456974111866522E-3</v>
      </c>
      <c r="E94" s="57">
        <f>'Historical Data'!I1152</f>
        <v>-9.7200622083981614E-3</v>
      </c>
      <c r="F94" s="57">
        <f>'Historical Data'!K1152</f>
        <v>-1.3999119931726867E-2</v>
      </c>
      <c r="G94" s="57">
        <f>'Historical Data'!M1152</f>
        <v>-4.4393901254043966E-2</v>
      </c>
      <c r="H94" s="57">
        <f>'Historical Data'!O1152</f>
        <v>-1.8393741833133803E-2</v>
      </c>
      <c r="I94" s="57">
        <f>'Historical Data'!Q1152</f>
        <v>1.6722660606012241E-3</v>
      </c>
      <c r="J94" s="57">
        <f>'Historical Data'!S1152</f>
        <v>-2.2172571380288941E-3</v>
      </c>
      <c r="K94" s="57">
        <f>'Historical Data'!U1152</f>
        <v>-1.8277074544501892E-2</v>
      </c>
      <c r="L94" s="57">
        <f>'Historical Data'!W1152</f>
        <v>9.4220521325933948E-3</v>
      </c>
      <c r="M94" s="57">
        <f>'Historical Data'!Y1152</f>
        <v>-8.7809350534359121E-3</v>
      </c>
    </row>
    <row r="95" spans="2:13" ht="15" customHeight="1" x14ac:dyDescent="0.35">
      <c r="B95" s="56">
        <f>'Historical Data'!C1151</f>
        <v>44589</v>
      </c>
      <c r="C95" s="57">
        <f>'Historical Data'!E1151</f>
        <v>4.8865903815613621E-3</v>
      </c>
      <c r="D95" s="57">
        <f>'Historical Data'!G1151</f>
        <v>-1.1197929355111769E-2</v>
      </c>
      <c r="E95" s="57">
        <f>'Historical Data'!I1151</f>
        <v>1.4736303841937026E-2</v>
      </c>
      <c r="F95" s="57">
        <f>'Historical Data'!K1151</f>
        <v>9.465432351143388E-4</v>
      </c>
      <c r="G95" s="57">
        <f>'Historical Data'!M1151</f>
        <v>7.7428227548221873E-3</v>
      </c>
      <c r="H95" s="57">
        <f>'Historical Data'!O1151</f>
        <v>-1.1042457709814824E-2</v>
      </c>
      <c r="I95" s="57">
        <f>'Historical Data'!Q1151</f>
        <v>-6.6778216267434631E-3</v>
      </c>
      <c r="J95" s="57">
        <f>'Historical Data'!S1151</f>
        <v>3.8148108193015062E-2</v>
      </c>
      <c r="K95" s="57">
        <f>'Historical Data'!U1151</f>
        <v>-2.1643142060088327E-2</v>
      </c>
      <c r="L95" s="57">
        <f>'Historical Data'!W1151</f>
        <v>1.2445605238554869E-2</v>
      </c>
      <c r="M95" s="57">
        <f>'Historical Data'!Y1151</f>
        <v>1.0816795406185742E-2</v>
      </c>
    </row>
    <row r="96" spans="2:13" ht="15" customHeight="1" x14ac:dyDescent="0.35">
      <c r="B96" s="56">
        <f>'Historical Data'!C1150</f>
        <v>44592</v>
      </c>
      <c r="C96" s="57">
        <f>'Historical Data'!E1150</f>
        <v>1.2438708108765351E-2</v>
      </c>
      <c r="D96" s="57">
        <f>'Historical Data'!G1150</f>
        <v>-8.0028306942303562E-3</v>
      </c>
      <c r="E96" s="57">
        <f>'Historical Data'!I1150</f>
        <v>-3.1237127561651312E-2</v>
      </c>
      <c r="F96" s="57">
        <f>'Historical Data'!K1150</f>
        <v>4.7281505093828002E-3</v>
      </c>
      <c r="G96" s="57">
        <f>'Historical Data'!M1150</f>
        <v>1.1817824330686566E-3</v>
      </c>
      <c r="H96" s="57">
        <f>'Historical Data'!O1150</f>
        <v>3.6880605905809105E-2</v>
      </c>
      <c r="I96" s="57">
        <f>'Historical Data'!Q1150</f>
        <v>8.4032605671107152E-3</v>
      </c>
      <c r="J96" s="57">
        <f>'Historical Data'!S1150</f>
        <v>1.3556822298729454E-2</v>
      </c>
      <c r="K96" s="57">
        <f>'Historical Data'!U1150</f>
        <v>2.4738419428383507E-2</v>
      </c>
      <c r="L96" s="57">
        <f>'Historical Data'!W1150</f>
        <v>8.1950343403391912E-3</v>
      </c>
      <c r="M96" s="57">
        <f>'Historical Data'!Y1150</f>
        <v>6.826618089708969E-3</v>
      </c>
    </row>
    <row r="97" spans="2:13" ht="15" customHeight="1" x14ac:dyDescent="0.35">
      <c r="B97" s="56">
        <f>'Historical Data'!C1149</f>
        <v>44593</v>
      </c>
      <c r="C97" s="57">
        <f>'Historical Data'!E1149</f>
        <v>-3.8224540154779829E-3</v>
      </c>
      <c r="D97" s="57">
        <f>'Historical Data'!G1149</f>
        <v>8.1181185254470822E-3</v>
      </c>
      <c r="E97" s="57">
        <f>'Historical Data'!I1149</f>
        <v>1.3925513088930641E-2</v>
      </c>
      <c r="F97" s="57">
        <f>'Historical Data'!K1149</f>
        <v>1.64706061868094E-2</v>
      </c>
      <c r="G97" s="57">
        <f>'Historical Data'!M1149</f>
        <v>-4.1321192391925443E-3</v>
      </c>
      <c r="H97" s="57">
        <f>'Historical Data'!O1149</f>
        <v>4.241990980239585E-3</v>
      </c>
      <c r="I97" s="57">
        <f>'Historical Data'!Q1149</f>
        <v>-3.3332334758257032E-3</v>
      </c>
      <c r="J97" s="57">
        <f>'Historical Data'!S1149</f>
        <v>-6.3357532267535044E-3</v>
      </c>
      <c r="K97" s="57">
        <f>'Historical Data'!U1149</f>
        <v>-1.1374351720888298E-2</v>
      </c>
      <c r="L97" s="57">
        <f>'Historical Data'!W1149</f>
        <v>1.5444013957826463E-2</v>
      </c>
      <c r="M97" s="57">
        <f>'Historical Data'!Y1149</f>
        <v>-3.0236360227805514E-3</v>
      </c>
    </row>
    <row r="98" spans="2:13" ht="15" customHeight="1" x14ac:dyDescent="0.35">
      <c r="B98" s="56">
        <f>'Historical Data'!C1148</f>
        <v>44594</v>
      </c>
      <c r="C98" s="57">
        <f>'Historical Data'!E1148</f>
        <v>4.4398104341571987E-3</v>
      </c>
      <c r="D98" s="57">
        <f>'Historical Data'!G1148</f>
        <v>1.4645918379573075E-2</v>
      </c>
      <c r="E98" s="57">
        <f>'Historical Data'!I1148</f>
        <v>6.4601096786345291E-3</v>
      </c>
      <c r="F98" s="57">
        <f>'Historical Data'!K1148</f>
        <v>3.2407265549980746E-3</v>
      </c>
      <c r="G98" s="57">
        <f>'Historical Data'!M1148</f>
        <v>8.8914999900380209E-3</v>
      </c>
      <c r="H98" s="57">
        <f>'Historical Data'!O1148</f>
        <v>-1.4297181645596346E-2</v>
      </c>
      <c r="I98" s="57">
        <f>'Historical Data'!Q1148</f>
        <v>1.6722660606012241E-3</v>
      </c>
      <c r="J98" s="57">
        <f>'Historical Data'!S1148</f>
        <v>0</v>
      </c>
      <c r="K98" s="57">
        <f>'Historical Data'!U1148</f>
        <v>4.9308236619440837E-3</v>
      </c>
      <c r="L98" s="57">
        <f>'Historical Data'!W1148</f>
        <v>3.0019088640320657E-3</v>
      </c>
      <c r="M98" s="57">
        <f>'Historical Data'!Y1148</f>
        <v>4.1357299319622065E-3</v>
      </c>
    </row>
    <row r="99" spans="2:13" ht="15" customHeight="1" x14ac:dyDescent="0.35">
      <c r="B99" s="56">
        <f>'Historical Data'!C1147</f>
        <v>44595</v>
      </c>
      <c r="C99" s="57">
        <f>'Historical Data'!E1147</f>
        <v>-1.080045361905202E-2</v>
      </c>
      <c r="D99" s="57">
        <f>'Historical Data'!G1147</f>
        <v>-4.8611353314137462E-3</v>
      </c>
      <c r="E99" s="57">
        <f>'Historical Data'!I1147</f>
        <v>-1.9568960520004453E-3</v>
      </c>
      <c r="F99" s="57">
        <f>'Historical Data'!K1147</f>
        <v>-6.9219943701980258E-3</v>
      </c>
      <c r="G99" s="57">
        <f>'Historical Data'!M1147</f>
        <v>-8.2253929087144906E-3</v>
      </c>
      <c r="H99" s="57">
        <f>'Historical Data'!O1147</f>
        <v>-5.7689383958146045E-3</v>
      </c>
      <c r="I99" s="57">
        <f>'Historical Data'!Q1147</f>
        <v>0</v>
      </c>
      <c r="J99" s="57">
        <f>'Historical Data'!S1147</f>
        <v>-3.645746746767542E-3</v>
      </c>
      <c r="K99" s="57">
        <f>'Historical Data'!U1147</f>
        <v>-1.2616597999071777E-2</v>
      </c>
      <c r="L99" s="57">
        <f>'Historical Data'!W1147</f>
        <v>8.9783322101311125E-3</v>
      </c>
      <c r="M99" s="57">
        <f>'Historical Data'!Y1147</f>
        <v>-1.1806742164894968E-2</v>
      </c>
    </row>
    <row r="100" spans="2:13" ht="15" customHeight="1" x14ac:dyDescent="0.35">
      <c r="B100" s="56">
        <f>'Historical Data'!C1146</f>
        <v>44596</v>
      </c>
      <c r="C100" s="57">
        <f>'Historical Data'!E1146</f>
        <v>-1.2050653181796545E-3</v>
      </c>
      <c r="D100" s="57">
        <f>'Historical Data'!G1146</f>
        <v>1.34084463506976E-2</v>
      </c>
      <c r="E100" s="57">
        <f>'Historical Data'!I1146</f>
        <v>1.9764150371369915E-2</v>
      </c>
      <c r="F100" s="57">
        <f>'Historical Data'!K1146</f>
        <v>8.8289322800851888E-3</v>
      </c>
      <c r="G100" s="57">
        <f>'Historical Data'!M1146</f>
        <v>-1.6587659837447588E-2</v>
      </c>
      <c r="H100" s="57">
        <f>'Historical Data'!O1146</f>
        <v>-1.2765244451252822E-2</v>
      </c>
      <c r="I100" s="57">
        <f>'Historical Data'!Q1146</f>
        <v>-1.6694742554648201E-3</v>
      </c>
      <c r="J100" s="57">
        <f>'Historical Data'!S1146</f>
        <v>-1.7928827941447345E-2</v>
      </c>
      <c r="K100" s="57">
        <f>'Historical Data'!U1146</f>
        <v>-7.5724300629385066E-3</v>
      </c>
      <c r="L100" s="57">
        <f>'Historical Data'!W1146</f>
        <v>5.9323967595834581E-3</v>
      </c>
      <c r="M100" s="57">
        <f>'Historical Data'!Y1146</f>
        <v>7.502072459207243E-2</v>
      </c>
    </row>
    <row r="101" spans="2:13" ht="15" customHeight="1" x14ac:dyDescent="0.35">
      <c r="B101" s="56">
        <f>'Historical Data'!C1145</f>
        <v>44599</v>
      </c>
      <c r="C101" s="57">
        <f>'Historical Data'!E1145</f>
        <v>5.0953170453233998E-3</v>
      </c>
      <c r="D101" s="57">
        <f>'Historical Data'!G1145</f>
        <v>-2.2625427382656493E-3</v>
      </c>
      <c r="E101" s="57">
        <f>'Historical Data'!I1145</f>
        <v>3.8095751920528276E-2</v>
      </c>
      <c r="F101" s="57">
        <f>'Historical Data'!K1145</f>
        <v>2.9018935729287376E-2</v>
      </c>
      <c r="G101" s="57">
        <f>'Historical Data'!M1145</f>
        <v>1.8070680121258231E-3</v>
      </c>
      <c r="H101" s="57">
        <f>'Historical Data'!O1145</f>
        <v>2.1326524324392748E-2</v>
      </c>
      <c r="I101" s="57">
        <f>'Historical Data'!Q1145</f>
        <v>1.6722660606012241E-3</v>
      </c>
      <c r="J101" s="57">
        <f>'Historical Data'!S1145</f>
        <v>7.0789975380423087E-3</v>
      </c>
      <c r="K101" s="57">
        <f>'Historical Data'!U1145</f>
        <v>1.8836475903892591E-2</v>
      </c>
      <c r="L101" s="57">
        <f>'Historical Data'!W1145</f>
        <v>-1.0025542807939103E-2</v>
      </c>
      <c r="M101" s="57">
        <f>'Historical Data'!Y1145</f>
        <v>-9.6924115921468545E-2</v>
      </c>
    </row>
    <row r="102" spans="2:13" ht="15" customHeight="1" x14ac:dyDescent="0.35">
      <c r="B102" s="56">
        <f>'Historical Data'!C1144</f>
        <v>44600</v>
      </c>
      <c r="C102" s="57">
        <f>'Historical Data'!E1144</f>
        <v>-1.3055387713997946E-2</v>
      </c>
      <c r="D102" s="57">
        <f>'Historical Data'!G1144</f>
        <v>-2.9677077235336413E-2</v>
      </c>
      <c r="E102" s="57">
        <f>'Historical Data'!I1144</f>
        <v>-4.7736657322803633E-2</v>
      </c>
      <c r="F102" s="57">
        <f>'Historical Data'!K1144</f>
        <v>-3.1781601923532299E-2</v>
      </c>
      <c r="G102" s="57">
        <f>'Historical Data'!M1144</f>
        <v>1.2026129681663722E-3</v>
      </c>
      <c r="H102" s="57">
        <f>'Historical Data'!O1144</f>
        <v>1.3646859881694784E-2</v>
      </c>
      <c r="I102" s="57">
        <f>'Historical Data'!Q1144</f>
        <v>-1.3355643253486926E-2</v>
      </c>
      <c r="J102" s="57">
        <f>'Historical Data'!S1144</f>
        <v>-1.10988983610949E-3</v>
      </c>
      <c r="K102" s="57">
        <f>'Historical Data'!U1144</f>
        <v>-1.685003929371709E-2</v>
      </c>
      <c r="L102" s="57">
        <f>'Historical Data'!W1144</f>
        <v>-6.7315299962758757E-2</v>
      </c>
      <c r="M102" s="57">
        <f>'Historical Data'!Y1144</f>
        <v>-2.6712480236264269E-2</v>
      </c>
    </row>
    <row r="103" spans="2:13" ht="15" customHeight="1" x14ac:dyDescent="0.35">
      <c r="B103" s="56">
        <f>'Historical Data'!C1143</f>
        <v>44601</v>
      </c>
      <c r="C103" s="57">
        <f>'Historical Data'!E1143</f>
        <v>5.4895942598021108E-4</v>
      </c>
      <c r="D103" s="57">
        <f>'Historical Data'!G1143</f>
        <v>-6.6555389581225421E-3</v>
      </c>
      <c r="E103" s="57">
        <f>'Historical Data'!I1143</f>
        <v>-4.2530867074066503E-3</v>
      </c>
      <c r="F103" s="57">
        <f>'Historical Data'!K1143</f>
        <v>-5.0854695918121084E-3</v>
      </c>
      <c r="G103" s="57">
        <f>'Historical Data'!M1143</f>
        <v>1.2012017008011577E-2</v>
      </c>
      <c r="H103" s="57">
        <f>'Historical Data'!O1143</f>
        <v>4.3795346116002332E-3</v>
      </c>
      <c r="I103" s="57">
        <f>'Historical Data'!Q1143</f>
        <v>6.7682154984027854E-3</v>
      </c>
      <c r="J103" s="57">
        <f>'Historical Data'!S1143</f>
        <v>3.7050392290827183E-4</v>
      </c>
      <c r="K103" s="57">
        <f>'Historical Data'!U1143</f>
        <v>-3.3326988394762891E-3</v>
      </c>
      <c r="L103" s="57">
        <f>'Historical Data'!W1143</f>
        <v>1.3412759795559559E-2</v>
      </c>
      <c r="M103" s="57">
        <f>'Historical Data'!Y1143</f>
        <v>4.4108521706667236E-3</v>
      </c>
    </row>
    <row r="104" spans="2:13" ht="15" customHeight="1" x14ac:dyDescent="0.35">
      <c r="B104" s="56">
        <f>'Historical Data'!C1142</f>
        <v>44602</v>
      </c>
      <c r="C104" s="57">
        <f>'Historical Data'!E1142</f>
        <v>6.9836646698770988E-3</v>
      </c>
      <c r="D104" s="57">
        <f>'Historical Data'!G1142</f>
        <v>4.1530316729765593E-2</v>
      </c>
      <c r="E104" s="57">
        <f>'Historical Data'!I1142</f>
        <v>-6.1725686815580216E-3</v>
      </c>
      <c r="F104" s="57">
        <f>'Historical Data'!K1142</f>
        <v>0.14079919678643837</v>
      </c>
      <c r="G104" s="57">
        <f>'Historical Data'!M1142</f>
        <v>-6.528121357343819E-3</v>
      </c>
      <c r="H104" s="57">
        <f>'Historical Data'!O1142</f>
        <v>4.9903081715257258E-2</v>
      </c>
      <c r="I104" s="57">
        <f>'Historical Data'!Q1142</f>
        <v>-5.0419411598690012E-3</v>
      </c>
      <c r="J104" s="57">
        <f>'Historical Data'!S1142</f>
        <v>1.0366252450472624E-2</v>
      </c>
      <c r="K104" s="57">
        <f>'Historical Data'!U1142</f>
        <v>1.2897492031317404E-2</v>
      </c>
      <c r="L104" s="57">
        <f>'Historical Data'!W1142</f>
        <v>1.3865513446744693E-2</v>
      </c>
      <c r="M104" s="57">
        <f>'Historical Data'!Y1142</f>
        <v>5.6623162827904583E-3</v>
      </c>
    </row>
    <row r="105" spans="2:13" ht="15" customHeight="1" x14ac:dyDescent="0.35">
      <c r="B105" s="56">
        <f>'Historical Data'!C1141</f>
        <v>44603</v>
      </c>
      <c r="C105" s="57">
        <f>'Historical Data'!E1141</f>
        <v>-5.503219494805589E-3</v>
      </c>
      <c r="D105" s="57">
        <f>'Historical Data'!G1141</f>
        <v>-9.9931130141266422E-3</v>
      </c>
      <c r="E105" s="57">
        <f>'Historical Data'!I1141</f>
        <v>-1.8343017107180781E-4</v>
      </c>
      <c r="F105" s="57">
        <f>'Historical Data'!K1141</f>
        <v>1.832997054680896E-2</v>
      </c>
      <c r="G105" s="57">
        <f>'Historical Data'!M1141</f>
        <v>-5.9757585197872665E-4</v>
      </c>
      <c r="H105" s="57">
        <f>'Historical Data'!O1141</f>
        <v>4.9992294118098801E-2</v>
      </c>
      <c r="I105" s="57">
        <f>'Historical Data'!Q1141</f>
        <v>-1.0135134877412688E-2</v>
      </c>
      <c r="J105" s="57">
        <f>'Historical Data'!S1141</f>
        <v>5.1300760829513514E-3</v>
      </c>
      <c r="K105" s="57">
        <f>'Historical Data'!U1141</f>
        <v>-2.0042631786912124E-2</v>
      </c>
      <c r="L105" s="57">
        <f>'Historical Data'!W1141</f>
        <v>-3.7297870489271912E-2</v>
      </c>
      <c r="M105" s="57">
        <f>'Historical Data'!Y1141</f>
        <v>-2.1335593363939198E-2</v>
      </c>
    </row>
    <row r="106" spans="2:13" ht="15" customHeight="1" x14ac:dyDescent="0.35">
      <c r="B106" s="56">
        <f>'Historical Data'!C1140</f>
        <v>44606</v>
      </c>
      <c r="C106" s="57">
        <f>'Historical Data'!E1140</f>
        <v>-2.6472828588536834E-2</v>
      </c>
      <c r="D106" s="57">
        <f>'Historical Data'!G1140</f>
        <v>-4.9998782960131605E-2</v>
      </c>
      <c r="E106" s="57">
        <f>'Historical Data'!I1140</f>
        <v>-2.3825724341346666E-2</v>
      </c>
      <c r="F106" s="57">
        <f>'Historical Data'!K1140</f>
        <v>-9.3199996948243991E-2</v>
      </c>
      <c r="G106" s="57">
        <f>'Historical Data'!M1140</f>
        <v>-3.227735268265719E-2</v>
      </c>
      <c r="H106" s="57">
        <f>'Historical Data'!O1140</f>
        <v>-4.966293858256976E-2</v>
      </c>
      <c r="I106" s="57">
        <f>'Historical Data'!Q1140</f>
        <v>5.1192996579811911E-3</v>
      </c>
      <c r="J106" s="57">
        <f>'Historical Data'!S1140</f>
        <v>-3.390440746966672E-2</v>
      </c>
      <c r="K106" s="57">
        <f>'Historical Data'!U1140</f>
        <v>-2.8633552685812025E-2</v>
      </c>
      <c r="L106" s="57">
        <f>'Historical Data'!W1140</f>
        <v>-5.0796482739184134E-2</v>
      </c>
      <c r="M106" s="57">
        <f>'Historical Data'!Y1140</f>
        <v>-3.1388822944930506E-2</v>
      </c>
    </row>
    <row r="107" spans="2:13" ht="15" customHeight="1" x14ac:dyDescent="0.35">
      <c r="B107" s="56">
        <f>'Historical Data'!C1139</f>
        <v>44607</v>
      </c>
      <c r="C107" s="57">
        <f>'Historical Data'!E1139</f>
        <v>1.9414388404923821E-2</v>
      </c>
      <c r="D107" s="57">
        <f>'Historical Data'!G1139</f>
        <v>6.1088375783160398E-3</v>
      </c>
      <c r="E107" s="57">
        <f>'Historical Data'!I1139</f>
        <v>1.4687310489145844E-2</v>
      </c>
      <c r="F107" s="57">
        <f>'Historical Data'!K1139</f>
        <v>4.058227054246677E-2</v>
      </c>
      <c r="G107" s="57">
        <f>'Historical Data'!M1139</f>
        <v>1.8530594358021624E-3</v>
      </c>
      <c r="H107" s="57">
        <f>'Historical Data'!O1139</f>
        <v>1.3719717618640326E-2</v>
      </c>
      <c r="I107" s="57">
        <f>'Historical Data'!Q1139</f>
        <v>1.358239580666587E-2</v>
      </c>
      <c r="J107" s="57">
        <f>'Historical Data'!S1139</f>
        <v>2.1509666805414662E-2</v>
      </c>
      <c r="K107" s="57">
        <f>'Historical Data'!U1139</f>
        <v>7.9266422086206045E-3</v>
      </c>
      <c r="L107" s="57">
        <f>'Historical Data'!W1139</f>
        <v>4.489792616574162E-2</v>
      </c>
      <c r="M107" s="57">
        <f>'Historical Data'!Y1139</f>
        <v>5.0016462400648276E-3</v>
      </c>
    </row>
    <row r="108" spans="2:13" ht="15" customHeight="1" x14ac:dyDescent="0.35">
      <c r="B108" s="56">
        <f>'Historical Data'!C1138</f>
        <v>44608</v>
      </c>
      <c r="C108" s="57">
        <f>'Historical Data'!E1138</f>
        <v>1.1964471880412386E-3</v>
      </c>
      <c r="D108" s="57">
        <f>'Historical Data'!G1138</f>
        <v>2.906197772725827E-3</v>
      </c>
      <c r="E108" s="57">
        <f>'Historical Data'!I1138</f>
        <v>2.2360412807621133E-2</v>
      </c>
      <c r="F108" s="57">
        <f>'Historical Data'!K1138</f>
        <v>7.4607893916814216E-2</v>
      </c>
      <c r="G108" s="57">
        <f>'Historical Data'!M1138</f>
        <v>-1.0480716454015826E-2</v>
      </c>
      <c r="H108" s="57">
        <f>'Historical Data'!O1138</f>
        <v>7.2991817987804186E-3</v>
      </c>
      <c r="I108" s="57">
        <f>'Historical Data'!Q1138</f>
        <v>5.0250503605695496E-3</v>
      </c>
      <c r="J108" s="57">
        <f>'Historical Data'!S1138</f>
        <v>-1.5884911592352613E-2</v>
      </c>
      <c r="K108" s="57">
        <f>'Historical Data'!U1138</f>
        <v>-8.3350390930633234E-3</v>
      </c>
      <c r="L108" s="57">
        <f>'Historical Data'!W1138</f>
        <v>4.1233665223721072E-3</v>
      </c>
      <c r="M108" s="57">
        <f>'Historical Data'!Y1138</f>
        <v>-1.410064216988538E-2</v>
      </c>
    </row>
    <row r="109" spans="2:13" ht="15" customHeight="1" x14ac:dyDescent="0.35">
      <c r="B109" s="56">
        <f>'Historical Data'!C1137</f>
        <v>44609</v>
      </c>
      <c r="C109" s="57">
        <f>'Historical Data'!E1137</f>
        <v>1.4963339817447352E-2</v>
      </c>
      <c r="D109" s="57">
        <f>'Historical Data'!G1137</f>
        <v>4.5690887442399797E-2</v>
      </c>
      <c r="E109" s="57">
        <f>'Historical Data'!I1137</f>
        <v>5.9971515768567407E-2</v>
      </c>
      <c r="F109" s="57">
        <f>'Historical Data'!K1137</f>
        <v>4.1420087623668111E-2</v>
      </c>
      <c r="G109" s="57">
        <f>'Historical Data'!M1137</f>
        <v>-1.4330285884308402E-2</v>
      </c>
      <c r="H109" s="57">
        <f>'Historical Data'!O1137</f>
        <v>2.0078647371842173E-2</v>
      </c>
      <c r="I109" s="57">
        <f>'Historical Data'!Q1137</f>
        <v>-1.666541468438143E-3</v>
      </c>
      <c r="J109" s="57">
        <f>'Historical Data'!S1137</f>
        <v>-3.3783490974752528E-3</v>
      </c>
      <c r="K109" s="57">
        <f>'Historical Data'!U1137</f>
        <v>3.5659108582946075E-3</v>
      </c>
      <c r="L109" s="57">
        <f>'Historical Data'!W1137</f>
        <v>-1.5560919055246369E-2</v>
      </c>
      <c r="M109" s="57">
        <f>'Historical Data'!Y1137</f>
        <v>7.8874046847272616E-3</v>
      </c>
    </row>
    <row r="110" spans="2:13" ht="15" customHeight="1" x14ac:dyDescent="0.35">
      <c r="B110" s="56">
        <f>'Historical Data'!C1136</f>
        <v>44610</v>
      </c>
      <c r="C110" s="57">
        <f>'Historical Data'!E1136</f>
        <v>-8.7749591545341898E-3</v>
      </c>
      <c r="D110" s="57">
        <f>'Historical Data'!G1136</f>
        <v>-3.1051290673770104E-2</v>
      </c>
      <c r="E110" s="57">
        <f>'Historical Data'!I1136</f>
        <v>-2.8081656908374164E-3</v>
      </c>
      <c r="F110" s="57">
        <f>'Historical Data'!K1136</f>
        <v>-3.0303001841653909E-3</v>
      </c>
      <c r="G110" s="57">
        <f>'Historical Data'!M1136</f>
        <v>9.4815265133949556E-3</v>
      </c>
      <c r="H110" s="57">
        <f>'Historical Data'!O1136</f>
        <v>6.6597488512323277E-3</v>
      </c>
      <c r="I110" s="57">
        <f>'Historical Data'!Q1136</f>
        <v>0</v>
      </c>
      <c r="J110" s="57">
        <f>'Historical Data'!S1136</f>
        <v>-3.0132150324463369E-3</v>
      </c>
      <c r="K110" s="57">
        <f>'Historical Data'!U1136</f>
        <v>-6.5990423776647322E-3</v>
      </c>
      <c r="L110" s="57">
        <f>'Historical Data'!W1136</f>
        <v>-8.7814816578345445E-3</v>
      </c>
      <c r="M110" s="57">
        <f>'Historical Data'!Y1136</f>
        <v>6.2593175308678362E-4</v>
      </c>
    </row>
    <row r="111" spans="2:13" ht="15" customHeight="1" x14ac:dyDescent="0.35">
      <c r="B111" s="56">
        <f>'Historical Data'!C1135</f>
        <v>44613</v>
      </c>
      <c r="C111" s="57">
        <f>'Historical Data'!E1135</f>
        <v>-1.492622459832027E-2</v>
      </c>
      <c r="D111" s="57">
        <f>'Historical Data'!G1135</f>
        <v>-3.1765462411212031E-2</v>
      </c>
      <c r="E111" s="57">
        <f>'Historical Data'!I1135</f>
        <v>-4.2094155887827056E-2</v>
      </c>
      <c r="F111" s="57">
        <f>'Historical Data'!K1135</f>
        <v>-8.7006042352995361E-2</v>
      </c>
      <c r="G111" s="57">
        <f>'Historical Data'!M1135</f>
        <v>-1.8158901663854476E-2</v>
      </c>
      <c r="H111" s="57">
        <f>'Historical Data'!O1135</f>
        <v>-2.2053220667802576E-3</v>
      </c>
      <c r="I111" s="57">
        <f>'Historical Data'!Q1135</f>
        <v>3.3388731158097151E-3</v>
      </c>
      <c r="J111" s="57">
        <f>'Historical Data'!S1135</f>
        <v>-3.0223219383526123E-3</v>
      </c>
      <c r="K111" s="57">
        <f>'Historical Data'!U1135</f>
        <v>1.2519078468803624E-2</v>
      </c>
      <c r="L111" s="57">
        <f>'Historical Data'!W1135</f>
        <v>-3.3223783068349055E-3</v>
      </c>
      <c r="M111" s="57">
        <f>'Historical Data'!Y1135</f>
        <v>-3.8582177593247113E-3</v>
      </c>
    </row>
    <row r="112" spans="2:13" ht="15" customHeight="1" x14ac:dyDescent="0.35">
      <c r="B112" s="56">
        <f>'Historical Data'!C1134</f>
        <v>44614</v>
      </c>
      <c r="C112" s="57">
        <f>'Historical Data'!E1134</f>
        <v>-3.3299688927146409E-4</v>
      </c>
      <c r="D112" s="57">
        <f>'Historical Data'!G1134</f>
        <v>3.8609605057889462E-2</v>
      </c>
      <c r="E112" s="57">
        <f>'Historical Data'!I1134</f>
        <v>8.2059034498034311E-3</v>
      </c>
      <c r="F112" s="57">
        <f>'Historical Data'!K1134</f>
        <v>3.3291685984202513E-3</v>
      </c>
      <c r="G112" s="57">
        <f>'Historical Data'!M1134</f>
        <v>-3.1250088329318415E-2</v>
      </c>
      <c r="H112" s="57">
        <f>'Historical Data'!O1134</f>
        <v>-3.4477585445236381E-2</v>
      </c>
      <c r="I112" s="57">
        <f>'Historical Data'!Q1134</f>
        <v>2.0875818001295787E-3</v>
      </c>
      <c r="J112" s="57">
        <f>'Historical Data'!S1134</f>
        <v>1.1368065221761814E-3</v>
      </c>
      <c r="K112" s="57">
        <f>'Historical Data'!U1134</f>
        <v>0</v>
      </c>
      <c r="L112" s="57">
        <f>'Historical Data'!W1134</f>
        <v>-1.0444446174955879E-2</v>
      </c>
      <c r="M112" s="57">
        <f>'Historical Data'!Y1134</f>
        <v>-1.1409906361481092E-2</v>
      </c>
    </row>
    <row r="113" spans="2:13" ht="15" customHeight="1" x14ac:dyDescent="0.35">
      <c r="B113" s="56">
        <f>'Historical Data'!C1133</f>
        <v>44615</v>
      </c>
      <c r="C113" s="57">
        <f>'Historical Data'!E1133</f>
        <v>-6.6207764101711142E-5</v>
      </c>
      <c r="D113" s="57">
        <f>'Historical Data'!G1133</f>
        <v>4.6239362087609148E-2</v>
      </c>
      <c r="E113" s="57">
        <f>'Historical Data'!I1133</f>
        <v>7.8095412132079822E-3</v>
      </c>
      <c r="F113" s="57">
        <f>'Historical Data'!K1133</f>
        <v>4.1476564690365647E-2</v>
      </c>
      <c r="G113" s="57">
        <f>'Historical Data'!M1133</f>
        <v>2.6334220359858218E-3</v>
      </c>
      <c r="H113" s="57">
        <f>'Historical Data'!O1133</f>
        <v>2.884175996266114E-2</v>
      </c>
      <c r="I113" s="57">
        <f>'Historical Data'!Q1133</f>
        <v>-1.9097188764175543E-2</v>
      </c>
      <c r="J113" s="57">
        <f>'Historical Data'!S1133</f>
        <v>-1.4383198367124983E-2</v>
      </c>
      <c r="K113" s="57">
        <f>'Historical Data'!U1133</f>
        <v>-5.0467737642811983E-4</v>
      </c>
      <c r="L113" s="57">
        <f>'Historical Data'!W1133</f>
        <v>-6.5123906850219626E-3</v>
      </c>
      <c r="M113" s="57">
        <f>'Historical Data'!Y1133</f>
        <v>4.5531451737319539E-3</v>
      </c>
    </row>
    <row r="114" spans="2:13" ht="15" customHeight="1" x14ac:dyDescent="0.35">
      <c r="B114" s="56">
        <f>'Historical Data'!C1132</f>
        <v>44616</v>
      </c>
      <c r="C114" s="57">
        <f>'Historical Data'!E1132</f>
        <v>-5.1175782906920264E-2</v>
      </c>
      <c r="D114" s="57">
        <f>'Historical Data'!G1132</f>
        <v>-4.9923480518879626E-2</v>
      </c>
      <c r="E114" s="57">
        <f>'Historical Data'!I1132</f>
        <v>-6.9237918472493165E-2</v>
      </c>
      <c r="F114" s="57">
        <f>'Historical Data'!K1132</f>
        <v>-0.1146953802513222</v>
      </c>
      <c r="G114" s="57">
        <f>'Historical Data'!M1132</f>
        <v>-1.6414946011531595E-2</v>
      </c>
      <c r="H114" s="57">
        <f>'Historical Data'!O1132</f>
        <v>-4.9985218096468054E-2</v>
      </c>
      <c r="I114" s="57">
        <f>'Historical Data'!Q1132</f>
        <v>-3.5398229411969351E-2</v>
      </c>
      <c r="J114" s="57">
        <f>'Historical Data'!S1132</f>
        <v>-4.4546734193580684E-2</v>
      </c>
      <c r="K114" s="57">
        <f>'Historical Data'!U1132</f>
        <v>-3.5092112990891877E-2</v>
      </c>
      <c r="L114" s="57">
        <f>'Historical Data'!W1132</f>
        <v>-7.6401455365044502E-2</v>
      </c>
      <c r="M114" s="57">
        <f>'Historical Data'!Y1132</f>
        <v>-6.3876971644151959E-2</v>
      </c>
    </row>
    <row r="115" spans="2:13" ht="15" customHeight="1" x14ac:dyDescent="0.35">
      <c r="B115" s="56">
        <f>'Historical Data'!C1131</f>
        <v>44617</v>
      </c>
      <c r="C115" s="57">
        <f>'Historical Data'!E1131</f>
        <v>2.8894675093008138E-2</v>
      </c>
      <c r="D115" s="57">
        <f>'Historical Data'!G1131</f>
        <v>3.8599052201037543E-2</v>
      </c>
      <c r="E115" s="57">
        <f>'Historical Data'!I1131</f>
        <v>3.9870252736856404E-2</v>
      </c>
      <c r="F115" s="57">
        <f>'Historical Data'!K1131</f>
        <v>0.11605937817515843</v>
      </c>
      <c r="G115" s="57">
        <f>'Historical Data'!M1131</f>
        <v>4.3391233512477312E-2</v>
      </c>
      <c r="H115" s="57">
        <f>'Historical Data'!O1131</f>
        <v>4.293516809855058E-2</v>
      </c>
      <c r="I115" s="57">
        <f>'Historical Data'!Q1131</f>
        <v>1.6513796804566105E-2</v>
      </c>
      <c r="J115" s="57">
        <f>'Historical Data'!S1131</f>
        <v>4.7829537403033084E-2</v>
      </c>
      <c r="K115" s="57">
        <f>'Historical Data'!U1131</f>
        <v>3.2443891702077732E-2</v>
      </c>
      <c r="L115" s="57">
        <f>'Historical Data'!W1131</f>
        <v>7.684780385673462E-2</v>
      </c>
      <c r="M115" s="57">
        <f>'Historical Data'!Y1131</f>
        <v>4.6841548077944495E-2</v>
      </c>
    </row>
    <row r="116" spans="2:13" ht="15" customHeight="1" x14ac:dyDescent="0.35">
      <c r="B116" s="56">
        <f>'Historical Data'!C1130</f>
        <v>44620</v>
      </c>
      <c r="C116" s="57">
        <f>'Historical Data'!E1130</f>
        <v>2.634523920544618E-2</v>
      </c>
      <c r="D116" s="57">
        <f>'Historical Data'!G1130</f>
        <v>4.9954461951158047E-2</v>
      </c>
      <c r="E116" s="57">
        <f>'Historical Data'!I1130</f>
        <v>-4.1642825882994505E-2</v>
      </c>
      <c r="F116" s="57">
        <f>'Historical Data'!K1130</f>
        <v>-2.4183582117631719E-3</v>
      </c>
      <c r="G116" s="57">
        <f>'Historical Data'!M1130</f>
        <v>1.9193331850173578E-3</v>
      </c>
      <c r="H116" s="57">
        <f>'Historical Data'!O1130</f>
        <v>1.856296282964176E-2</v>
      </c>
      <c r="I116" s="57">
        <f>'Historical Data'!Q1130</f>
        <v>-1.0830347708329913E-2</v>
      </c>
      <c r="J116" s="57">
        <f>'Historical Data'!S1130</f>
        <v>2.4165769092265865E-2</v>
      </c>
      <c r="K116" s="57">
        <f>'Historical Data'!U1130</f>
        <v>6.0060919535627422E-2</v>
      </c>
      <c r="L116" s="57">
        <f>'Historical Data'!W1130</f>
        <v>1.3863655719896339E-2</v>
      </c>
      <c r="M116" s="57">
        <f>'Historical Data'!Y1130</f>
        <v>2.2265303057631414E-2</v>
      </c>
    </row>
    <row r="117" spans="2:13" ht="15" customHeight="1" x14ac:dyDescent="0.35">
      <c r="B117" s="56">
        <f>'Historical Data'!C1129</f>
        <v>44622</v>
      </c>
      <c r="C117" s="57">
        <f>'Historical Data'!E1129</f>
        <v>1.2743628185907241E-2</v>
      </c>
      <c r="D117" s="57">
        <f>'Historical Data'!G1129</f>
        <v>4.9967274814461504E-2</v>
      </c>
      <c r="E117" s="57">
        <f>'Historical Data'!I1129</f>
        <v>2.1237942874881011E-2</v>
      </c>
      <c r="F117" s="57">
        <f>'Historical Data'!K1129</f>
        <v>-5.2524913441051035E-3</v>
      </c>
      <c r="G117" s="57">
        <f>'Historical Data'!M1129</f>
        <v>-3.8314307270588266E-3</v>
      </c>
      <c r="H117" s="57">
        <f>'Historical Data'!O1129</f>
        <v>-3.0865433172150292E-3</v>
      </c>
      <c r="I117" s="57">
        <f>'Historical Data'!Q1129</f>
        <v>6.2043770018591626E-2</v>
      </c>
      <c r="J117" s="57">
        <f>'Historical Data'!S1129</f>
        <v>-1.9101133532816283E-2</v>
      </c>
      <c r="K117" s="57">
        <f>'Historical Data'!U1129</f>
        <v>8.3670602294694252E-3</v>
      </c>
      <c r="L117" s="57">
        <f>'Historical Data'!W1129</f>
        <v>1.0535684133009759E-2</v>
      </c>
      <c r="M117" s="57">
        <f>'Historical Data'!Y1129</f>
        <v>9.0488017872676352E-3</v>
      </c>
    </row>
    <row r="118" spans="2:13" ht="15" customHeight="1" x14ac:dyDescent="0.35">
      <c r="B118" s="56">
        <f>'Historical Data'!C1128</f>
        <v>44623</v>
      </c>
      <c r="C118" s="57">
        <f>'Historical Data'!E1128</f>
        <v>1.8254002238929257E-2</v>
      </c>
      <c r="D118" s="57">
        <f>'Historical Data'!G1128</f>
        <v>4.9998905150165029E-2</v>
      </c>
      <c r="E118" s="57">
        <f>'Historical Data'!I1128</f>
        <v>3.6307122686319859E-2</v>
      </c>
      <c r="F118" s="57">
        <f>'Historical Data'!K1128</f>
        <v>-3.2493875296142338E-3</v>
      </c>
      <c r="G118" s="57">
        <f>'Historical Data'!M1128</f>
        <v>1.794881902393719E-2</v>
      </c>
      <c r="H118" s="57">
        <f>'Historical Data'!O1128</f>
        <v>-5.3072299745494655E-3</v>
      </c>
      <c r="I118" s="57">
        <f>'Historical Data'!Q1128</f>
        <v>6.8730154548199973E-3</v>
      </c>
      <c r="J118" s="57">
        <f>'Historical Data'!S1128</f>
        <v>8.782006084288696E-3</v>
      </c>
      <c r="K118" s="57">
        <f>'Historical Data'!U1128</f>
        <v>3.2953969029850372E-2</v>
      </c>
      <c r="L118" s="57">
        <f>'Historical Data'!W1128</f>
        <v>5.3239200051973246E-3</v>
      </c>
      <c r="M118" s="57">
        <f>'Historical Data'!Y1128</f>
        <v>9.3851928920773986E-4</v>
      </c>
    </row>
    <row r="119" spans="2:13" ht="15" customHeight="1" x14ac:dyDescent="0.35">
      <c r="B119" s="56">
        <f>'Historical Data'!C1127</f>
        <v>44624</v>
      </c>
      <c r="C119" s="57">
        <f>'Historical Data'!E1127</f>
        <v>-1.9100257326805092E-2</v>
      </c>
      <c r="D119" s="57">
        <f>'Historical Data'!G1127</f>
        <v>-1.2706704025961857E-2</v>
      </c>
      <c r="E119" s="57">
        <f>'Historical Data'!I1127</f>
        <v>-2.9012237878739855E-2</v>
      </c>
      <c r="F119" s="57">
        <f>'Historical Data'!K1127</f>
        <v>-2.4042385109064424E-2</v>
      </c>
      <c r="G119" s="57">
        <f>'Historical Data'!M1127</f>
        <v>-1.4483811157616433E-2</v>
      </c>
      <c r="H119" s="57">
        <f>'Historical Data'!O1127</f>
        <v>-2.4603676374502226E-2</v>
      </c>
      <c r="I119" s="57">
        <f>'Historical Data'!Q1127</f>
        <v>-4.2662348359571389E-2</v>
      </c>
      <c r="J119" s="57">
        <f>'Historical Data'!S1127</f>
        <v>-1.4383198367124983E-2</v>
      </c>
      <c r="K119" s="57">
        <f>'Historical Data'!U1127</f>
        <v>-1.2852667095829218E-2</v>
      </c>
      <c r="L119" s="57">
        <f>'Historical Data'!W1127</f>
        <v>-2.2727275893655863E-2</v>
      </c>
      <c r="M119" s="57">
        <f>'Historical Data'!Y1127</f>
        <v>-2.3335825956666278E-2</v>
      </c>
    </row>
    <row r="120" spans="2:13" ht="15" customHeight="1" x14ac:dyDescent="0.35">
      <c r="B120" s="56">
        <f>'Historical Data'!C1126</f>
        <v>44627</v>
      </c>
      <c r="C120" s="57">
        <f>'Historical Data'!E1126</f>
        <v>-1.1585723122653491E-2</v>
      </c>
      <c r="D120" s="57">
        <f>'Historical Data'!G1126</f>
        <v>-4.9866501356107151E-2</v>
      </c>
      <c r="E120" s="57">
        <f>'Historical Data'!I1126</f>
        <v>-4.780132317693675E-2</v>
      </c>
      <c r="F120" s="57">
        <f>'Historical Data'!K1126</f>
        <v>-2.7557404024528998E-2</v>
      </c>
      <c r="G120" s="57">
        <f>'Historical Data'!M1126</f>
        <v>-6.3896021879672471E-4</v>
      </c>
      <c r="H120" s="57">
        <f>'Historical Data'!O1126</f>
        <v>-4.9688399043336995E-2</v>
      </c>
      <c r="I120" s="57">
        <f>'Historical Data'!Q1126</f>
        <v>2.1390499084440018E-2</v>
      </c>
      <c r="J120" s="57">
        <f>'Historical Data'!S1126</f>
        <v>-1.1518176545148862E-3</v>
      </c>
      <c r="K120" s="57">
        <f>'Historical Data'!U1126</f>
        <v>-1.0462814058535219E-2</v>
      </c>
      <c r="L120" s="57">
        <f>'Historical Data'!W1126</f>
        <v>-2.3707378923739086E-2</v>
      </c>
      <c r="M120" s="57">
        <f>'Historical Data'!Y1126</f>
        <v>-6.8268989523878609E-3</v>
      </c>
    </row>
    <row r="121" spans="2:13" ht="15" customHeight="1" x14ac:dyDescent="0.35">
      <c r="B121" s="56">
        <f>'Historical Data'!C1125</f>
        <v>44628</v>
      </c>
      <c r="C121" s="57">
        <f>'Historical Data'!E1125</f>
        <v>8.8401989457853603E-4</v>
      </c>
      <c r="D121" s="57">
        <f>'Historical Data'!G1125</f>
        <v>4.3717135555416675E-3</v>
      </c>
      <c r="E121" s="57">
        <f>'Historical Data'!I1125</f>
        <v>-1.0977158047473345E-2</v>
      </c>
      <c r="F121" s="57">
        <f>'Historical Data'!K1125</f>
        <v>1.9321547355148017E-2</v>
      </c>
      <c r="G121" s="57">
        <f>'Historical Data'!M1125</f>
        <v>-7.6724249999198246E-3</v>
      </c>
      <c r="H121" s="57">
        <f>'Historical Data'!O1125</f>
        <v>-4.6370377876245761E-2</v>
      </c>
      <c r="I121" s="57">
        <f>'Historical Data'!Q1125</f>
        <v>0</v>
      </c>
      <c r="J121" s="57">
        <f>'Historical Data'!S1125</f>
        <v>2.8450563889473868E-2</v>
      </c>
      <c r="K121" s="57">
        <f>'Historical Data'!U1125</f>
        <v>-2.1145284454200386E-3</v>
      </c>
      <c r="L121" s="57">
        <f>'Historical Data'!W1125</f>
        <v>4.9722414465185993E-2</v>
      </c>
      <c r="M121" s="57">
        <f>'Historical Data'!Y1125</f>
        <v>6.981087024024113E-3</v>
      </c>
    </row>
    <row r="122" spans="2:13" ht="15" customHeight="1" x14ac:dyDescent="0.35">
      <c r="B122" s="56">
        <f>'Historical Data'!C1124</f>
        <v>44629</v>
      </c>
      <c r="C122" s="57">
        <f>'Historical Data'!E1124</f>
        <v>9.4968838994593519E-3</v>
      </c>
      <c r="D122" s="57">
        <f>'Historical Data'!G1124</f>
        <v>-2.3613034576567382E-2</v>
      </c>
      <c r="E122" s="57">
        <f>'Historical Data'!I1124</f>
        <v>2.5112839515873731E-2</v>
      </c>
      <c r="F122" s="57">
        <f>'Historical Data'!K1124</f>
        <v>2.1903979055481138E-2</v>
      </c>
      <c r="G122" s="57">
        <f>'Historical Data'!M1124</f>
        <v>1.4819537258913495E-2</v>
      </c>
      <c r="H122" s="57">
        <f>'Historical Data'!O1124</f>
        <v>4.9966474614049128E-2</v>
      </c>
      <c r="I122" s="57">
        <f>'Historical Data'!Q1124</f>
        <v>6.9808929066232928E-3</v>
      </c>
      <c r="J122" s="57">
        <f>'Historical Data'!S1124</f>
        <v>-1.6822414139555208E-2</v>
      </c>
      <c r="K122" s="57">
        <f>'Historical Data'!U1124</f>
        <v>-2.001442900162842E-2</v>
      </c>
      <c r="L122" s="57">
        <f>'Historical Data'!W1124</f>
        <v>1.0134430675880601E-2</v>
      </c>
      <c r="M122" s="57">
        <f>'Historical Data'!Y1124</f>
        <v>1.2905438208921982E-2</v>
      </c>
    </row>
    <row r="123" spans="2:13" ht="15" customHeight="1" x14ac:dyDescent="0.35">
      <c r="B123" s="56">
        <f>'Historical Data'!C1123</f>
        <v>44630</v>
      </c>
      <c r="C123" s="57">
        <f>'Historical Data'!E1123</f>
        <v>1.4618281130540423E-2</v>
      </c>
      <c r="D123" s="57">
        <f>'Historical Data'!G1123</f>
        <v>4.9938836547751109E-2</v>
      </c>
      <c r="E123" s="57">
        <f>'Historical Data'!I1123</f>
        <v>2.9036213580822867E-2</v>
      </c>
      <c r="F123" s="57">
        <f>'Historical Data'!K1123</f>
        <v>9.8928181720492336E-3</v>
      </c>
      <c r="G123" s="57">
        <f>'Historical Data'!M1123</f>
        <v>5.7142461846302339E-3</v>
      </c>
      <c r="H123" s="57">
        <f>'Historical Data'!O1123</f>
        <v>7.0264908655615077E-3</v>
      </c>
      <c r="I123" s="57">
        <f>'Historical Data'!Q1123</f>
        <v>-1.0398634535438989E-2</v>
      </c>
      <c r="J123" s="57">
        <f>'Historical Data'!S1123</f>
        <v>1.1026468005920442E-2</v>
      </c>
      <c r="K123" s="57">
        <f>'Historical Data'!U1123</f>
        <v>3.6041606276997484E-3</v>
      </c>
      <c r="L123" s="57">
        <f>'Historical Data'!W1123</f>
        <v>1.3086138551826609E-2</v>
      </c>
      <c r="M123" s="57">
        <f>'Historical Data'!Y1123</f>
        <v>1.790041161682776E-2</v>
      </c>
    </row>
    <row r="124" spans="2:13" ht="15" customHeight="1" x14ac:dyDescent="0.35">
      <c r="B124" s="56">
        <f>'Historical Data'!C1122</f>
        <v>44631</v>
      </c>
      <c r="C124" s="57">
        <f>'Historical Data'!E1122</f>
        <v>7.561455716222687E-3</v>
      </c>
      <c r="D124" s="57">
        <f>'Historical Data'!G1122</f>
        <v>1.5179848201517965E-2</v>
      </c>
      <c r="E124" s="57">
        <f>'Historical Data'!I1122</f>
        <v>-1.1584306422206869E-2</v>
      </c>
      <c r="F124" s="57">
        <f>'Historical Data'!K1122</f>
        <v>-5.7142608019796759E-3</v>
      </c>
      <c r="G124" s="57">
        <f>'Historical Data'!M1122</f>
        <v>-2.1464874478219764E-2</v>
      </c>
      <c r="H124" s="57">
        <f>'Historical Data'!O1122</f>
        <v>-5.7089784413090205E-3</v>
      </c>
      <c r="I124" s="57">
        <f>'Historical Data'!Q1122</f>
        <v>-3.5027097682908126E-3</v>
      </c>
      <c r="J124" s="57">
        <f>'Historical Data'!S1122</f>
        <v>-7.5215747455910087E-3</v>
      </c>
      <c r="K124" s="57">
        <f>'Historical Data'!U1122</f>
        <v>1.7237097991873007E-2</v>
      </c>
      <c r="L124" s="57">
        <f>'Historical Data'!W1122</f>
        <v>3.875069894324179E-3</v>
      </c>
      <c r="M124" s="57">
        <f>'Historical Data'!Y1122</f>
        <v>-5.1722579507392785E-3</v>
      </c>
    </row>
    <row r="125" spans="2:13" ht="15" customHeight="1" x14ac:dyDescent="0.35">
      <c r="B125" s="56">
        <f>'Historical Data'!C1121</f>
        <v>44634</v>
      </c>
      <c r="C125" s="57">
        <f>'Historical Data'!E1121</f>
        <v>-4.5792123754714309E-3</v>
      </c>
      <c r="D125" s="57">
        <f>'Historical Data'!G1121</f>
        <v>-1.6881547804477148E-2</v>
      </c>
      <c r="E125" s="57">
        <f>'Historical Data'!I1121</f>
        <v>-2.0241403954576631E-2</v>
      </c>
      <c r="F125" s="57">
        <f>'Historical Data'!K1121</f>
        <v>2.8735506186503557E-3</v>
      </c>
      <c r="G125" s="57">
        <f>'Historical Data'!M1121</f>
        <v>-2.0644957906603367E-2</v>
      </c>
      <c r="H125" s="57">
        <f>'Historical Data'!O1121</f>
        <v>6.5391384037221112E-3</v>
      </c>
      <c r="I125" s="57">
        <f>'Historical Data'!Q1121</f>
        <v>-1.2302234948146085E-2</v>
      </c>
      <c r="J125" s="57">
        <f>'Historical Data'!S1121</f>
        <v>1.5156094651063157E-3</v>
      </c>
      <c r="K125" s="57">
        <f>'Historical Data'!U1121</f>
        <v>4.4720081200184669E-3</v>
      </c>
      <c r="L125" s="57">
        <f>'Historical Data'!W1121</f>
        <v>-6.8624884887221738E-3</v>
      </c>
      <c r="M125" s="57">
        <f>'Historical Data'!Y1121</f>
        <v>8.1106506671395628E-3</v>
      </c>
    </row>
    <row r="126" spans="2:13" ht="15" customHeight="1" x14ac:dyDescent="0.35">
      <c r="B126" s="56">
        <f>'Historical Data'!C1120</f>
        <v>44635</v>
      </c>
      <c r="C126" s="57">
        <f>'Historical Data'!E1120</f>
        <v>-2.1769961992462727E-2</v>
      </c>
      <c r="D126" s="57">
        <f>'Historical Data'!G1120</f>
        <v>-2.2373583259507113E-2</v>
      </c>
      <c r="E126" s="57">
        <f>'Historical Data'!I1120</f>
        <v>-1.2977405672316089E-2</v>
      </c>
      <c r="F126" s="57">
        <f>'Historical Data'!K1120</f>
        <v>1.2279483799493285E-3</v>
      </c>
      <c r="G126" s="57">
        <f>'Historical Data'!M1120</f>
        <v>-6.588651485753827E-4</v>
      </c>
      <c r="H126" s="57">
        <f>'Historical Data'!O1120</f>
        <v>-2.0440329890212161E-2</v>
      </c>
      <c r="I126" s="57">
        <f>'Historical Data'!Q1120</f>
        <v>1.7792862672647569E-3</v>
      </c>
      <c r="J126" s="57">
        <f>'Historical Data'!S1120</f>
        <v>-8.323766736251681E-3</v>
      </c>
      <c r="K126" s="57">
        <f>'Historical Data'!U1120</f>
        <v>-1.7572890918693851E-2</v>
      </c>
      <c r="L126" s="57">
        <f>'Historical Data'!W1120</f>
        <v>-1.7922634748518185E-2</v>
      </c>
      <c r="M126" s="57">
        <f>'Historical Data'!Y1120</f>
        <v>-1.5368809675893491E-2</v>
      </c>
    </row>
    <row r="127" spans="2:13" ht="15" customHeight="1" x14ac:dyDescent="0.35">
      <c r="B127" s="56">
        <f>'Historical Data'!C1119</f>
        <v>44636</v>
      </c>
      <c r="C127" s="57">
        <f>'Historical Data'!E1119</f>
        <v>1.7900891040107947E-2</v>
      </c>
      <c r="D127" s="57">
        <f>'Historical Data'!G1119</f>
        <v>3.961572527395929E-2</v>
      </c>
      <c r="E127" s="57">
        <f>'Historical Data'!I1119</f>
        <v>1.9402376324703319E-2</v>
      </c>
      <c r="F127" s="57">
        <f>'Historical Data'!K1119</f>
        <v>4.9060034229346794E-3</v>
      </c>
      <c r="G127" s="57">
        <f>'Historical Data'!M1119</f>
        <v>-1.7798165964050927E-2</v>
      </c>
      <c r="H127" s="57">
        <f>'Historical Data'!O1119</f>
        <v>-5.0146577394283298E-3</v>
      </c>
      <c r="I127" s="57">
        <f>'Historical Data'!Q1119</f>
        <v>5.3286849685905135E-3</v>
      </c>
      <c r="J127" s="57">
        <f>'Historical Data'!S1119</f>
        <v>1.2972221545580753E-2</v>
      </c>
      <c r="K127" s="57">
        <f>'Historical Data'!U1119</f>
        <v>-1.4310982995194843E-3</v>
      </c>
      <c r="L127" s="57">
        <f>'Historical Data'!W1119</f>
        <v>1.3412368750286285E-2</v>
      </c>
      <c r="M127" s="57">
        <f>'Historical Data'!Y1119</f>
        <v>1.8437092495686258E-2</v>
      </c>
    </row>
    <row r="128" spans="2:13" ht="15" customHeight="1" x14ac:dyDescent="0.35">
      <c r="B128" s="56">
        <f>'Historical Data'!C1118</f>
        <v>44637</v>
      </c>
      <c r="C128" s="57">
        <f>'Historical Data'!E1118</f>
        <v>2.1021796496098366E-2</v>
      </c>
      <c r="D128" s="57">
        <f>'Historical Data'!G1118</f>
        <v>3.6609764058099348E-2</v>
      </c>
      <c r="E128" s="57">
        <f>'Historical Data'!I1118</f>
        <v>3.6839050995783884E-2</v>
      </c>
      <c r="F128" s="57">
        <f>'Historical Data'!K1118</f>
        <v>1.7900754085570458E-2</v>
      </c>
      <c r="G128" s="57">
        <f>'Historical Data'!M1118</f>
        <v>-1.2080639805983062E-2</v>
      </c>
      <c r="H128" s="57">
        <f>'Historical Data'!O1118</f>
        <v>-2.8775741383296194E-2</v>
      </c>
      <c r="I128" s="57">
        <f>'Historical Data'!Q1118</f>
        <v>-8.8340930883329394E-3</v>
      </c>
      <c r="J128" s="57">
        <f>'Historical Data'!S1118</f>
        <v>1.1298238715957698E-3</v>
      </c>
      <c r="K128" s="57">
        <f>'Historical Data'!U1118</f>
        <v>1.0508909682325873E-2</v>
      </c>
      <c r="L128" s="57">
        <f>'Historical Data'!W1118</f>
        <v>5.6412486942805096E-3</v>
      </c>
      <c r="M128" s="57">
        <f>'Historical Data'!Y1118</f>
        <v>-5.965772308155648E-3</v>
      </c>
    </row>
    <row r="129" spans="2:13" ht="15" customHeight="1" x14ac:dyDescent="0.35">
      <c r="B129" s="56">
        <f>'Historical Data'!C1117</f>
        <v>44641</v>
      </c>
      <c r="C129" s="57">
        <f>'Historical Data'!E1117</f>
        <v>-1.4548623186114829E-2</v>
      </c>
      <c r="D129" s="57">
        <f>'Historical Data'!G1117</f>
        <v>-4.2158338748634838E-2</v>
      </c>
      <c r="E129" s="57">
        <f>'Historical Data'!I1117</f>
        <v>-1.3228436245355413E-2</v>
      </c>
      <c r="F129" s="57">
        <f>'Historical Data'!K1117</f>
        <v>-4.3965071278553314E-3</v>
      </c>
      <c r="G129" s="57">
        <f>'Historical Data'!M1117</f>
        <v>1.3586836693440851E-2</v>
      </c>
      <c r="H129" s="57">
        <f>'Historical Data'!O1117</f>
        <v>2.0087009606611916E-2</v>
      </c>
      <c r="I129" s="57">
        <f>'Historical Data'!Q1117</f>
        <v>-5.3473745448123777E-3</v>
      </c>
      <c r="J129" s="57">
        <f>'Historical Data'!S1117</f>
        <v>0</v>
      </c>
      <c r="K129" s="57">
        <f>'Historical Data'!U1117</f>
        <v>-3.1434815778697223E-2</v>
      </c>
      <c r="L129" s="57">
        <f>'Historical Data'!W1117</f>
        <v>-1.6397045882167949E-2</v>
      </c>
      <c r="M129" s="57">
        <f>'Historical Data'!Y1117</f>
        <v>-2.0695591415279546E-3</v>
      </c>
    </row>
    <row r="130" spans="2:13" ht="15" customHeight="1" x14ac:dyDescent="0.35">
      <c r="B130" s="56">
        <f>'Historical Data'!C1116</f>
        <v>44642</v>
      </c>
      <c r="C130" s="57">
        <f>'Historical Data'!E1116</f>
        <v>1.6956968959342955E-2</v>
      </c>
      <c r="D130" s="57">
        <f>'Historical Data'!G1116</f>
        <v>2.1406259782343229E-2</v>
      </c>
      <c r="E130" s="57">
        <f>'Historical Data'!I1116</f>
        <v>7.4619669375253217E-4</v>
      </c>
      <c r="F130" s="57">
        <f>'Historical Data'!K1116</f>
        <v>-6.4231171574543611E-3</v>
      </c>
      <c r="G130" s="57">
        <f>'Historical Data'!M1116</f>
        <v>9.3834944045043667E-3</v>
      </c>
      <c r="H130" s="57">
        <f>'Historical Data'!O1116</f>
        <v>-1.1650859950052439E-2</v>
      </c>
      <c r="I130" s="57">
        <f>'Historical Data'!Q1116</f>
        <v>-1.7921957087309037E-3</v>
      </c>
      <c r="J130" s="57">
        <f>'Historical Data'!S1116</f>
        <v>-3.7602938372360839E-4</v>
      </c>
      <c r="K130" s="57">
        <f>'Historical Data'!U1116</f>
        <v>1.8545852253300854E-2</v>
      </c>
      <c r="L130" s="57">
        <f>'Historical Data'!W1116</f>
        <v>1.513488831319254E-2</v>
      </c>
      <c r="M130" s="57">
        <f>'Historical Data'!Y1116</f>
        <v>6.6361988323002663E-3</v>
      </c>
    </row>
    <row r="131" spans="2:13" ht="15" customHeight="1" x14ac:dyDescent="0.35">
      <c r="B131" s="56">
        <f>'Historical Data'!C1115</f>
        <v>44643</v>
      </c>
      <c r="C131" s="57">
        <f>'Historical Data'!E1115</f>
        <v>8.2907786036789943E-3</v>
      </c>
      <c r="D131" s="57">
        <f>'Historical Data'!G1115</f>
        <v>2.9362032852187525E-2</v>
      </c>
      <c r="E131" s="57">
        <f>'Historical Data'!I1115</f>
        <v>2.3409451322394581E-2</v>
      </c>
      <c r="F131" s="57">
        <f>'Historical Data'!K1115</f>
        <v>5.2121249112214274E-2</v>
      </c>
      <c r="G131" s="57">
        <f>'Historical Data'!M1115</f>
        <v>-1.3279850157177364E-3</v>
      </c>
      <c r="H131" s="57">
        <f>'Historical Data'!O1115</f>
        <v>-9.9617969619513191E-3</v>
      </c>
      <c r="I131" s="57">
        <f>'Historical Data'!Q1115</f>
        <v>-1.436253207189242E-2</v>
      </c>
      <c r="J131" s="57">
        <f>'Historical Data'!S1115</f>
        <v>4.5160908490073925E-3</v>
      </c>
      <c r="K131" s="57">
        <f>'Historical Data'!U1115</f>
        <v>6.7081982125154482E-3</v>
      </c>
      <c r="L131" s="57">
        <f>'Historical Data'!W1115</f>
        <v>1.2532475674029264E-2</v>
      </c>
      <c r="M131" s="57">
        <f>'Historical Data'!Y1115</f>
        <v>-2.1631917468952766E-3</v>
      </c>
    </row>
    <row r="132" spans="2:13" ht="15" customHeight="1" x14ac:dyDescent="0.35">
      <c r="B132" s="56">
        <f>'Historical Data'!C1114</f>
        <v>44644</v>
      </c>
      <c r="C132" s="57">
        <f>'Historical Data'!E1114</f>
        <v>8.5784960744630379E-3</v>
      </c>
      <c r="D132" s="57">
        <f>'Historical Data'!G1114</f>
        <v>3.1993814468358472E-3</v>
      </c>
      <c r="E132" s="57">
        <f>'Historical Data'!I1114</f>
        <v>-5.2045382913168403E-3</v>
      </c>
      <c r="F132" s="57">
        <f>'Historical Data'!K1114</f>
        <v>1.4976934559777444E-2</v>
      </c>
      <c r="G132" s="57">
        <f>'Historical Data'!M1114</f>
        <v>5.9841246405107906E-3</v>
      </c>
      <c r="H132" s="57">
        <f>'Historical Data'!O1114</f>
        <v>1.2745248662409336E-2</v>
      </c>
      <c r="I132" s="57">
        <f>'Historical Data'!Q1114</f>
        <v>-1.8216545586232646E-3</v>
      </c>
      <c r="J132" s="57">
        <f>'Historical Data'!S1114</f>
        <v>1.4612374238997416E-2</v>
      </c>
      <c r="K132" s="57">
        <f>'Historical Data'!U1114</f>
        <v>3.0938785873402264E-3</v>
      </c>
      <c r="L132" s="57">
        <f>'Historical Data'!W1114</f>
        <v>2.2193802085041625E-2</v>
      </c>
      <c r="M132" s="57">
        <f>'Historical Data'!Y1114</f>
        <v>2.0749484476504154E-2</v>
      </c>
    </row>
    <row r="133" spans="2:13" ht="15" customHeight="1" x14ac:dyDescent="0.35">
      <c r="B133" s="56">
        <f>'Historical Data'!C1113</f>
        <v>44645</v>
      </c>
      <c r="C133" s="57">
        <f>'Historical Data'!E1113</f>
        <v>1.7235964031316886E-3</v>
      </c>
      <c r="D133" s="57">
        <f>'Historical Data'!G1113</f>
        <v>1.4227178199810675E-2</v>
      </c>
      <c r="E133" s="57">
        <f>'Historical Data'!I1113</f>
        <v>5.1532779429357412E-3</v>
      </c>
      <c r="F133" s="57">
        <f>'Historical Data'!K1113</f>
        <v>8.3617066173091281E-2</v>
      </c>
      <c r="G133" s="57">
        <f>'Historical Data'!M1113</f>
        <v>2.3793684444612939E-2</v>
      </c>
      <c r="H133" s="57">
        <f>'Historical Data'!O1113</f>
        <v>-1.8049344372857656E-2</v>
      </c>
      <c r="I133" s="57">
        <f>'Historical Data'!Q1113</f>
        <v>-5.4744642050262859E-3</v>
      </c>
      <c r="J133" s="57">
        <f>'Historical Data'!S1113</f>
        <v>-4.8005780330061532E-3</v>
      </c>
      <c r="K133" s="57">
        <f>'Historical Data'!U1113</f>
        <v>-5.2196633314861574E-3</v>
      </c>
      <c r="L133" s="57">
        <f>'Historical Data'!W1113</f>
        <v>7.7243295289488589E-3</v>
      </c>
      <c r="M133" s="57">
        <f>'Historical Data'!Y1113</f>
        <v>-1.7091440578559824E-2</v>
      </c>
    </row>
    <row r="134" spans="2:13" ht="15" customHeight="1" x14ac:dyDescent="0.35">
      <c r="B134" s="56">
        <f>'Historical Data'!C1112</f>
        <v>44648</v>
      </c>
      <c r="C134" s="57">
        <f>'Historical Data'!E1112</f>
        <v>6.0289816924115058E-3</v>
      </c>
      <c r="D134" s="57">
        <f>'Historical Data'!G1112</f>
        <v>-3.9816232771822113E-3</v>
      </c>
      <c r="E134" s="57">
        <f>'Historical Data'!I1112</f>
        <v>4.9967342021757233E-3</v>
      </c>
      <c r="F134" s="57">
        <f>'Historical Data'!K1112</f>
        <v>6.3198373319281798E-2</v>
      </c>
      <c r="G134" s="57">
        <f>'Historical Data'!M1112</f>
        <v>3.8734802214186459E-3</v>
      </c>
      <c r="H134" s="57">
        <f>'Historical Data'!O1112</f>
        <v>2.0236054923900459E-2</v>
      </c>
      <c r="I134" s="57">
        <f>'Historical Data'!Q1112</f>
        <v>5.504598934858107E-3</v>
      </c>
      <c r="J134" s="57">
        <f>'Historical Data'!S1112</f>
        <v>3.7086679696929359E-4</v>
      </c>
      <c r="K134" s="57">
        <f>'Historical Data'!U1112</f>
        <v>1.2640053959596331E-2</v>
      </c>
      <c r="L134" s="57">
        <f>'Historical Data'!W1112</f>
        <v>-7.2507924739519947E-3</v>
      </c>
      <c r="M134" s="57">
        <f>'Historical Data'!Y1112</f>
        <v>9.2602113618969195E-3</v>
      </c>
    </row>
    <row r="135" spans="2:13" ht="15" customHeight="1" x14ac:dyDescent="0.35">
      <c r="B135" s="56">
        <f>'Historical Data'!C1111</f>
        <v>44649</v>
      </c>
      <c r="C135" s="57">
        <f>'Historical Data'!E1111</f>
        <v>-3.8227270453609075E-3</v>
      </c>
      <c r="D135" s="57">
        <f>'Historical Data'!G1111</f>
        <v>9.2456124756539193E-3</v>
      </c>
      <c r="E135" s="57">
        <f>'Historical Data'!I1111</f>
        <v>-3.9101571086685993E-3</v>
      </c>
      <c r="F135" s="57">
        <f>'Historical Data'!K1111</f>
        <v>0.13990141920515264</v>
      </c>
      <c r="G135" s="57">
        <f>'Historical Data'!M1111</f>
        <v>-9.6462762846385441E-3</v>
      </c>
      <c r="H135" s="57">
        <f>'Historical Data'!O1111</f>
        <v>-2.7272683989232327E-2</v>
      </c>
      <c r="I135" s="57">
        <f>'Historical Data'!Q1111</f>
        <v>-1.8247425825076435E-3</v>
      </c>
      <c r="J135" s="57">
        <f>'Historical Data'!S1111</f>
        <v>-3.3381208929207373E-3</v>
      </c>
      <c r="K135" s="57">
        <f>'Historical Data'!U1111</f>
        <v>-4.710057789166E-3</v>
      </c>
      <c r="L135" s="57">
        <f>'Historical Data'!W1111</f>
        <v>-2.0867764320965376E-3</v>
      </c>
      <c r="M135" s="57">
        <f>'Historical Data'!Y1111</f>
        <v>2.0390345028564738E-4</v>
      </c>
    </row>
    <row r="136" spans="2:13" ht="15" customHeight="1" x14ac:dyDescent="0.35">
      <c r="B136" s="56">
        <f>'Historical Data'!C1110</f>
        <v>44650</v>
      </c>
      <c r="C136" s="57">
        <f>'Historical Data'!E1110</f>
        <v>-1.303594638073835E-3</v>
      </c>
      <c r="D136" s="57">
        <f>'Historical Data'!G1110</f>
        <v>-3.4185836085043886E-2</v>
      </c>
      <c r="E136" s="57">
        <f>'Historical Data'!I1110</f>
        <v>-3.4394022115460166E-2</v>
      </c>
      <c r="F136" s="57">
        <f>'Historical Data'!K1110</f>
        <v>-1.1812153795057734E-2</v>
      </c>
      <c r="G136" s="57">
        <f>'Historical Data'!M1110</f>
        <v>6.4933289588788856E-3</v>
      </c>
      <c r="H136" s="57">
        <f>'Historical Data'!O1110</f>
        <v>1.7841942002779332E-2</v>
      </c>
      <c r="I136" s="57">
        <f>'Historical Data'!Q1110</f>
        <v>-1.8282362814368014E-3</v>
      </c>
      <c r="J136" s="57">
        <f>'Historical Data'!S1110</f>
        <v>7.0710943062382015E-3</v>
      </c>
      <c r="K136" s="57">
        <f>'Historical Data'!U1110</f>
        <v>2.744892679031774E-2</v>
      </c>
      <c r="L136" s="57">
        <f>'Historical Data'!W1110</f>
        <v>1.087399492408947E-2</v>
      </c>
      <c r="M136" s="57">
        <f>'Historical Data'!Y1110</f>
        <v>-2.3443435545242863E-3</v>
      </c>
    </row>
    <row r="137" spans="2:13" ht="15" customHeight="1" x14ac:dyDescent="0.35">
      <c r="B137" s="56">
        <f>'Historical Data'!C1109</f>
        <v>44651</v>
      </c>
      <c r="C137" s="57">
        <f>'Historical Data'!E1109</f>
        <v>-1.3227001647574399E-3</v>
      </c>
      <c r="D137" s="57">
        <f>'Historical Data'!G1109</f>
        <v>-3.8908052410033811E-3</v>
      </c>
      <c r="E137" s="57">
        <f>'Historical Data'!I1109</f>
        <v>3.0988302507207077E-2</v>
      </c>
      <c r="F137" s="57">
        <f>'Historical Data'!K1109</f>
        <v>7.9300328898089134E-2</v>
      </c>
      <c r="G137" s="57">
        <f>'Historical Data'!M1109</f>
        <v>-2.1290220811920224E-2</v>
      </c>
      <c r="H137" s="57">
        <f>'Historical Data'!O1109</f>
        <v>9.0149687747198559E-3</v>
      </c>
      <c r="I137" s="57">
        <f>'Historical Data'!Q1109</f>
        <v>1.8315057434304061E-2</v>
      </c>
      <c r="J137" s="57">
        <f>'Historical Data'!S1109</f>
        <v>-2.2172541949695423E-3</v>
      </c>
      <c r="K137" s="57">
        <f>'Historical Data'!U1109</f>
        <v>-1.3817647593084015E-3</v>
      </c>
      <c r="L137" s="57">
        <f>'Historical Data'!W1109</f>
        <v>-1.2618967538424619E-2</v>
      </c>
      <c r="M137" s="57">
        <f>'Historical Data'!Y1109</f>
        <v>5.0061479728598091E-3</v>
      </c>
    </row>
    <row r="138" spans="2:13" ht="15" customHeight="1" x14ac:dyDescent="0.35">
      <c r="B138" s="56">
        <f>'Historical Data'!C1108</f>
        <v>44652</v>
      </c>
      <c r="C138" s="57">
        <f>'Historical Data'!E1108</f>
        <v>2.4494616993261609E-2</v>
      </c>
      <c r="D138" s="57">
        <f>'Historical Data'!G1108</f>
        <v>2.2507041794680882E-2</v>
      </c>
      <c r="E138" s="57">
        <f>'Historical Data'!I1108</f>
        <v>1.5877174068685829E-2</v>
      </c>
      <c r="F138" s="57">
        <f>'Historical Data'!K1108</f>
        <v>9.9135551690022972E-2</v>
      </c>
      <c r="G138" s="57">
        <f>'Historical Data'!M1108</f>
        <v>3.8233530080358902E-2</v>
      </c>
      <c r="H138" s="57">
        <f>'Historical Data'!O1108</f>
        <v>2.3163570206010009E-2</v>
      </c>
      <c r="I138" s="57">
        <f>'Historical Data'!Q1108</f>
        <v>1.7985649235530143E-3</v>
      </c>
      <c r="J138" s="57">
        <f>'Historical Data'!S1108</f>
        <v>5.8888679994097748E-2</v>
      </c>
      <c r="K138" s="57">
        <f>'Historical Data'!U1108</f>
        <v>3.8053463660766118E-2</v>
      </c>
      <c r="L138" s="57">
        <f>'Historical Data'!W1108</f>
        <v>2.8493665042873983E-2</v>
      </c>
      <c r="M138" s="57">
        <f>'Historical Data'!Y1108</f>
        <v>2.165281955574061E-2</v>
      </c>
    </row>
    <row r="139" spans="2:13" ht="15" customHeight="1" x14ac:dyDescent="0.35">
      <c r="B139" s="56">
        <f>'Historical Data'!C1107</f>
        <v>44655</v>
      </c>
      <c r="C139" s="57">
        <f>'Historical Data'!E1107</f>
        <v>1.4609990738815748E-2</v>
      </c>
      <c r="D139" s="57">
        <f>'Historical Data'!G1107</f>
        <v>1.3235891500718022E-2</v>
      </c>
      <c r="E139" s="57">
        <f>'Historical Data'!I1107</f>
        <v>8.5008471369771632E-2</v>
      </c>
      <c r="F139" s="57">
        <f>'Historical Data'!K1107</f>
        <v>4.1779327115130993E-2</v>
      </c>
      <c r="G139" s="57">
        <f>'Historical Data'!M1107</f>
        <v>1.9045923962393019E-3</v>
      </c>
      <c r="H139" s="57">
        <f>'Historical Data'!O1107</f>
        <v>4.9967535663179463E-2</v>
      </c>
      <c r="I139" s="57">
        <f>'Historical Data'!Q1107</f>
        <v>2.3339289094445714E-2</v>
      </c>
      <c r="J139" s="57">
        <f>'Historical Data'!S1107</f>
        <v>9.4441484603855486E-3</v>
      </c>
      <c r="K139" s="57">
        <f>'Historical Data'!U1107</f>
        <v>1.0442258915948077E-2</v>
      </c>
      <c r="L139" s="57">
        <f>'Historical Data'!W1107</f>
        <v>2.6481980115526493E-2</v>
      </c>
      <c r="M139" s="57">
        <f>'Historical Data'!Y1107</f>
        <v>1.3035008424189476E-2</v>
      </c>
    </row>
    <row r="140" spans="2:13" ht="15" customHeight="1" x14ac:dyDescent="0.35">
      <c r="B140" s="56">
        <f>'Historical Data'!C1106</f>
        <v>44656</v>
      </c>
      <c r="C140" s="57">
        <f>'Historical Data'!E1106</f>
        <v>1.153645542267423E-2</v>
      </c>
      <c r="D140" s="57">
        <f>'Historical Data'!G1106</f>
        <v>-3.9331169120644383E-3</v>
      </c>
      <c r="E140" s="57">
        <f>'Historical Data'!I1106</f>
        <v>3.7598663551433376E-2</v>
      </c>
      <c r="F140" s="57">
        <f>'Historical Data'!K1106</f>
        <v>9.9787676412877335E-2</v>
      </c>
      <c r="G140" s="57">
        <f>'Historical Data'!M1106</f>
        <v>4.1191428587813439E-2</v>
      </c>
      <c r="H140" s="57">
        <f>'Historical Data'!O1106</f>
        <v>4.9900066583700387E-2</v>
      </c>
      <c r="I140" s="57">
        <f>'Historical Data'!Q1106</f>
        <v>3.8596573120432298E-2</v>
      </c>
      <c r="J140" s="57">
        <f>'Historical Data'!S1106</f>
        <v>3.3263782005866549E-2</v>
      </c>
      <c r="K140" s="57">
        <f>'Historical Data'!U1106</f>
        <v>2.4845944431153066E-2</v>
      </c>
      <c r="L140" s="57">
        <f>'Historical Data'!W1106</f>
        <v>8.5929785539385461E-2</v>
      </c>
      <c r="M140" s="57">
        <f>'Historical Data'!Y1106</f>
        <v>4.744131997574752E-2</v>
      </c>
    </row>
    <row r="141" spans="2:13" ht="15" customHeight="1" x14ac:dyDescent="0.35">
      <c r="B141" s="56">
        <f>'Historical Data'!C1105</f>
        <v>44657</v>
      </c>
      <c r="C141" s="57">
        <f>'Historical Data'!E1105</f>
        <v>1.1837653978818086E-2</v>
      </c>
      <c r="D141" s="57">
        <f>'Historical Data'!G1105</f>
        <v>1.6449434116447392E-2</v>
      </c>
      <c r="E141" s="57">
        <f>'Historical Data'!I1105</f>
        <v>3.4705696164802902E-3</v>
      </c>
      <c r="F141" s="57">
        <f>'Historical Data'!K1105</f>
        <v>4.9978590399776923E-2</v>
      </c>
      <c r="G141" s="57">
        <f>'Historical Data'!M1105</f>
        <v>2.678022292237614E-2</v>
      </c>
      <c r="H141" s="57">
        <f>'Historical Data'!O1105</f>
        <v>-6.0145248441797472E-3</v>
      </c>
      <c r="I141" s="57">
        <f>'Historical Data'!Q1105</f>
        <v>0</v>
      </c>
      <c r="J141" s="57">
        <f>'Historical Data'!S1105</f>
        <v>2.6157109716921312E-2</v>
      </c>
      <c r="K141" s="57">
        <f>'Historical Data'!U1105</f>
        <v>1.5447295526121119E-2</v>
      </c>
      <c r="L141" s="57">
        <f>'Historical Data'!W1105</f>
        <v>5.9210458753177209E-2</v>
      </c>
      <c r="M141" s="57">
        <f>'Historical Data'!Y1105</f>
        <v>1.4441062589882314E-2</v>
      </c>
    </row>
    <row r="142" spans="2:13" ht="15" customHeight="1" x14ac:dyDescent="0.35">
      <c r="B142" s="56">
        <f>'Historical Data'!C1104</f>
        <v>44658</v>
      </c>
      <c r="C142" s="57">
        <f>'Historical Data'!E1104</f>
        <v>-1.6995455381014435E-2</v>
      </c>
      <c r="D142" s="57">
        <f>'Historical Data'!G1104</f>
        <v>-1.384841118664204E-2</v>
      </c>
      <c r="E142" s="57">
        <f>'Historical Data'!I1104</f>
        <v>-1.4289571192871553E-2</v>
      </c>
      <c r="F142" s="57">
        <f>'Historical Data'!K1104</f>
        <v>-4.9846831529644309E-2</v>
      </c>
      <c r="G142" s="57">
        <f>'Historical Data'!M1104</f>
        <v>1.956147512181805E-2</v>
      </c>
      <c r="H142" s="57">
        <f>'Historical Data'!O1104</f>
        <v>-3.2172372617754408E-2</v>
      </c>
      <c r="I142" s="57">
        <f>'Historical Data'!Q1104</f>
        <v>3.8851284799106711E-2</v>
      </c>
      <c r="J142" s="57">
        <f>'Historical Data'!S1104</f>
        <v>3.2678946499506978E-3</v>
      </c>
      <c r="K142" s="57">
        <f>'Historical Data'!U1104</f>
        <v>-2.2396041276294021E-2</v>
      </c>
      <c r="L142" s="57">
        <f>'Historical Data'!W1104</f>
        <v>-4.1407722019165649E-2</v>
      </c>
      <c r="M142" s="57">
        <f>'Historical Data'!Y1104</f>
        <v>-6.5631185613573839E-3</v>
      </c>
    </row>
    <row r="143" spans="2:13" ht="15" customHeight="1" x14ac:dyDescent="0.35">
      <c r="B143" s="56">
        <f>'Historical Data'!C1103</f>
        <v>44659</v>
      </c>
      <c r="C143" s="57">
        <f>'Historical Data'!E1103</f>
        <v>1.8794563259230124E-2</v>
      </c>
      <c r="D143" s="57">
        <f>'Historical Data'!G1103</f>
        <v>3.6984916730169015E-2</v>
      </c>
      <c r="E143" s="57">
        <f>'Historical Data'!I1103</f>
        <v>7.1952953673245723E-2</v>
      </c>
      <c r="F143" s="57">
        <f>'Historical Data'!K1103</f>
        <v>-4.9881741099745192E-2</v>
      </c>
      <c r="G143" s="57">
        <f>'Historical Data'!M1103</f>
        <v>-1.1628662274385526E-3</v>
      </c>
      <c r="H143" s="57">
        <f>'Historical Data'!O1103</f>
        <v>4.5288299441260671E-2</v>
      </c>
      <c r="I143" s="57">
        <f>'Historical Data'!Q1103</f>
        <v>-6.5040787445262982E-3</v>
      </c>
      <c r="J143" s="57">
        <f>'Historical Data'!S1103</f>
        <v>-9.446185402541829E-3</v>
      </c>
      <c r="K143" s="57">
        <f>'Historical Data'!U1103</f>
        <v>5.4032200093050431E-3</v>
      </c>
      <c r="L143" s="57">
        <f>'Historical Data'!W1103</f>
        <v>1.0797249786733687E-3</v>
      </c>
      <c r="M143" s="57">
        <f>'Historical Data'!Y1103</f>
        <v>9.6770520099276336E-3</v>
      </c>
    </row>
    <row r="144" spans="2:13" ht="15" customHeight="1" x14ac:dyDescent="0.35">
      <c r="B144" s="56">
        <f>'Historical Data'!C1102</f>
        <v>44662</v>
      </c>
      <c r="C144" s="57">
        <f>'Historical Data'!E1102</f>
        <v>2.6262416992879567E-2</v>
      </c>
      <c r="D144" s="57">
        <f>'Historical Data'!G1102</f>
        <v>8.5129416396024116E-2</v>
      </c>
      <c r="E144" s="57">
        <f>'Historical Data'!I1102</f>
        <v>0.14785614499146083</v>
      </c>
      <c r="F144" s="57">
        <f>'Historical Data'!K1102</f>
        <v>4.8200976110189364E-2</v>
      </c>
      <c r="G144" s="57">
        <f>'Historical Data'!M1102</f>
        <v>-1.8626338568220269E-2</v>
      </c>
      <c r="H144" s="57">
        <f>'Historical Data'!O1102</f>
        <v>4.9744788433285114E-2</v>
      </c>
      <c r="I144" s="57">
        <f>'Historical Data'!Q1102</f>
        <v>4.7463275780968983E-2</v>
      </c>
      <c r="J144" s="57">
        <f>'Historical Data'!S1102</f>
        <v>6.9055248685545578E-3</v>
      </c>
      <c r="K144" s="57">
        <f>'Historical Data'!U1102</f>
        <v>-7.3086075450540244E-3</v>
      </c>
      <c r="L144" s="57">
        <f>'Historical Data'!W1102</f>
        <v>1.7260145460921139E-2</v>
      </c>
      <c r="M144" s="57">
        <f>'Historical Data'!Y1102</f>
        <v>3.234733449467897E-2</v>
      </c>
    </row>
    <row r="145" spans="2:13" ht="15" customHeight="1" x14ac:dyDescent="0.35">
      <c r="B145" s="56">
        <f>'Historical Data'!C1101</f>
        <v>44663</v>
      </c>
      <c r="C145" s="57">
        <f>'Historical Data'!E1101</f>
        <v>-6.2404264173330226E-3</v>
      </c>
      <c r="D145" s="57">
        <f>'Historical Data'!G1101</f>
        <v>-2.7553038698305832E-2</v>
      </c>
      <c r="E145" s="57">
        <f>'Historical Data'!I1101</f>
        <v>4.7745907233246232E-2</v>
      </c>
      <c r="F145" s="57">
        <f>'Historical Data'!K1101</f>
        <v>-3.4542281620518756E-3</v>
      </c>
      <c r="G145" s="57">
        <f>'Historical Data'!M1101</f>
        <v>-1.2455504905344972E-2</v>
      </c>
      <c r="H145" s="57">
        <f>'Historical Data'!O1101</f>
        <v>-4.9888909696445993E-2</v>
      </c>
      <c r="I145" s="57">
        <f>'Historical Data'!Q1101</f>
        <v>-2.9687560107310107E-2</v>
      </c>
      <c r="J145" s="57">
        <f>'Historical Data'!S1101</f>
        <v>-3.2658747677302147E-3</v>
      </c>
      <c r="K145" s="57">
        <f>'Historical Data'!U1101</f>
        <v>9.5276845353127193E-3</v>
      </c>
      <c r="L145" s="57">
        <f>'Historical Data'!W1101</f>
        <v>-2.7394909144150659E-2</v>
      </c>
      <c r="M145" s="57">
        <f>'Historical Data'!Y1101</f>
        <v>-2.1514017020691223E-2</v>
      </c>
    </row>
    <row r="146" spans="2:13" ht="15" customHeight="1" x14ac:dyDescent="0.35">
      <c r="B146" s="56">
        <f>'Historical Data'!C1100</f>
        <v>44664</v>
      </c>
      <c r="C146" s="57">
        <f>'Historical Data'!E1100</f>
        <v>4.7988082276484434E-3</v>
      </c>
      <c r="D146" s="57">
        <f>'Historical Data'!G1100</f>
        <v>3.8051709485293905E-3</v>
      </c>
      <c r="E146" s="57">
        <f>'Historical Data'!I1100</f>
        <v>2.5748513464716183E-2</v>
      </c>
      <c r="F146" s="57">
        <f>'Historical Data'!K1100</f>
        <v>-3.2712268772198905E-2</v>
      </c>
      <c r="G146" s="57">
        <f>'Historical Data'!M1100</f>
        <v>1.1411432794292908E-2</v>
      </c>
      <c r="H146" s="57">
        <f>'Historical Data'!O1100</f>
        <v>-4.6657930835259598E-2</v>
      </c>
      <c r="I146" s="57">
        <f>'Historical Data'!Q1100</f>
        <v>1.6103093182186612E-2</v>
      </c>
      <c r="J146" s="57">
        <f>'Historical Data'!S1100</f>
        <v>8.8468115772435407E-3</v>
      </c>
      <c r="K146" s="57">
        <f>'Historical Data'!U1100</f>
        <v>-1.5443880128854892E-2</v>
      </c>
      <c r="L146" s="57">
        <f>'Historical Data'!W1100</f>
        <v>-7.4503856452899919E-3</v>
      </c>
      <c r="M146" s="57">
        <f>'Historical Data'!Y1100</f>
        <v>0</v>
      </c>
    </row>
    <row r="147" spans="2:13" ht="15" customHeight="1" x14ac:dyDescent="0.35">
      <c r="B147" s="56">
        <f>'Historical Data'!C1099</f>
        <v>44669</v>
      </c>
      <c r="C147" s="57">
        <f>'Historical Data'!E1099</f>
        <v>8.1401164089849321E-3</v>
      </c>
      <c r="D147" s="57">
        <f>'Historical Data'!G1099</f>
        <v>1.3955235093605856E-2</v>
      </c>
      <c r="E147" s="57">
        <f>'Historical Data'!I1099</f>
        <v>3.7077104130668781E-2</v>
      </c>
      <c r="F147" s="57">
        <f>'Historical Data'!K1099</f>
        <v>4.9943996999503026E-2</v>
      </c>
      <c r="G147" s="57">
        <f>'Historical Data'!M1099</f>
        <v>2.1971554457787645E-2</v>
      </c>
      <c r="H147" s="57">
        <f>'Historical Data'!O1099</f>
        <v>4.9861905682370589E-2</v>
      </c>
      <c r="I147" s="57">
        <f>'Historical Data'!Q1099</f>
        <v>4.912819475165886E-2</v>
      </c>
      <c r="J147" s="57">
        <f>'Historical Data'!S1099</f>
        <v>6.0084235982097223E-2</v>
      </c>
      <c r="K147" s="57">
        <f>'Historical Data'!U1099</f>
        <v>6.9716979173159999E-3</v>
      </c>
      <c r="L147" s="57">
        <f>'Historical Data'!W1099</f>
        <v>-5.5657430454439716E-2</v>
      </c>
      <c r="M147" s="57">
        <f>'Historical Data'!Y1099</f>
        <v>4.0963468302561923E-2</v>
      </c>
    </row>
    <row r="148" spans="2:13" ht="15" customHeight="1" x14ac:dyDescent="0.35">
      <c r="B148" s="56">
        <f>'Historical Data'!C1098</f>
        <v>44670</v>
      </c>
      <c r="C148" s="57">
        <f>'Historical Data'!E1098</f>
        <v>6.2097160066421075E-4</v>
      </c>
      <c r="D148" s="57">
        <f>'Historical Data'!G1098</f>
        <v>-4.7740350280001675E-2</v>
      </c>
      <c r="E148" s="57">
        <f>'Historical Data'!I1098</f>
        <v>-1.9710502887773096E-2</v>
      </c>
      <c r="F148" s="57">
        <f>'Historical Data'!K1098</f>
        <v>-8.3190994189984435E-3</v>
      </c>
      <c r="G148" s="57">
        <f>'Historical Data'!M1098</f>
        <v>-1.6269702032411959E-2</v>
      </c>
      <c r="H148" s="57">
        <f>'Historical Data'!O1098</f>
        <v>-1.315210555945745E-2</v>
      </c>
      <c r="I148" s="57">
        <f>'Historical Data'!Q1098</f>
        <v>1.8127058921783679E-2</v>
      </c>
      <c r="J148" s="57">
        <f>'Historical Data'!S1098</f>
        <v>-1.5624902867530488E-2</v>
      </c>
      <c r="K148" s="57">
        <f>'Historical Data'!U1098</f>
        <v>-1.4063167578309943E-2</v>
      </c>
      <c r="L148" s="57">
        <f>'Historical Data'!W1098</f>
        <v>-4.4397079072849843E-2</v>
      </c>
      <c r="M148" s="57">
        <f>'Historical Data'!Y1098</f>
        <v>-4.0140487020735249E-2</v>
      </c>
    </row>
    <row r="149" spans="2:13" ht="15" customHeight="1" x14ac:dyDescent="0.35">
      <c r="B149" s="56">
        <f>'Historical Data'!C1097</f>
        <v>44671</v>
      </c>
      <c r="C149" s="57">
        <f>'Historical Data'!E1097</f>
        <v>8.7848991855026259E-3</v>
      </c>
      <c r="D149" s="57">
        <f>'Historical Data'!G1097</f>
        <v>3.4448912960845401E-2</v>
      </c>
      <c r="E149" s="57">
        <f>'Historical Data'!I1097</f>
        <v>-3.4718953007737641E-2</v>
      </c>
      <c r="F149" s="57">
        <f>'Historical Data'!K1097</f>
        <v>1.118512850704545E-2</v>
      </c>
      <c r="G149" s="57">
        <f>'Historical Data'!M1097</f>
        <v>-3.5440171599753212E-3</v>
      </c>
      <c r="H149" s="57">
        <f>'Historical Data'!O1097</f>
        <v>-7.9963961785241011E-3</v>
      </c>
      <c r="I149" s="57">
        <f>'Historical Data'!Q1097</f>
        <v>3.560838162735469E-2</v>
      </c>
      <c r="J149" s="57">
        <f>'Historical Data'!S1097</f>
        <v>-9.3377137256878129E-4</v>
      </c>
      <c r="K149" s="57">
        <f>'Historical Data'!U1097</f>
        <v>-3.7304318792026336E-3</v>
      </c>
      <c r="L149" s="57">
        <f>'Historical Data'!W1097</f>
        <v>1.298448260655638E-2</v>
      </c>
      <c r="M149" s="57">
        <f>'Historical Data'!Y1097</f>
        <v>5.5700076343092597E-3</v>
      </c>
    </row>
    <row r="150" spans="2:13" ht="15" customHeight="1" x14ac:dyDescent="0.35">
      <c r="B150" s="56">
        <f>'Historical Data'!C1096</f>
        <v>44672</v>
      </c>
      <c r="C150" s="57">
        <f>'Historical Data'!E1096</f>
        <v>1.1686713813186866E-2</v>
      </c>
      <c r="D150" s="57">
        <f>'Historical Data'!G1096</f>
        <v>4.4836556005289907E-3</v>
      </c>
      <c r="E150" s="57">
        <f>'Historical Data'!I1096</f>
        <v>2.312120252487837E-4</v>
      </c>
      <c r="F150" s="57">
        <f>'Historical Data'!K1096</f>
        <v>4.9989414437861424E-2</v>
      </c>
      <c r="G150" s="57">
        <f>'Historical Data'!M1096</f>
        <v>-2.3708988179338419E-3</v>
      </c>
      <c r="H150" s="57">
        <f>'Historical Data'!O1096</f>
        <v>1.5375484886060553E-2</v>
      </c>
      <c r="I150" s="57">
        <f>'Historical Data'!Q1096</f>
        <v>3.2951169005270398E-2</v>
      </c>
      <c r="J150" s="57">
        <f>'Historical Data'!S1096</f>
        <v>1.3707205511088727E-2</v>
      </c>
      <c r="K150" s="57">
        <f>'Historical Data'!U1096</f>
        <v>1.1012878491409861E-3</v>
      </c>
      <c r="L150" s="57">
        <f>'Historical Data'!W1096</f>
        <v>3.6851608210429987E-2</v>
      </c>
      <c r="M150" s="57">
        <f>'Historical Data'!Y1096</f>
        <v>1.2712146366108401E-2</v>
      </c>
    </row>
    <row r="151" spans="2:13" ht="15" customHeight="1" x14ac:dyDescent="0.35">
      <c r="B151" s="56">
        <f>'Historical Data'!C1095</f>
        <v>44673</v>
      </c>
      <c r="C151" s="57">
        <f>'Historical Data'!E1095</f>
        <v>-5.11093502377169E-3</v>
      </c>
      <c r="D151" s="57">
        <f>'Historical Data'!G1095</f>
        <v>-1.5205973975096931E-2</v>
      </c>
      <c r="E151" s="57">
        <f>'Historical Data'!I1095</f>
        <v>2.5360145412811619E-2</v>
      </c>
      <c r="F151" s="57">
        <f>'Historical Data'!K1095</f>
        <v>4.9837906281484212E-2</v>
      </c>
      <c r="G151" s="57">
        <f>'Historical Data'!M1095</f>
        <v>5.9405104076915016E-4</v>
      </c>
      <c r="H151" s="57">
        <f>'Historical Data'!O1095</f>
        <v>1.0585085615382406E-2</v>
      </c>
      <c r="I151" s="57">
        <f>'Historical Data'!Q1095</f>
        <v>-1.3869654601151193E-2</v>
      </c>
      <c r="J151" s="57">
        <f>'Historical Data'!S1095</f>
        <v>-1.3829014763066305E-2</v>
      </c>
      <c r="K151" s="57">
        <f>'Historical Data'!U1095</f>
        <v>-7.9207208934477524E-3</v>
      </c>
      <c r="L151" s="57">
        <f>'Historical Data'!W1095</f>
        <v>-2.2213661777945037E-2</v>
      </c>
      <c r="M151" s="57">
        <f>'Historical Data'!Y1095</f>
        <v>-2.8781576705010803E-2</v>
      </c>
    </row>
    <row r="152" spans="2:13" ht="15" customHeight="1" x14ac:dyDescent="0.35">
      <c r="B152" s="56">
        <f>'Historical Data'!C1094</f>
        <v>44676</v>
      </c>
      <c r="C152" s="57">
        <f>'Historical Data'!E1094</f>
        <v>-2.5021080316438571E-2</v>
      </c>
      <c r="D152" s="57">
        <f>'Historical Data'!G1094</f>
        <v>-1.6042634406363776E-2</v>
      </c>
      <c r="E152" s="57">
        <f>'Historical Data'!I1094</f>
        <v>-2.0396853001311221E-2</v>
      </c>
      <c r="F152" s="57">
        <f>'Historical Data'!K1094</f>
        <v>4.9980705670413128E-2</v>
      </c>
      <c r="G152" s="57">
        <f>'Historical Data'!M1094</f>
        <v>-2.9691497272371636E-3</v>
      </c>
      <c r="H152" s="57">
        <f>'Historical Data'!O1094</f>
        <v>-4.0878763139115981E-2</v>
      </c>
      <c r="I152" s="57">
        <f>'Historical Data'!Q1094</f>
        <v>-4.641354004610887E-2</v>
      </c>
      <c r="J152" s="57">
        <f>'Historical Data'!S1094</f>
        <v>-2.7111159175775557E-2</v>
      </c>
      <c r="K152" s="57">
        <f>'Historical Data'!U1094</f>
        <v>-1.1532589808764149E-2</v>
      </c>
      <c r="L152" s="57">
        <f>'Historical Data'!W1094</f>
        <v>-2.2718318828566231E-2</v>
      </c>
      <c r="M152" s="57">
        <f>'Historical Data'!Y1094</f>
        <v>-8.4009151896646816E-3</v>
      </c>
    </row>
    <row r="153" spans="2:13" ht="15" customHeight="1" x14ac:dyDescent="0.35">
      <c r="B153" s="56">
        <f>'Historical Data'!C1093</f>
        <v>44677</v>
      </c>
      <c r="C153" s="57">
        <f>'Historical Data'!E1093</f>
        <v>2.6549364058376712E-2</v>
      </c>
      <c r="D153" s="57">
        <f>'Historical Data'!G1093</f>
        <v>7.5174950810686036E-2</v>
      </c>
      <c r="E153" s="57">
        <f>'Historical Data'!I1093</f>
        <v>4.5485110188339339E-2</v>
      </c>
      <c r="F153" s="57">
        <f>'Historical Data'!K1093</f>
        <v>4.9990833088239262E-2</v>
      </c>
      <c r="G153" s="57">
        <f>'Historical Data'!M1093</f>
        <v>-1.1911527377865827E-3</v>
      </c>
      <c r="H153" s="57">
        <f>'Historical Data'!O1093</f>
        <v>4.9901515852347922E-2</v>
      </c>
      <c r="I153" s="57">
        <f>'Historical Data'!Q1093</f>
        <v>-2.9497314840998268E-3</v>
      </c>
      <c r="J153" s="57">
        <f>'Historical Data'!S1093</f>
        <v>5.7653721780783762E-3</v>
      </c>
      <c r="K153" s="57">
        <f>'Historical Data'!U1093</f>
        <v>3.9263969678104527E-2</v>
      </c>
      <c r="L153" s="57">
        <f>'Historical Data'!W1093</f>
        <v>6.0643716315991192E-3</v>
      </c>
      <c r="M153" s="57">
        <f>'Historical Data'!Y1093</f>
        <v>1.843404901507939E-2</v>
      </c>
    </row>
    <row r="154" spans="2:13" ht="15" customHeight="1" x14ac:dyDescent="0.35">
      <c r="B154" s="56">
        <f>'Historical Data'!C1092</f>
        <v>44678</v>
      </c>
      <c r="C154" s="57">
        <f>'Historical Data'!E1092</f>
        <v>-1.2974611280646031E-2</v>
      </c>
      <c r="D154" s="57">
        <f>'Historical Data'!G1092</f>
        <v>-3.5679399802347356E-2</v>
      </c>
      <c r="E154" s="57">
        <f>'Historical Data'!I1092</f>
        <v>-3.7528171742298944E-2</v>
      </c>
      <c r="F154" s="57">
        <f>'Historical Data'!K1092</f>
        <v>4.7435656114228175E-2</v>
      </c>
      <c r="G154" s="57">
        <f>'Historical Data'!M1092</f>
        <v>2.3851465494153512E-3</v>
      </c>
      <c r="H154" s="57">
        <f>'Historical Data'!O1092</f>
        <v>-1.0979563851644225E-2</v>
      </c>
      <c r="I154" s="57">
        <f>'Historical Data'!Q1092</f>
        <v>-2.662720948301367E-2</v>
      </c>
      <c r="J154" s="57">
        <f>'Historical Data'!S1092</f>
        <v>-8.5988747484446737E-3</v>
      </c>
      <c r="K154" s="57">
        <f>'Historical Data'!U1092</f>
        <v>-9.9306758098088865E-3</v>
      </c>
      <c r="L154" s="57">
        <f>'Historical Data'!W1092</f>
        <v>-6.0278167109367731E-3</v>
      </c>
      <c r="M154" s="57">
        <f>'Historical Data'!Y1092</f>
        <v>-4.0223621988574321E-3</v>
      </c>
    </row>
    <row r="155" spans="2:13" ht="15" customHeight="1" x14ac:dyDescent="0.35">
      <c r="B155" s="56">
        <f>'Historical Data'!C1091</f>
        <v>44679</v>
      </c>
      <c r="C155" s="57">
        <f>'Historical Data'!E1091</f>
        <v>1.8175381034506888E-2</v>
      </c>
      <c r="D155" s="57">
        <f>'Historical Data'!G1091</f>
        <v>3.1137066843243355E-2</v>
      </c>
      <c r="E155" s="57">
        <f>'Historical Data'!I1091</f>
        <v>2.4827143122005069E-2</v>
      </c>
      <c r="F155" s="57">
        <f>'Historical Data'!K1091</f>
        <v>-4.9966605461940206E-2</v>
      </c>
      <c r="G155" s="57">
        <f>'Historical Data'!M1091</f>
        <v>2.0821031800655199E-2</v>
      </c>
      <c r="H155" s="57">
        <f>'Historical Data'!O1091</f>
        <v>-3.4764758649408867E-2</v>
      </c>
      <c r="I155" s="57">
        <f>'Historical Data'!Q1091</f>
        <v>3.0395001701787105E-2</v>
      </c>
      <c r="J155" s="57">
        <f>'Historical Data'!S1091</f>
        <v>2.6020033010380361E-2</v>
      </c>
      <c r="K155" s="57">
        <f>'Historical Data'!U1091</f>
        <v>2.7474673786497705E-2</v>
      </c>
      <c r="L155" s="57">
        <f>'Historical Data'!W1091</f>
        <v>3.6386357422957261E-3</v>
      </c>
      <c r="M155" s="57">
        <f>'Historical Data'!Y1091</f>
        <v>5.9660597842086105E-3</v>
      </c>
    </row>
    <row r="156" spans="2:13" ht="15" customHeight="1" x14ac:dyDescent="0.35">
      <c r="B156" s="56">
        <f>'Historical Data'!C1090</f>
        <v>44680</v>
      </c>
      <c r="C156" s="57">
        <f>'Historical Data'!E1090</f>
        <v>-1.5559748124532979E-2</v>
      </c>
      <c r="D156" s="57">
        <f>'Historical Data'!G1090</f>
        <v>-2.5565954243175204E-3</v>
      </c>
      <c r="E156" s="57">
        <f>'Historical Data'!I1090</f>
        <v>-1.0095427112386091E-2</v>
      </c>
      <c r="F156" s="57">
        <f>'Historical Data'!K1090</f>
        <v>-1.3720295518598324E-2</v>
      </c>
      <c r="G156" s="57">
        <f>'Historical Data'!M1090</f>
        <v>-1.748203961218775E-3</v>
      </c>
      <c r="H156" s="57">
        <f>'Historical Data'!O1090</f>
        <v>-3.8589619023948085E-2</v>
      </c>
      <c r="I156" s="57">
        <f>'Historical Data'!Q1090</f>
        <v>-2.0648821158562702E-2</v>
      </c>
      <c r="J156" s="57">
        <f>'Historical Data'!S1090</f>
        <v>-2.1916220789811924E-2</v>
      </c>
      <c r="K156" s="57">
        <f>'Historical Data'!U1090</f>
        <v>-3.3319016244701682E-2</v>
      </c>
      <c r="L156" s="57">
        <f>'Historical Data'!W1090</f>
        <v>-2.3766411450038216E-2</v>
      </c>
      <c r="M156" s="57">
        <f>'Historical Data'!Y1090</f>
        <v>-2.709840495075333E-2</v>
      </c>
    </row>
    <row r="157" spans="2:13" ht="15" customHeight="1" x14ac:dyDescent="0.35">
      <c r="B157" s="56">
        <f>'Historical Data'!C1089</f>
        <v>44683</v>
      </c>
      <c r="C157" s="57">
        <f>'Historical Data'!E1089</f>
        <v>-7.169298615276043E-4</v>
      </c>
      <c r="D157" s="57">
        <f>'Historical Data'!G1089</f>
        <v>5.3593658977846292E-3</v>
      </c>
      <c r="E157" s="57">
        <f>'Historical Data'!I1089</f>
        <v>-1.8194099584947332E-2</v>
      </c>
      <c r="F157" s="57">
        <f>'Historical Data'!K1089</f>
        <v>0</v>
      </c>
      <c r="G157" s="57">
        <f>'Historical Data'!M1089</f>
        <v>-1.5761928791785507E-2</v>
      </c>
      <c r="H157" s="57">
        <f>'Historical Data'!O1089</f>
        <v>-3.9981138127140659E-2</v>
      </c>
      <c r="I157" s="57">
        <f>'Historical Data'!Q1089</f>
        <v>7.5300706171406162E-3</v>
      </c>
      <c r="J157" s="57">
        <f>'Historical Data'!S1089</f>
        <v>8.3228665725396667E-3</v>
      </c>
      <c r="K157" s="57">
        <f>'Historical Data'!U1089</f>
        <v>1.6685048203893826E-2</v>
      </c>
      <c r="L157" s="57">
        <f>'Historical Data'!W1089</f>
        <v>2.5376586101766296E-2</v>
      </c>
      <c r="M157" s="57">
        <f>'Historical Data'!Y1089</f>
        <v>6.6584583207796033E-3</v>
      </c>
    </row>
    <row r="158" spans="2:13" ht="15" customHeight="1" x14ac:dyDescent="0.35">
      <c r="B158" s="56">
        <f>'Historical Data'!C1088</f>
        <v>44685</v>
      </c>
      <c r="C158" s="57">
        <f>'Historical Data'!E1088</f>
        <v>-1.3027737093440961E-2</v>
      </c>
      <c r="D158" s="57">
        <f>'Historical Data'!G1088</f>
        <v>-7.5415510035800049E-3</v>
      </c>
      <c r="E158" s="57">
        <f>'Historical Data'!I1088</f>
        <v>-5.617679598423686E-2</v>
      </c>
      <c r="F158" s="57">
        <f>'Historical Data'!K1088</f>
        <v>-4.9937564692354774E-2</v>
      </c>
      <c r="G158" s="57">
        <f>'Historical Data'!M1088</f>
        <v>-7.1173531389426836E-3</v>
      </c>
      <c r="H158" s="57">
        <f>'Historical Data'!O1088</f>
        <v>1.3608923959967933E-2</v>
      </c>
      <c r="I158" s="57">
        <f>'Historical Data'!Q1088</f>
        <v>-2.98953634195257E-2</v>
      </c>
      <c r="J158" s="57">
        <f>'Historical Data'!S1088</f>
        <v>7.3016104301797391E-3</v>
      </c>
      <c r="K158" s="57">
        <f>'Historical Data'!U1088</f>
        <v>2.6128051287130249E-2</v>
      </c>
      <c r="L158" s="57">
        <f>'Historical Data'!W1088</f>
        <v>-1.4285824086900711E-2</v>
      </c>
      <c r="M158" s="57">
        <f>'Historical Data'!Y1088</f>
        <v>-1.4626510541019266E-2</v>
      </c>
    </row>
    <row r="159" spans="2:13" ht="15" customHeight="1" x14ac:dyDescent="0.35">
      <c r="B159" s="56">
        <f>'Historical Data'!C1087</f>
        <v>44686</v>
      </c>
      <c r="C159" s="57">
        <f>'Historical Data'!E1087</f>
        <v>2.9608459154510935E-3</v>
      </c>
      <c r="D159" s="57">
        <f>'Historical Data'!G1087</f>
        <v>6.5928405826587433E-3</v>
      </c>
      <c r="E159" s="57">
        <f>'Historical Data'!I1087</f>
        <v>6.534141849870001E-2</v>
      </c>
      <c r="F159" s="57">
        <f>'Historical Data'!K1087</f>
        <v>4.4302620425595407E-2</v>
      </c>
      <c r="G159" s="57">
        <f>'Historical Data'!M1087</f>
        <v>5.9736625365498508E-3</v>
      </c>
      <c r="H159" s="57">
        <f>'Historical Data'!O1087</f>
        <v>-7.1176212050338972E-3</v>
      </c>
      <c r="I159" s="57">
        <f>'Historical Data'!Q1087</f>
        <v>-1.5409017812710868E-3</v>
      </c>
      <c r="J159" s="57">
        <f>'Historical Data'!S1087</f>
        <v>-1.5758678436459395E-3</v>
      </c>
      <c r="K159" s="57">
        <f>'Historical Data'!U1087</f>
        <v>-1.6203741366808466E-2</v>
      </c>
      <c r="L159" s="57">
        <f>'Historical Data'!W1087</f>
        <v>1.0410275501596011E-2</v>
      </c>
      <c r="M159" s="57">
        <f>'Historical Data'!Y1087</f>
        <v>-1.1061661848901561E-2</v>
      </c>
    </row>
    <row r="160" spans="2:13" ht="15" customHeight="1" x14ac:dyDescent="0.35">
      <c r="B160" s="56">
        <f>'Historical Data'!C1086</f>
        <v>44687</v>
      </c>
      <c r="C160" s="57">
        <f>'Historical Data'!E1086</f>
        <v>1.9126813246643781E-3</v>
      </c>
      <c r="D160" s="57">
        <f>'Historical Data'!G1086</f>
        <v>5.3004829917637775E-3</v>
      </c>
      <c r="E160" s="57">
        <f>'Historical Data'!I1086</f>
        <v>1.0155011587220431E-2</v>
      </c>
      <c r="F160" s="57">
        <f>'Historical Data'!K1086</f>
        <v>4.9973013228832741E-2</v>
      </c>
      <c r="G160" s="57">
        <f>'Historical Data'!M1086</f>
        <v>-8.3134218485599876E-3</v>
      </c>
      <c r="H160" s="57">
        <f>'Historical Data'!O1086</f>
        <v>-1.8083977216061808E-2</v>
      </c>
      <c r="I160" s="57">
        <f>'Historical Data'!Q1086</f>
        <v>4.16666888852395E-2</v>
      </c>
      <c r="J160" s="57">
        <f>'Historical Data'!S1086</f>
        <v>3.7879197802923592E-3</v>
      </c>
      <c r="K160" s="57">
        <f>'Historical Data'!U1086</f>
        <v>1.9893045146937682E-2</v>
      </c>
      <c r="L160" s="57">
        <f>'Historical Data'!W1086</f>
        <v>-9.292902158287375E-3</v>
      </c>
      <c r="M160" s="57">
        <f>'Historical Data'!Y1086</f>
        <v>-5.6500976757838495E-2</v>
      </c>
    </row>
    <row r="161" spans="2:13" ht="15" customHeight="1" x14ac:dyDescent="0.35">
      <c r="B161" s="56">
        <f>'Historical Data'!C1085</f>
        <v>44690</v>
      </c>
      <c r="C161" s="57">
        <f>'Historical Data'!E1085</f>
        <v>-2.712692755566537E-2</v>
      </c>
      <c r="D161" s="57">
        <f>'Historical Data'!G1085</f>
        <v>-4.0138487068393403E-2</v>
      </c>
      <c r="E161" s="57">
        <f>'Historical Data'!I1085</f>
        <v>-5.8578037993639365E-2</v>
      </c>
      <c r="F161" s="57">
        <f>'Historical Data'!K1085</f>
        <v>-3.5781546961954014E-2</v>
      </c>
      <c r="G161" s="57">
        <f>'Historical Data'!M1085</f>
        <v>-1.3173733741826954E-2</v>
      </c>
      <c r="H161" s="57">
        <f>'Historical Data'!O1085</f>
        <v>-5.1269370277597148E-2</v>
      </c>
      <c r="I161" s="57">
        <f>'Historical Data'!Q1085</f>
        <v>-1.3333297499219077E-2</v>
      </c>
      <c r="J161" s="57">
        <f>'Historical Data'!S1085</f>
        <v>0</v>
      </c>
      <c r="K161" s="57">
        <f>'Historical Data'!U1085</f>
        <v>2.8313813446604996E-2</v>
      </c>
      <c r="L161" s="57">
        <f>'Historical Data'!W1085</f>
        <v>-6.1990208501152222E-2</v>
      </c>
      <c r="M161" s="57">
        <f>'Historical Data'!Y1085</f>
        <v>-1.4489851783320074E-2</v>
      </c>
    </row>
    <row r="162" spans="2:13" ht="15" customHeight="1" x14ac:dyDescent="0.35">
      <c r="B162" s="56">
        <f>'Historical Data'!C1084</f>
        <v>44691</v>
      </c>
      <c r="C162" s="57">
        <f>'Historical Data'!E1084</f>
        <v>-3.5868372611782662E-2</v>
      </c>
      <c r="D162" s="57">
        <f>'Historical Data'!G1084</f>
        <v>-8.1710372425424782E-2</v>
      </c>
      <c r="E162" s="57">
        <f>'Historical Data'!I1084</f>
        <v>-8.1177933453817852E-2</v>
      </c>
      <c r="F162" s="57">
        <f>'Historical Data'!K1084</f>
        <v>-4.9893490563161946E-2</v>
      </c>
      <c r="G162" s="57">
        <f>'Historical Data'!M1084</f>
        <v>-6.0677952579046845E-4</v>
      </c>
      <c r="H162" s="57">
        <f>'Historical Data'!O1084</f>
        <v>-2.3259830304166673E-2</v>
      </c>
      <c r="I162" s="57">
        <f>'Historical Data'!Q1084</f>
        <v>-4.0540559821521494E-2</v>
      </c>
      <c r="J162" s="57">
        <f>'Historical Data'!S1084</f>
        <v>-2.2327229730647713E-2</v>
      </c>
      <c r="K162" s="57">
        <f>'Historical Data'!U1084</f>
        <v>-6.1188135839153057E-3</v>
      </c>
      <c r="L162" s="57">
        <f>'Historical Data'!W1084</f>
        <v>-3.4130448941418257E-2</v>
      </c>
      <c r="M162" s="57">
        <f>'Historical Data'!Y1084</f>
        <v>-3.6397188466873009E-2</v>
      </c>
    </row>
    <row r="163" spans="2:13" ht="15" customHeight="1" x14ac:dyDescent="0.35">
      <c r="B163" s="56">
        <f>'Historical Data'!C1083</f>
        <v>44692</v>
      </c>
      <c r="C163" s="57">
        <f>'Historical Data'!E1083</f>
        <v>-4.3884151858351039E-3</v>
      </c>
      <c r="D163" s="57">
        <f>'Historical Data'!G1083</f>
        <v>-7.514452686107187E-2</v>
      </c>
      <c r="E163" s="57">
        <f>'Historical Data'!I1083</f>
        <v>6.4885229752070783E-2</v>
      </c>
      <c r="F163" s="57">
        <f>'Historical Data'!K1083</f>
        <v>-4.5785778828108969E-2</v>
      </c>
      <c r="G163" s="57">
        <f>'Historical Data'!M1083</f>
        <v>-5.2216179645823813E-2</v>
      </c>
      <c r="H163" s="57">
        <f>'Historical Data'!O1083</f>
        <v>-7.4306188653360139E-2</v>
      </c>
      <c r="I163" s="57">
        <f>'Historical Data'!Q1083</f>
        <v>-4.2253542071544081E-2</v>
      </c>
      <c r="J163" s="57">
        <f>'Historical Data'!S1083</f>
        <v>-1.8655158293950591E-2</v>
      </c>
      <c r="K163" s="57">
        <f>'Historical Data'!U1083</f>
        <v>-1.8263786702154339E-2</v>
      </c>
      <c r="L163" s="57">
        <f>'Historical Data'!W1083</f>
        <v>1.9581428474084062E-2</v>
      </c>
      <c r="M163" s="57">
        <f>'Historical Data'!Y1083</f>
        <v>-3.4464324243449473E-2</v>
      </c>
    </row>
    <row r="164" spans="2:13" ht="15" customHeight="1" x14ac:dyDescent="0.35">
      <c r="B164" s="56">
        <f>'Historical Data'!C1082</f>
        <v>44693</v>
      </c>
      <c r="C164" s="57">
        <f>'Historical Data'!E1082</f>
        <v>-2.817148881340048E-2</v>
      </c>
      <c r="D164" s="57">
        <f>'Historical Data'!G1082</f>
        <v>-4.7452069325731761E-2</v>
      </c>
      <c r="E164" s="57">
        <f>'Historical Data'!I1082</f>
        <v>-7.977568252287659E-2</v>
      </c>
      <c r="F164" s="57">
        <f>'Historical Data'!K1082</f>
        <v>-4.9941304018289334E-2</v>
      </c>
      <c r="G164" s="57">
        <f>'Historical Data'!M1082</f>
        <v>2.2421503443848634E-2</v>
      </c>
      <c r="H164" s="57">
        <f>'Historical Data'!O1082</f>
        <v>-2.6112204604597955E-2</v>
      </c>
      <c r="I164" s="57">
        <f>'Historical Data'!Q1082</f>
        <v>2.2875794851772158E-2</v>
      </c>
      <c r="J164" s="57">
        <f>'Historical Data'!S1082</f>
        <v>-2.6221189284816093E-2</v>
      </c>
      <c r="K164" s="57">
        <f>'Historical Data'!U1082</f>
        <v>-1.3796032940446956E-2</v>
      </c>
      <c r="L164" s="57">
        <f>'Historical Data'!W1082</f>
        <v>-3.2891874459676118E-2</v>
      </c>
      <c r="M164" s="57">
        <f>'Historical Data'!Y1082</f>
        <v>-3.0058648644977648E-2</v>
      </c>
    </row>
    <row r="165" spans="2:13" ht="15" customHeight="1" x14ac:dyDescent="0.35">
      <c r="B165" s="56">
        <f>'Historical Data'!C1081</f>
        <v>44694</v>
      </c>
      <c r="C165" s="57">
        <f>'Historical Data'!E1081</f>
        <v>-1.4444489806233918E-2</v>
      </c>
      <c r="D165" s="57">
        <f>'Historical Data'!G1081</f>
        <v>1.6232133462297238E-3</v>
      </c>
      <c r="E165" s="57">
        <f>'Historical Data'!I1081</f>
        <v>-0.10885177063565854</v>
      </c>
      <c r="F165" s="57">
        <f>'Historical Data'!K1081</f>
        <v>4.9886663932706909E-2</v>
      </c>
      <c r="G165" s="57">
        <f>'Historical Data'!M1081</f>
        <v>-1.5664079783620721E-2</v>
      </c>
      <c r="H165" s="57">
        <f>'Historical Data'!O1081</f>
        <v>-1.8272020945774847E-2</v>
      </c>
      <c r="I165" s="57">
        <f>'Historical Data'!Q1081</f>
        <v>-4.7923425189085878E-3</v>
      </c>
      <c r="J165" s="57">
        <f>'Historical Data'!S1081</f>
        <v>-2.9619684920042522E-2</v>
      </c>
      <c r="K165" s="57">
        <f>'Historical Data'!U1081</f>
        <v>1.6956645016659166E-3</v>
      </c>
      <c r="L165" s="57">
        <f>'Historical Data'!W1081</f>
        <v>1.711941782435189E-2</v>
      </c>
      <c r="M165" s="57">
        <f>'Historical Data'!Y1081</f>
        <v>-1.640656128494844E-2</v>
      </c>
    </row>
    <row r="166" spans="2:13" ht="15" customHeight="1" x14ac:dyDescent="0.35">
      <c r="B166" s="56">
        <f>'Historical Data'!C1080</f>
        <v>44697</v>
      </c>
      <c r="C166" s="57">
        <f>'Historical Data'!E1080</f>
        <v>1.2220067738034857E-2</v>
      </c>
      <c r="D166" s="57">
        <f>'Historical Data'!G1080</f>
        <v>2.7070118708999225E-2</v>
      </c>
      <c r="E166" s="57">
        <f>'Historical Data'!I1080</f>
        <v>5.0724091025759588E-2</v>
      </c>
      <c r="F166" s="57">
        <f>'Historical Data'!K1080</f>
        <v>4.9872391523808179E-2</v>
      </c>
      <c r="G166" s="57">
        <f>'Historical Data'!M1080</f>
        <v>0</v>
      </c>
      <c r="H166" s="57">
        <f>'Historical Data'!O1080</f>
        <v>2.3467457310174522E-2</v>
      </c>
      <c r="I166" s="57">
        <f>'Historical Data'!Q1080</f>
        <v>2.2472027740519263E-2</v>
      </c>
      <c r="J166" s="57">
        <f>'Historical Data'!S1080</f>
        <v>2.8443087160119784E-2</v>
      </c>
      <c r="K166" s="57">
        <f>'Historical Data'!U1080</f>
        <v>-4.6550808568426305E-3</v>
      </c>
      <c r="L166" s="57">
        <f>'Historical Data'!W1080</f>
        <v>1.7055653515477109E-2</v>
      </c>
      <c r="M166" s="57">
        <f>'Historical Data'!Y1080</f>
        <v>-4.1699211933798885E-3</v>
      </c>
    </row>
    <row r="167" spans="2:13" ht="15" customHeight="1" x14ac:dyDescent="0.35">
      <c r="B167" s="56">
        <f>'Historical Data'!C1079</f>
        <v>44698</v>
      </c>
      <c r="C167" s="57">
        <f>'Historical Data'!E1079</f>
        <v>3.1119676974284083E-2</v>
      </c>
      <c r="D167" s="57">
        <f>'Historical Data'!G1079</f>
        <v>3.7112762178004965E-2</v>
      </c>
      <c r="E167" s="57">
        <f>'Historical Data'!I1079</f>
        <v>1.7969486540700963E-3</v>
      </c>
      <c r="F167" s="57">
        <f>'Historical Data'!K1079</f>
        <v>4.9934507349730595E-2</v>
      </c>
      <c r="G167" s="57">
        <f>'Historical Data'!M1079</f>
        <v>2.1005506160782783E-2</v>
      </c>
      <c r="H167" s="57">
        <f>'Historical Data'!O1079</f>
        <v>8.0055406068042956E-2</v>
      </c>
      <c r="I167" s="57">
        <f>'Historical Data'!Q1079</f>
        <v>3.2967032221906001E-2</v>
      </c>
      <c r="J167" s="57">
        <f>'Historical Data'!S1079</f>
        <v>1.5176693296002908E-2</v>
      </c>
      <c r="K167" s="57">
        <f>'Historical Data'!U1079</f>
        <v>1.4668374269309448E-2</v>
      </c>
      <c r="L167" s="57">
        <f>'Historical Data'!W1079</f>
        <v>6.4209998362980469E-2</v>
      </c>
      <c r="M167" s="57">
        <f>'Historical Data'!Y1079</f>
        <v>2.4194472077305518E-2</v>
      </c>
    </row>
    <row r="168" spans="2:13" ht="15" customHeight="1" x14ac:dyDescent="0.35">
      <c r="B168" s="56">
        <f>'Historical Data'!C1078</f>
        <v>44699</v>
      </c>
      <c r="C168" s="57">
        <f>'Historical Data'!E1078</f>
        <v>-5.3277441473246201E-3</v>
      </c>
      <c r="D168" s="57">
        <f>'Historical Data'!G1078</f>
        <v>-7.4568882626047106E-3</v>
      </c>
      <c r="E168" s="57">
        <f>'Historical Data'!I1078</f>
        <v>4.8254460789200815E-2</v>
      </c>
      <c r="F168" s="57">
        <f>'Historical Data'!K1078</f>
        <v>4.9875298672995561E-2</v>
      </c>
      <c r="G168" s="57">
        <f>'Historical Data'!M1078</f>
        <v>-6.857669030345126E-3</v>
      </c>
      <c r="H168" s="57">
        <f>'Historical Data'!O1078</f>
        <v>1.9765729988498348E-2</v>
      </c>
      <c r="I168" s="57">
        <f>'Historical Data'!Q1078</f>
        <v>-2.5835918835420468E-2</v>
      </c>
      <c r="J168" s="57">
        <f>'Historical Data'!S1078</f>
        <v>-1.3289063960076564E-2</v>
      </c>
      <c r="K168" s="57">
        <f>'Historical Data'!U1078</f>
        <v>-4.5045095525984902E-2</v>
      </c>
      <c r="L168" s="57">
        <f>'Historical Data'!W1078</f>
        <v>-1.4306439039799557E-2</v>
      </c>
      <c r="M168" s="57">
        <f>'Historical Data'!Y1078</f>
        <v>-1.3515117028944257E-2</v>
      </c>
    </row>
    <row r="169" spans="2:13" ht="15" customHeight="1" x14ac:dyDescent="0.35">
      <c r="B169" s="56">
        <f>'Historical Data'!C1077</f>
        <v>44700</v>
      </c>
      <c r="C169" s="57">
        <f>'Historical Data'!E1077</f>
        <v>-1.8056310303288359E-2</v>
      </c>
      <c r="D169" s="57">
        <f>'Historical Data'!G1077</f>
        <v>-2.2020725388601003E-2</v>
      </c>
      <c r="E169" s="57">
        <f>'Historical Data'!I1077</f>
        <v>-3.2803344790617417E-2</v>
      </c>
      <c r="F169" s="57">
        <f>'Historical Data'!K1077</f>
        <v>9.1618752648341406E-3</v>
      </c>
      <c r="G169" s="57">
        <f>'Historical Data'!M1077</f>
        <v>1.2554584330226604E-3</v>
      </c>
      <c r="H169" s="57">
        <f>'Historical Data'!O1077</f>
        <v>-4.1636739956622093E-2</v>
      </c>
      <c r="I169" s="57">
        <f>'Historical Data'!Q1077</f>
        <v>-9.3603939677893155E-3</v>
      </c>
      <c r="J169" s="57">
        <f>'Historical Data'!S1077</f>
        <v>-3.3669220638385955E-3</v>
      </c>
      <c r="K169" s="57">
        <f>'Historical Data'!U1077</f>
        <v>1.7551876024832769E-3</v>
      </c>
      <c r="L169" s="57">
        <f>'Historical Data'!W1077</f>
        <v>-3.8914580464808002E-2</v>
      </c>
      <c r="M169" s="57">
        <f>'Historical Data'!Y1077</f>
        <v>-3.3387159442698322E-2</v>
      </c>
    </row>
    <row r="170" spans="2:13" ht="15" customHeight="1" x14ac:dyDescent="0.35">
      <c r="B170" s="56">
        <f>'Historical Data'!C1076</f>
        <v>44701</v>
      </c>
      <c r="C170" s="57">
        <f>'Historical Data'!E1076</f>
        <v>2.2978163488423853E-2</v>
      </c>
      <c r="D170" s="57">
        <f>'Historical Data'!G1076</f>
        <v>2.0286954159766113E-2</v>
      </c>
      <c r="E170" s="57">
        <f>'Historical Data'!I1076</f>
        <v>-1.8921293487055069E-2</v>
      </c>
      <c r="F170" s="57">
        <f>'Historical Data'!K1076</f>
        <v>4.9932771411575594E-2</v>
      </c>
      <c r="G170" s="57">
        <f>'Historical Data'!M1076</f>
        <v>-8.7774211919862122E-3</v>
      </c>
      <c r="H170" s="57">
        <f>'Historical Data'!O1076</f>
        <v>9.8689109457976265E-2</v>
      </c>
      <c r="I170" s="57">
        <f>'Historical Data'!Q1076</f>
        <v>7.8741003717375246E-3</v>
      </c>
      <c r="J170" s="57">
        <f>'Historical Data'!S1076</f>
        <v>1.0810808894243351E-2</v>
      </c>
      <c r="K170" s="57">
        <f>'Historical Data'!U1076</f>
        <v>3.2851573445213944E-3</v>
      </c>
      <c r="L170" s="57">
        <f>'Historical Data'!W1076</f>
        <v>2.1011226149586726E-2</v>
      </c>
      <c r="M170" s="57">
        <f>'Historical Data'!Y1076</f>
        <v>2.3463644745506107E-2</v>
      </c>
    </row>
    <row r="171" spans="2:13" ht="15" customHeight="1" x14ac:dyDescent="0.35">
      <c r="B171" s="56">
        <f>'Historical Data'!C1075</f>
        <v>44704</v>
      </c>
      <c r="C171" s="57">
        <f>'Historical Data'!E1075</f>
        <v>-1.443244367942198E-2</v>
      </c>
      <c r="D171" s="57">
        <f>'Historical Data'!G1075</f>
        <v>-4.8356737428836172E-2</v>
      </c>
      <c r="E171" s="57">
        <f>'Historical Data'!I1075</f>
        <v>-1.1127396817522395E-2</v>
      </c>
      <c r="F171" s="57">
        <f>'Historical Data'!K1075</f>
        <v>4.9959950260502595E-2</v>
      </c>
      <c r="G171" s="57">
        <f>'Historical Data'!M1075</f>
        <v>-1.012025090905655E-2</v>
      </c>
      <c r="H171" s="57">
        <f>'Historical Data'!O1075</f>
        <v>5.8121682022086896E-2</v>
      </c>
      <c r="I171" s="57">
        <f>'Historical Data'!Q1075</f>
        <v>1.2499890330525565E-2</v>
      </c>
      <c r="J171" s="57">
        <f>'Historical Data'!S1075</f>
        <v>3.6763347496755472E-3</v>
      </c>
      <c r="K171" s="57">
        <f>'Historical Data'!U1075</f>
        <v>-1.9428158718464816E-2</v>
      </c>
      <c r="L171" s="57">
        <f>'Historical Data'!W1075</f>
        <v>-1.479098590443606E-2</v>
      </c>
      <c r="M171" s="57">
        <f>'Historical Data'!Y1075</f>
        <v>0</v>
      </c>
    </row>
    <row r="172" spans="2:13" ht="15" customHeight="1" x14ac:dyDescent="0.35">
      <c r="B172" s="56">
        <f>'Historical Data'!C1074</f>
        <v>44705</v>
      </c>
      <c r="C172" s="57">
        <f>'Historical Data'!E1074</f>
        <v>-8.7440503608168241E-3</v>
      </c>
      <c r="D172" s="57">
        <f>'Historical Data'!G1074</f>
        <v>-1.2276969951874328E-3</v>
      </c>
      <c r="E172" s="57">
        <f>'Historical Data'!I1074</f>
        <v>-4.983656635367173E-2</v>
      </c>
      <c r="F172" s="57">
        <f>'Historical Data'!K1074</f>
        <v>-4.9870374759538483E-2</v>
      </c>
      <c r="G172" s="57">
        <f>'Historical Data'!M1074</f>
        <v>5.7507599673665144E-3</v>
      </c>
      <c r="H172" s="57">
        <f>'Historical Data'!O1074</f>
        <v>-5.2512876523964636E-2</v>
      </c>
      <c r="I172" s="57">
        <f>'Historical Data'!Q1074</f>
        <v>2.3148264178472377E-2</v>
      </c>
      <c r="J172" s="57">
        <f>'Historical Data'!S1074</f>
        <v>-2.1644849674658184E-2</v>
      </c>
      <c r="K172" s="57">
        <f>'Historical Data'!U1074</f>
        <v>1.06858577362412E-2</v>
      </c>
      <c r="L172" s="57">
        <f>'Historical Data'!W1074</f>
        <v>-1.2184441430918458E-2</v>
      </c>
      <c r="M172" s="57">
        <f>'Historical Data'!Y1074</f>
        <v>1.978364706807012E-3</v>
      </c>
    </row>
    <row r="173" spans="2:13" ht="15" customHeight="1" x14ac:dyDescent="0.35">
      <c r="B173" s="56">
        <f>'Historical Data'!C1073</f>
        <v>44706</v>
      </c>
      <c r="C173" s="57">
        <f>'Historical Data'!E1073</f>
        <v>-1.7890196017689153E-3</v>
      </c>
      <c r="D173" s="57">
        <f>'Historical Data'!G1073</f>
        <v>-4.9419553302130659E-2</v>
      </c>
      <c r="E173" s="57">
        <f>'Historical Data'!I1073</f>
        <v>2.3896478800407239E-2</v>
      </c>
      <c r="F173" s="57">
        <f>'Historical Data'!K1073</f>
        <v>-3.9004820785459304E-2</v>
      </c>
      <c r="G173" s="57">
        <f>'Historical Data'!M1073</f>
        <v>-1.4612406584100457E-2</v>
      </c>
      <c r="H173" s="57">
        <f>'Historical Data'!O1073</f>
        <v>-7.0044033025248087E-2</v>
      </c>
      <c r="I173" s="57">
        <f>'Historical Data'!Q1073</f>
        <v>-3.7707401653905626E-2</v>
      </c>
      <c r="J173" s="57">
        <f>'Historical Data'!S1073</f>
        <v>3.9142276370970341E-2</v>
      </c>
      <c r="K173" s="57">
        <f>'Historical Data'!U1073</f>
        <v>-9.471482514245233E-3</v>
      </c>
      <c r="L173" s="57">
        <f>'Historical Data'!W1073</f>
        <v>-2.6872420325810276E-2</v>
      </c>
      <c r="M173" s="57">
        <f>'Historical Data'!Y1073</f>
        <v>3.1357951528780958E-3</v>
      </c>
    </row>
    <row r="174" spans="2:13" ht="15" customHeight="1" x14ac:dyDescent="0.35">
      <c r="B174" s="56">
        <f>'Historical Data'!C1072</f>
        <v>44707</v>
      </c>
      <c r="C174" s="57">
        <f>'Historical Data'!E1072</f>
        <v>-6.8081309643874821E-4</v>
      </c>
      <c r="D174" s="57">
        <f>'Historical Data'!G1072</f>
        <v>2.8808231945703699E-2</v>
      </c>
      <c r="E174" s="57">
        <f>'Historical Data'!I1072</f>
        <v>-1.0675061884821146E-2</v>
      </c>
      <c r="F174" s="57">
        <f>'Historical Data'!K1072</f>
        <v>4.99415689295164E-2</v>
      </c>
      <c r="G174" s="57">
        <f>'Historical Data'!M1072</f>
        <v>2.5790300484802575E-3</v>
      </c>
      <c r="H174" s="57">
        <f>'Historical Data'!O1072</f>
        <v>1.7184528738245941E-2</v>
      </c>
      <c r="I174" s="57">
        <f>'Historical Data'!Q1072</f>
        <v>2.3511019537948652E-2</v>
      </c>
      <c r="J174" s="57">
        <f>'Historical Data'!S1072</f>
        <v>9.8263909538653937E-3</v>
      </c>
      <c r="K174" s="57">
        <f>'Historical Data'!U1072</f>
        <v>1.04512228867224E-2</v>
      </c>
      <c r="L174" s="57">
        <f>'Historical Data'!W1072</f>
        <v>2.48988012789364E-3</v>
      </c>
      <c r="M174" s="57">
        <f>'Historical Data'!Y1072</f>
        <v>2.1072219511266699E-2</v>
      </c>
    </row>
    <row r="175" spans="2:13" ht="15" customHeight="1" x14ac:dyDescent="0.35">
      <c r="B175" s="56">
        <f>'Historical Data'!C1071</f>
        <v>44708</v>
      </c>
      <c r="C175" s="57">
        <f>'Historical Data'!E1071</f>
        <v>-9.650452534796683E-3</v>
      </c>
      <c r="D175" s="57">
        <f>'Historical Data'!G1071</f>
        <v>1.7759834555835852E-2</v>
      </c>
      <c r="E175" s="57">
        <f>'Historical Data'!I1071</f>
        <v>1.132140097906742E-3</v>
      </c>
      <c r="F175" s="57">
        <f>'Historical Data'!K1071</f>
        <v>4.3907128689655073E-2</v>
      </c>
      <c r="G175" s="57">
        <f>'Historical Data'!M1071</f>
        <v>1.4790949052645219E-2</v>
      </c>
      <c r="H175" s="57">
        <f>'Historical Data'!O1071</f>
        <v>1.8691437322910787E-2</v>
      </c>
      <c r="I175" s="57">
        <f>'Historical Data'!Q1071</f>
        <v>1.8376626993142908E-2</v>
      </c>
      <c r="J175" s="57">
        <f>'Historical Data'!S1071</f>
        <v>-2.4002738786847E-2</v>
      </c>
      <c r="K175" s="57">
        <f>'Historical Data'!U1071</f>
        <v>-1.1003401442447158E-2</v>
      </c>
      <c r="L175" s="57">
        <f>'Historical Data'!W1071</f>
        <v>1.4450115517097739E-2</v>
      </c>
      <c r="M175" s="57">
        <f>'Historical Data'!Y1071</f>
        <v>-1.7802430277389369E-2</v>
      </c>
    </row>
    <row r="176" spans="2:13" ht="15" customHeight="1" x14ac:dyDescent="0.35">
      <c r="B176" s="56">
        <f>'Historical Data'!C1070</f>
        <v>44711</v>
      </c>
      <c r="C176" s="57">
        <f>'Historical Data'!E1070</f>
        <v>1.6041564998226399E-2</v>
      </c>
      <c r="D176" s="57">
        <f>'Historical Data'!G1070</f>
        <v>-1.1092052601486602E-2</v>
      </c>
      <c r="E176" s="57">
        <f>'Historical Data'!I1070</f>
        <v>-6.8314750682859637E-3</v>
      </c>
      <c r="F176" s="57">
        <f>'Historical Data'!K1070</f>
        <v>3.7031395968698977E-2</v>
      </c>
      <c r="G176" s="57">
        <f>'Historical Data'!M1070</f>
        <v>-1.5209061845128713E-2</v>
      </c>
      <c r="H176" s="57">
        <f>'Historical Data'!O1070</f>
        <v>1.0838726955026745E-2</v>
      </c>
      <c r="I176" s="57">
        <f>'Historical Data'!Q1070</f>
        <v>9.0224452404934485E-3</v>
      </c>
      <c r="J176" s="57">
        <f>'Historical Data'!S1070</f>
        <v>2.9911175655585875E-3</v>
      </c>
      <c r="K176" s="57">
        <f>'Historical Data'!U1070</f>
        <v>1.5798859587420777E-2</v>
      </c>
      <c r="L176" s="57">
        <f>'Historical Data'!W1070</f>
        <v>3.8281908406052834E-2</v>
      </c>
      <c r="M176" s="57">
        <f>'Historical Data'!Y1070</f>
        <v>2.6206349037416476E-2</v>
      </c>
    </row>
    <row r="177" spans="2:13" ht="15" customHeight="1" x14ac:dyDescent="0.35">
      <c r="B177" s="56">
        <f>'Historical Data'!C1069</f>
        <v>44712</v>
      </c>
      <c r="C177" s="57">
        <f>'Historical Data'!E1069</f>
        <v>-1.0802010717137822E-2</v>
      </c>
      <c r="D177" s="57">
        <f>'Historical Data'!G1069</f>
        <v>-4.9491211840888116E-2</v>
      </c>
      <c r="E177" s="57">
        <f>'Historical Data'!I1069</f>
        <v>-0.12209233058116287</v>
      </c>
      <c r="F177" s="57">
        <f>'Historical Data'!K1069</f>
        <v>-4.996328248939097E-2</v>
      </c>
      <c r="G177" s="57">
        <f>'Historical Data'!M1069</f>
        <v>3.8610171666775273E-3</v>
      </c>
      <c r="H177" s="57">
        <f>'Historical Data'!O1069</f>
        <v>-2.7421275260020472E-2</v>
      </c>
      <c r="I177" s="57">
        <f>'Historical Data'!Q1069</f>
        <v>2.9808899386762899E-3</v>
      </c>
      <c r="J177" s="57">
        <f>'Historical Data'!S1069</f>
        <v>3.3797001458239162E-2</v>
      </c>
      <c r="K177" s="57">
        <f>'Historical Data'!U1069</f>
        <v>2.037260890572945E-2</v>
      </c>
      <c r="L177" s="57">
        <f>'Historical Data'!W1069</f>
        <v>8.1456299082984795E-3</v>
      </c>
      <c r="M177" s="57">
        <f>'Historical Data'!Y1069</f>
        <v>2.6099707648463255E-2</v>
      </c>
    </row>
    <row r="178" spans="2:13" ht="15" customHeight="1" x14ac:dyDescent="0.35">
      <c r="B178" s="56">
        <f>'Historical Data'!C1068</f>
        <v>44713</v>
      </c>
      <c r="C178" s="57">
        <f>'Historical Data'!E1068</f>
        <v>-7.2013291161454607E-3</v>
      </c>
      <c r="D178" s="57">
        <f>'Historical Data'!G1068</f>
        <v>-4.7250596392184874E-2</v>
      </c>
      <c r="E178" s="57">
        <f>'Historical Data'!I1068</f>
        <v>-2.1466914320653951E-2</v>
      </c>
      <c r="F178" s="57">
        <f>'Historical Data'!K1068</f>
        <v>-4.9961380985283688E-2</v>
      </c>
      <c r="G178" s="57">
        <f>'Historical Data'!M1068</f>
        <v>2.5640324488609423E-3</v>
      </c>
      <c r="H178" s="57">
        <f>'Historical Data'!O1068</f>
        <v>-4.3556738856673771E-2</v>
      </c>
      <c r="I178" s="57">
        <f>'Historical Data'!Q1068</f>
        <v>1.3372790118595823E-2</v>
      </c>
      <c r="J178" s="57">
        <f>'Historical Data'!S1068</f>
        <v>5.1283736068963304E-3</v>
      </c>
      <c r="K178" s="57">
        <f>'Historical Data'!U1068</f>
        <v>-1.5886827494085654E-2</v>
      </c>
      <c r="L178" s="57">
        <f>'Historical Data'!W1068</f>
        <v>-1.0206216016649283E-2</v>
      </c>
      <c r="M178" s="57">
        <f>'Historical Data'!Y1068</f>
        <v>5.0871606097470323E-2</v>
      </c>
    </row>
    <row r="179" spans="2:13" ht="15" customHeight="1" x14ac:dyDescent="0.35">
      <c r="B179" s="56">
        <f>'Historical Data'!C1067</f>
        <v>44714</v>
      </c>
      <c r="C179" s="57">
        <f>'Historical Data'!E1067</f>
        <v>2.0120637402308628E-2</v>
      </c>
      <c r="D179" s="57">
        <f>'Historical Data'!G1067</f>
        <v>3.4628901329167849E-2</v>
      </c>
      <c r="E179" s="57">
        <f>'Historical Data'!I1067</f>
        <v>4.1874065890361356E-2</v>
      </c>
      <c r="F179" s="57">
        <f>'Historical Data'!K1067</f>
        <v>-3.8261129016270323E-2</v>
      </c>
      <c r="G179" s="57">
        <f>'Historical Data'!M1067</f>
        <v>1.5984572970748845E-2</v>
      </c>
      <c r="H179" s="57">
        <f>'Historical Data'!O1067</f>
        <v>-2.267640302902274E-3</v>
      </c>
      <c r="I179" s="57">
        <f>'Historical Data'!Q1067</f>
        <v>-2.0527712142226262E-2</v>
      </c>
      <c r="J179" s="57">
        <f>'Historical Data'!S1067</f>
        <v>1.4349700847567481E-2</v>
      </c>
      <c r="K179" s="57">
        <f>'Historical Data'!U1067</f>
        <v>-1.5924873963393149E-2</v>
      </c>
      <c r="L179" s="57">
        <f>'Historical Data'!W1067</f>
        <v>6.2298583692170784E-3</v>
      </c>
      <c r="M179" s="57">
        <f>'Historical Data'!Y1067</f>
        <v>3.4429628939900425E-3</v>
      </c>
    </row>
    <row r="180" spans="2:13" ht="15" customHeight="1" x14ac:dyDescent="0.35">
      <c r="B180" s="56">
        <f>'Historical Data'!C1066</f>
        <v>44715</v>
      </c>
      <c r="C180" s="57">
        <f>'Historical Data'!E1066</f>
        <v>-3.3213124286398665E-3</v>
      </c>
      <c r="D180" s="57">
        <f>'Historical Data'!G1066</f>
        <v>-3.4383128806147911E-2</v>
      </c>
      <c r="E180" s="57">
        <f>'Historical Data'!I1066</f>
        <v>-3.6296615765793128E-2</v>
      </c>
      <c r="F180" s="57">
        <f>'Historical Data'!K1066</f>
        <v>-3.8090401415680875E-2</v>
      </c>
      <c r="G180" s="57">
        <f>'Historical Data'!M1066</f>
        <v>-2.5171218091024627E-3</v>
      </c>
      <c r="H180" s="57">
        <f>'Historical Data'!O1066</f>
        <v>-1.3068272146493087E-2</v>
      </c>
      <c r="I180" s="57">
        <f>'Historical Data'!Q1066</f>
        <v>-2.5449215822618165E-2</v>
      </c>
      <c r="J180" s="57">
        <f>'Historical Data'!S1066</f>
        <v>-2.5463795938584721E-2</v>
      </c>
      <c r="K180" s="57">
        <f>'Historical Data'!U1066</f>
        <v>1.994997361126849E-3</v>
      </c>
      <c r="L180" s="57">
        <f>'Historical Data'!W1066</f>
        <v>-1.3449987285012233E-2</v>
      </c>
      <c r="M180" s="57">
        <f>'Historical Data'!Y1066</f>
        <v>-3.1919623307006373E-2</v>
      </c>
    </row>
    <row r="181" spans="2:13" ht="15" customHeight="1" x14ac:dyDescent="0.35">
      <c r="B181" s="56">
        <f>'Historical Data'!C1065</f>
        <v>44718</v>
      </c>
      <c r="C181" s="57">
        <f>'Historical Data'!E1065</f>
        <v>-2.0110190708745312E-3</v>
      </c>
      <c r="D181" s="57">
        <f>'Historical Data'!G1065</f>
        <v>3.1210820395104477E-2</v>
      </c>
      <c r="E181" s="57">
        <f>'Historical Data'!I1065</f>
        <v>-2.885395124936041E-2</v>
      </c>
      <c r="F181" s="57">
        <f>'Historical Data'!K1065</f>
        <v>4.998240351709482E-2</v>
      </c>
      <c r="G181" s="57">
        <f>'Historical Data'!M1065</f>
        <v>-1.3880095677390569E-2</v>
      </c>
      <c r="H181" s="57">
        <f>'Historical Data'!O1065</f>
        <v>-1.8614442395114006E-2</v>
      </c>
      <c r="I181" s="57">
        <f>'Historical Data'!Q1065</f>
        <v>1.6896917121578925E-2</v>
      </c>
      <c r="J181" s="57">
        <f>'Historical Data'!S1065</f>
        <v>1.2901107123051148E-3</v>
      </c>
      <c r="K181" s="57">
        <f>'Historical Data'!U1065</f>
        <v>-5.3095083048639857E-3</v>
      </c>
      <c r="L181" s="57">
        <f>'Historical Data'!W1065</f>
        <v>5.1936625852597729E-3</v>
      </c>
      <c r="M181" s="57">
        <f>'Historical Data'!Y1065</f>
        <v>-1.3746934268068278E-2</v>
      </c>
    </row>
    <row r="182" spans="2:13" ht="15" customHeight="1" x14ac:dyDescent="0.35">
      <c r="B182" s="56">
        <f>'Historical Data'!C1064</f>
        <v>44719</v>
      </c>
      <c r="C182" s="57">
        <f>'Historical Data'!E1064</f>
        <v>1.0512826965178634E-2</v>
      </c>
      <c r="D182" s="57">
        <f>'Historical Data'!G1064</f>
        <v>1.4327512153023081E-2</v>
      </c>
      <c r="E182" s="57">
        <f>'Historical Data'!I1064</f>
        <v>1.4924972829056138E-2</v>
      </c>
      <c r="F182" s="57">
        <f>'Historical Data'!K1064</f>
        <v>-2.3131094060422908E-2</v>
      </c>
      <c r="G182" s="57">
        <f>'Historical Data'!M1064</f>
        <v>6.3965957917422323E-4</v>
      </c>
      <c r="H182" s="57">
        <f>'Historical Data'!O1064</f>
        <v>-1.095039207156312E-2</v>
      </c>
      <c r="I182" s="57">
        <f>'Historical Data'!Q1064</f>
        <v>2.4169237906148666E-2</v>
      </c>
      <c r="J182" s="57">
        <f>'Historical Data'!S1064</f>
        <v>1.3208850937715733E-2</v>
      </c>
      <c r="K182" s="57">
        <f>'Historical Data'!U1064</f>
        <v>8.8958753205958807E-4</v>
      </c>
      <c r="L182" s="57">
        <f>'Historical Data'!W1064</f>
        <v>1.0764218971385464E-2</v>
      </c>
      <c r="M182" s="57">
        <f>'Historical Data'!Y1064</f>
        <v>-5.4448675065511543E-3</v>
      </c>
    </row>
    <row r="183" spans="2:13" ht="15" customHeight="1" x14ac:dyDescent="0.35">
      <c r="B183" s="56">
        <f>'Historical Data'!C1063</f>
        <v>44720</v>
      </c>
      <c r="C183" s="57">
        <f>'Historical Data'!E1063</f>
        <v>-4.8138258134465817E-3</v>
      </c>
      <c r="D183" s="57">
        <f>'Historical Data'!G1063</f>
        <v>2.2433969864980474E-2</v>
      </c>
      <c r="E183" s="57">
        <f>'Historical Data'!I1063</f>
        <v>-1.4951469501675585E-2</v>
      </c>
      <c r="F183" s="57">
        <f>'Historical Data'!K1063</f>
        <v>-2.367874540704562E-2</v>
      </c>
      <c r="G183" s="57">
        <f>'Historical Data'!M1063</f>
        <v>-1.2786194263486594E-3</v>
      </c>
      <c r="H183" s="57">
        <f>'Historical Data'!O1063</f>
        <v>-1.917745188073261E-2</v>
      </c>
      <c r="I183" s="57">
        <f>'Historical Data'!Q1063</f>
        <v>1.4749931547524131E-3</v>
      </c>
      <c r="J183" s="57">
        <f>'Historical Data'!S1063</f>
        <v>-1.2717626532444681E-3</v>
      </c>
      <c r="K183" s="57">
        <f>'Historical Data'!U1063</f>
        <v>-2.0000901223828915E-3</v>
      </c>
      <c r="L183" s="57">
        <f>'Historical Data'!W1063</f>
        <v>-7.4547158824234128E-3</v>
      </c>
      <c r="M183" s="57">
        <f>'Historical Data'!Y1063</f>
        <v>3.0658685192626045E-3</v>
      </c>
    </row>
    <row r="184" spans="2:13" ht="15" customHeight="1" x14ac:dyDescent="0.35">
      <c r="B184" s="56">
        <f>'Historical Data'!C1062</f>
        <v>44721</v>
      </c>
      <c r="C184" s="57">
        <f>'Historical Data'!E1062</f>
        <v>1.1989798373514216E-2</v>
      </c>
      <c r="D184" s="57">
        <f>'Historical Data'!G1062</f>
        <v>1.1759691574481312E-2</v>
      </c>
      <c r="E184" s="57">
        <f>'Historical Data'!I1062</f>
        <v>5.9659247762626766E-3</v>
      </c>
      <c r="F184" s="57">
        <f>'Historical Data'!K1062</f>
        <v>1.1423509556251377E-2</v>
      </c>
      <c r="G184" s="57">
        <f>'Historical Data'!M1062</f>
        <v>-3.2011729792018606E-3</v>
      </c>
      <c r="H184" s="57">
        <f>'Historical Data'!O1062</f>
        <v>-1.8343136196323329E-2</v>
      </c>
      <c r="I184" s="57">
        <f>'Historical Data'!Q1062</f>
        <v>-2.5036935021397477E-2</v>
      </c>
      <c r="J184" s="57">
        <f>'Historical Data'!S1062</f>
        <v>-1.2098076594941665E-2</v>
      </c>
      <c r="K184" s="57">
        <f>'Historical Data'!U1062</f>
        <v>1.3360295743380934E-3</v>
      </c>
      <c r="L184" s="57">
        <f>'Historical Data'!W1062</f>
        <v>2.1462257184512445E-4</v>
      </c>
      <c r="M184" s="57">
        <f>'Historical Data'!Y1062</f>
        <v>-1.528212388927197E-3</v>
      </c>
    </row>
    <row r="185" spans="2:13" ht="15" customHeight="1" x14ac:dyDescent="0.35">
      <c r="B185" s="56">
        <f>'Historical Data'!C1061</f>
        <v>44722</v>
      </c>
      <c r="C185" s="57">
        <f>'Historical Data'!E1061</f>
        <v>-1.822905769618488E-2</v>
      </c>
      <c r="D185" s="57">
        <f>'Historical Data'!G1061</f>
        <v>-3.0522134493857767E-2</v>
      </c>
      <c r="E185" s="57">
        <f>'Historical Data'!I1061</f>
        <v>-3.0369926950418846E-2</v>
      </c>
      <c r="F185" s="57">
        <f>'Historical Data'!K1061</f>
        <v>-2.6585556899740515E-2</v>
      </c>
      <c r="G185" s="57">
        <f>'Historical Data'!M1061</f>
        <v>2.5690915549461124E-3</v>
      </c>
      <c r="H185" s="57">
        <f>'Historical Data'!O1061</f>
        <v>1.7453824853632449E-2</v>
      </c>
      <c r="I185" s="57">
        <f>'Historical Data'!Q1061</f>
        <v>-6.0421137382808965E-3</v>
      </c>
      <c r="J185" s="57">
        <f>'Historical Data'!S1061</f>
        <v>6.4443174220740751E-4</v>
      </c>
      <c r="K185" s="57">
        <f>'Historical Data'!U1061</f>
        <v>-1.7789959745494466E-3</v>
      </c>
      <c r="L185" s="57">
        <f>'Historical Data'!W1061</f>
        <v>-1.2014591745141967E-2</v>
      </c>
      <c r="M185" s="57">
        <f>'Historical Data'!Y1061</f>
        <v>1.8913195307399766E-2</v>
      </c>
    </row>
    <row r="186" spans="2:13" ht="15" customHeight="1" x14ac:dyDescent="0.35">
      <c r="B186" s="56">
        <f>'Historical Data'!C1060</f>
        <v>44725</v>
      </c>
      <c r="C186" s="57">
        <f>'Historical Data'!E1060</f>
        <v>-1.9028614603715743E-2</v>
      </c>
      <c r="D186" s="57">
        <f>'Historical Data'!G1060</f>
        <v>0</v>
      </c>
      <c r="E186" s="57">
        <f>'Historical Data'!I1060</f>
        <v>2.3384146652732252E-2</v>
      </c>
      <c r="F186" s="57">
        <f>'Historical Data'!K1060</f>
        <v>-4.9625111684759582E-2</v>
      </c>
      <c r="G186" s="57">
        <f>'Historical Data'!M1060</f>
        <v>-2.9468371519567604E-2</v>
      </c>
      <c r="H186" s="57">
        <f>'Historical Data'!O1060</f>
        <v>-6.8617596073014098E-2</v>
      </c>
      <c r="I186" s="57">
        <f>'Historical Data'!Q1060</f>
        <v>-4.40729067279505E-2</v>
      </c>
      <c r="J186" s="57">
        <f>'Historical Data'!S1060</f>
        <v>-4.0901934371134874E-2</v>
      </c>
      <c r="K186" s="57">
        <f>'Historical Data'!U1060</f>
        <v>-9.3562654925350985E-3</v>
      </c>
      <c r="L186" s="57">
        <f>'Historical Data'!W1060</f>
        <v>-4.6688391200103818E-2</v>
      </c>
      <c r="M186" s="57">
        <f>'Historical Data'!Y1060</f>
        <v>-2.178108191002015E-2</v>
      </c>
    </row>
    <row r="187" spans="2:13" ht="15" customHeight="1" x14ac:dyDescent="0.35">
      <c r="B187" s="56">
        <f>'Historical Data'!C1059</f>
        <v>44726</v>
      </c>
      <c r="C187" s="57">
        <f>'Historical Data'!E1059</f>
        <v>-5.5179441806820773E-3</v>
      </c>
      <c r="D187" s="57">
        <f>'Historical Data'!G1059</f>
        <v>2.7292255581539138E-3</v>
      </c>
      <c r="E187" s="57">
        <f>'Historical Data'!I1059</f>
        <v>-5.5317459509506284E-3</v>
      </c>
      <c r="F187" s="57">
        <f>'Historical Data'!K1059</f>
        <v>1.6904611147712245E-3</v>
      </c>
      <c r="G187" s="57">
        <f>'Historical Data'!M1059</f>
        <v>-1.1881169171162442E-2</v>
      </c>
      <c r="H187" s="57">
        <f>'Historical Data'!O1059</f>
        <v>-1.7551442361256719E-2</v>
      </c>
      <c r="I187" s="57">
        <f>'Historical Data'!Q1059</f>
        <v>1.1128591989096659E-2</v>
      </c>
      <c r="J187" s="57">
        <f>'Historical Data'!S1059</f>
        <v>1.6790094682902712E-2</v>
      </c>
      <c r="K187" s="57">
        <f>'Historical Data'!U1059</f>
        <v>7.1958840422443604E-3</v>
      </c>
      <c r="L187" s="57">
        <f>'Historical Data'!W1059</f>
        <v>4.1002312960183307E-3</v>
      </c>
      <c r="M187" s="57">
        <f>'Historical Data'!Y1059</f>
        <v>3.4002459930148943E-2</v>
      </c>
    </row>
    <row r="188" spans="2:13" ht="15" customHeight="1" x14ac:dyDescent="0.35">
      <c r="B188" s="56">
        <f>'Historical Data'!C1058</f>
        <v>44727</v>
      </c>
      <c r="C188" s="57">
        <f>'Historical Data'!E1058</f>
        <v>-1.1943108385595202E-2</v>
      </c>
      <c r="D188" s="57">
        <f>'Historical Data'!G1058</f>
        <v>-9.7181614522434678E-5</v>
      </c>
      <c r="E188" s="57">
        <f>'Historical Data'!I1058</f>
        <v>-1.7274646772366231E-2</v>
      </c>
      <c r="F188" s="57">
        <f>'Historical Data'!K1058</f>
        <v>2.0251227813170791E-2</v>
      </c>
      <c r="G188" s="57">
        <f>'Historical Data'!M1058</f>
        <v>2.471616519928066E-2</v>
      </c>
      <c r="H188" s="57">
        <f>'Historical Data'!O1058</f>
        <v>-5.2933583910411697E-3</v>
      </c>
      <c r="I188" s="57">
        <f>'Historical Data'!Q1058</f>
        <v>-1.5723236697127496E-2</v>
      </c>
      <c r="J188" s="57">
        <f>'Historical Data'!S1058</f>
        <v>-2.1466371746343249E-2</v>
      </c>
      <c r="K188" s="57">
        <f>'Historical Data'!U1058</f>
        <v>-7.5910096042773878E-3</v>
      </c>
      <c r="L188" s="57">
        <f>'Historical Data'!W1058</f>
        <v>1.3720966758805631E-3</v>
      </c>
      <c r="M188" s="57">
        <f>'Historical Data'!Y1058</f>
        <v>6.2585426222623308E-3</v>
      </c>
    </row>
    <row r="189" spans="2:13" ht="15" customHeight="1" x14ac:dyDescent="0.35">
      <c r="B189" s="56">
        <f>'Historical Data'!C1057</f>
        <v>44728</v>
      </c>
      <c r="C189" s="57">
        <f>'Historical Data'!E1057</f>
        <v>-2.038027093299033E-2</v>
      </c>
      <c r="D189" s="57">
        <f>'Historical Data'!G1057</f>
        <v>3.2737010604745764E-2</v>
      </c>
      <c r="E189" s="57">
        <f>'Historical Data'!I1057</f>
        <v>-2.6594988565174504E-2</v>
      </c>
      <c r="F189" s="57">
        <f>'Historical Data'!K1057</f>
        <v>-4.6866370965113813E-2</v>
      </c>
      <c r="G189" s="57">
        <f>'Historical Data'!M1057</f>
        <v>-3.129067056449919E-2</v>
      </c>
      <c r="H189" s="57">
        <f>'Historical Data'!O1057</f>
        <v>-5.8093142648612095E-2</v>
      </c>
      <c r="I189" s="57">
        <f>'Historical Data'!Q1057</f>
        <v>-2.2364196089992738E-2</v>
      </c>
      <c r="J189" s="57">
        <f>'Historical Data'!S1057</f>
        <v>-3.5099704308704571E-2</v>
      </c>
      <c r="K189" s="57">
        <f>'Historical Data'!U1057</f>
        <v>-2.654672761421073E-2</v>
      </c>
      <c r="L189" s="57">
        <f>'Historical Data'!W1057</f>
        <v>-4.1790390617585715E-2</v>
      </c>
      <c r="M189" s="57">
        <f>'Historical Data'!Y1057</f>
        <v>-9.5930185472994367E-3</v>
      </c>
    </row>
    <row r="190" spans="2:13" ht="15" customHeight="1" x14ac:dyDescent="0.35">
      <c r="B190" s="56">
        <f>'Historical Data'!C1056</f>
        <v>44729</v>
      </c>
      <c r="C190" s="57">
        <f>'Historical Data'!E1056</f>
        <v>-8.8161674189576322E-3</v>
      </c>
      <c r="D190" s="57">
        <f>'Historical Data'!G1056</f>
        <v>-4.3324750424188818E-2</v>
      </c>
      <c r="E190" s="57">
        <f>'Historical Data'!I1056</f>
        <v>8.7677176208611485E-5</v>
      </c>
      <c r="F190" s="57">
        <f>'Historical Data'!K1056</f>
        <v>7.7130294345169048E-3</v>
      </c>
      <c r="G190" s="57">
        <f>'Historical Data'!M1056</f>
        <v>-4.037686264809337E-2</v>
      </c>
      <c r="H190" s="57">
        <f>'Historical Data'!O1056</f>
        <v>-1.0593240805980897E-2</v>
      </c>
      <c r="I190" s="57">
        <f>'Historical Data'!Q1056</f>
        <v>-1.470591348969541E-2</v>
      </c>
      <c r="J190" s="57">
        <f>'Historical Data'!S1056</f>
        <v>-1.7488395643755594E-2</v>
      </c>
      <c r="K190" s="57">
        <f>'Historical Data'!U1056</f>
        <v>-2.3110672775840557E-2</v>
      </c>
      <c r="L190" s="57">
        <f>'Historical Data'!W1056</f>
        <v>2.3832184518359778E-3</v>
      </c>
      <c r="M190" s="57">
        <f>'Historical Data'!Y1056</f>
        <v>-8.8344524090059329E-3</v>
      </c>
    </row>
    <row r="191" spans="2:13" ht="15" customHeight="1" x14ac:dyDescent="0.35">
      <c r="B191" s="56">
        <f>'Historical Data'!C1055</f>
        <v>44732</v>
      </c>
      <c r="C191" s="57">
        <f>'Historical Data'!E1055</f>
        <v>-1.8788953908379868E-2</v>
      </c>
      <c r="D191" s="57">
        <f>'Historical Data'!G1055</f>
        <v>1.3603278926587414E-2</v>
      </c>
      <c r="E191" s="57">
        <f>'Historical Data'!I1055</f>
        <v>1.89335423895165E-2</v>
      </c>
      <c r="F191" s="57">
        <f>'Historical Data'!K1055</f>
        <v>-4.9942535007294175E-2</v>
      </c>
      <c r="G191" s="57">
        <f>'Historical Data'!M1055</f>
        <v>-4.0673328022535093E-2</v>
      </c>
      <c r="H191" s="57">
        <f>'Historical Data'!O1055</f>
        <v>-6.9712003254621457E-2</v>
      </c>
      <c r="I191" s="57">
        <f>'Historical Data'!Q1055</f>
        <v>-3.9801008923240233E-2</v>
      </c>
      <c r="J191" s="57">
        <f>'Historical Data'!S1055</f>
        <v>-2.2784090622499753E-2</v>
      </c>
      <c r="K191" s="57">
        <f>'Historical Data'!U1055</f>
        <v>-1.4667420252030383E-2</v>
      </c>
      <c r="L191" s="57">
        <f>'Historical Data'!W1055</f>
        <v>-7.3228742580246586E-2</v>
      </c>
      <c r="M191" s="57">
        <f>'Historical Data'!Y1055</f>
        <v>-2.5773264287064279E-2</v>
      </c>
    </row>
    <row r="192" spans="2:13" ht="15" customHeight="1" x14ac:dyDescent="0.35">
      <c r="B192" s="56">
        <f>'Historical Data'!C1054</f>
        <v>44733</v>
      </c>
      <c r="C192" s="57">
        <f>'Historical Data'!E1054</f>
        <v>2.7620847801597348E-2</v>
      </c>
      <c r="D192" s="57">
        <f>'Historical Data'!G1054</f>
        <v>7.5136536259249986E-2</v>
      </c>
      <c r="E192" s="57">
        <f>'Historical Data'!I1054</f>
        <v>3.7536174264020561E-2</v>
      </c>
      <c r="F192" s="57">
        <f>'Historical Data'!K1054</f>
        <v>2.3363541022400236E-2</v>
      </c>
      <c r="G192" s="57">
        <f>'Historical Data'!M1054</f>
        <v>3.5087842447586004E-2</v>
      </c>
      <c r="H192" s="57">
        <f>'Historical Data'!O1054</f>
        <v>8.1074146388320889E-2</v>
      </c>
      <c r="I192" s="57">
        <f>'Historical Data'!Q1054</f>
        <v>4.3178060927957951E-2</v>
      </c>
      <c r="J192" s="57">
        <f>'Historical Data'!S1054</f>
        <v>1.967215433841929E-2</v>
      </c>
      <c r="K192" s="57">
        <f>'Historical Data'!U1054</f>
        <v>1.0083982007123238E-2</v>
      </c>
      <c r="L192" s="57">
        <f>'Historical Data'!W1054</f>
        <v>4.9512680557830535E-2</v>
      </c>
      <c r="M192" s="57">
        <f>'Historical Data'!Y1054</f>
        <v>2.1494634091743459E-2</v>
      </c>
    </row>
    <row r="193" spans="2:13" ht="15" customHeight="1" x14ac:dyDescent="0.35">
      <c r="B193" s="56">
        <f>'Historical Data'!C1053</f>
        <v>44734</v>
      </c>
      <c r="C193" s="57">
        <f>'Historical Data'!E1053</f>
        <v>-2.3152453507253923E-2</v>
      </c>
      <c r="D193" s="57">
        <f>'Historical Data'!G1053</f>
        <v>-4.1850048138150742E-2</v>
      </c>
      <c r="E193" s="57">
        <f>'Historical Data'!I1053</f>
        <v>-4.0351556566881719E-2</v>
      </c>
      <c r="F193" s="57">
        <f>'Historical Data'!K1053</f>
        <v>-2.6569617247206967E-2</v>
      </c>
      <c r="G193" s="57">
        <f>'Historical Data'!M1053</f>
        <v>-2.5423749812528929E-2</v>
      </c>
      <c r="H193" s="57">
        <f>'Historical Data'!O1053</f>
        <v>-2.6259797686881359E-2</v>
      </c>
      <c r="I193" s="57">
        <f>'Historical Data'!Q1053</f>
        <v>2.3178711335562374E-2</v>
      </c>
      <c r="J193" s="57">
        <f>'Historical Data'!S1053</f>
        <v>-1.6434494590545579E-2</v>
      </c>
      <c r="K193" s="57">
        <f>'Historical Data'!U1053</f>
        <v>1.426104650281701E-3</v>
      </c>
      <c r="L193" s="57">
        <f>'Historical Data'!W1053</f>
        <v>-1.5888548423213411E-2</v>
      </c>
      <c r="M193" s="57">
        <f>'Historical Data'!Y1053</f>
        <v>-6.1508435540430506E-3</v>
      </c>
    </row>
    <row r="194" spans="2:13" ht="15" customHeight="1" x14ac:dyDescent="0.35">
      <c r="B194" s="56">
        <f>'Historical Data'!C1052</f>
        <v>44735</v>
      </c>
      <c r="C194" s="57">
        <f>'Historical Data'!E1052</f>
        <v>-4.1820692206010479E-3</v>
      </c>
      <c r="D194" s="57">
        <f>'Historical Data'!G1052</f>
        <v>-8.1749461012158298E-3</v>
      </c>
      <c r="E194" s="57">
        <f>'Historical Data'!I1052</f>
        <v>3.4934638135456941E-2</v>
      </c>
      <c r="F194" s="57">
        <f>'Historical Data'!K1052</f>
        <v>2.1431487927863202E-2</v>
      </c>
      <c r="G194" s="57">
        <f>'Historical Data'!M1052</f>
        <v>-1.4493695189071731E-3</v>
      </c>
      <c r="H194" s="57">
        <f>'Historical Data'!O1052</f>
        <v>-1.0447143071116272E-2</v>
      </c>
      <c r="I194" s="57">
        <f>'Historical Data'!Q1052</f>
        <v>-4.85437911040143E-3</v>
      </c>
      <c r="J194" s="57">
        <f>'Historical Data'!S1052</f>
        <v>-8.3544230286957122E-3</v>
      </c>
      <c r="K194" s="57">
        <f>'Historical Data'!U1052</f>
        <v>-9.9693243567492429E-3</v>
      </c>
      <c r="L194" s="57">
        <f>'Historical Data'!W1052</f>
        <v>8.1966537208868484E-3</v>
      </c>
      <c r="M194" s="57">
        <f>'Historical Data'!Y1052</f>
        <v>-1.0206244311570023E-2</v>
      </c>
    </row>
    <row r="195" spans="2:13" ht="15" customHeight="1" x14ac:dyDescent="0.35">
      <c r="B195" s="56">
        <f>'Historical Data'!C1051</f>
        <v>44736</v>
      </c>
      <c r="C195" s="57">
        <f>'Historical Data'!E1051</f>
        <v>1.3875669778052657E-2</v>
      </c>
      <c r="D195" s="57">
        <f>'Historical Data'!G1051</f>
        <v>2.2375343304631867E-2</v>
      </c>
      <c r="E195" s="57">
        <f>'Historical Data'!I1051</f>
        <v>3.3866690182791093E-2</v>
      </c>
      <c r="F195" s="57">
        <f>'Historical Data'!K1051</f>
        <v>4.6912092446756759E-2</v>
      </c>
      <c r="G195" s="57">
        <f>'Historical Data'!M1051</f>
        <v>2.0319352255106837E-2</v>
      </c>
      <c r="H195" s="57">
        <f>'Historical Data'!O1051</f>
        <v>2.430659421979775E-2</v>
      </c>
      <c r="I195" s="57">
        <f>'Historical Data'!Q1051</f>
        <v>9.7561181167875599E-3</v>
      </c>
      <c r="J195" s="57">
        <f>'Historical Data'!S1051</f>
        <v>7.3267273825150525E-4</v>
      </c>
      <c r="K195" s="57">
        <f>'Historical Data'!U1051</f>
        <v>1.9182736609595352E-3</v>
      </c>
      <c r="L195" s="57">
        <f>'Historical Data'!W1051</f>
        <v>2.4390275895811442E-2</v>
      </c>
      <c r="M195" s="57">
        <f>'Historical Data'!Y1051</f>
        <v>1.4918901410628571E-2</v>
      </c>
    </row>
    <row r="196" spans="2:13" ht="15" customHeight="1" x14ac:dyDescent="0.35">
      <c r="B196" s="56">
        <f>'Historical Data'!C1050</f>
        <v>44739</v>
      </c>
      <c r="C196" s="57">
        <f>'Historical Data'!E1050</f>
        <v>9.0274048448668598E-3</v>
      </c>
      <c r="D196" s="57">
        <f>'Historical Data'!G1050</f>
        <v>-5.3668734278246033E-3</v>
      </c>
      <c r="E196" s="57">
        <f>'Historical Data'!I1050</f>
        <v>3.2326684763865243E-2</v>
      </c>
      <c r="F196" s="57">
        <f>'Historical Data'!K1050</f>
        <v>3.1953156757588586E-2</v>
      </c>
      <c r="G196" s="57">
        <f>'Historical Data'!M1050</f>
        <v>7.8235306942839866E-3</v>
      </c>
      <c r="H196" s="57">
        <f>'Historical Data'!O1050</f>
        <v>4.6500408583366015E-2</v>
      </c>
      <c r="I196" s="57">
        <f>'Historical Data'!Q1050</f>
        <v>4.0257802509253704E-2</v>
      </c>
      <c r="J196" s="57">
        <f>'Historical Data'!S1050</f>
        <v>1.3909181546499561E-2</v>
      </c>
      <c r="K196" s="57">
        <f>'Historical Data'!U1050</f>
        <v>1.2443160648442309E-2</v>
      </c>
      <c r="L196" s="57">
        <f>'Historical Data'!W1050</f>
        <v>1.2024616568429014E-3</v>
      </c>
      <c r="M196" s="57">
        <f>'Historical Data'!Y1050</f>
        <v>1.5239902816170714E-2</v>
      </c>
    </row>
    <row r="197" spans="2:13" ht="15" customHeight="1" x14ac:dyDescent="0.35">
      <c r="B197" s="56">
        <f>'Historical Data'!C1049</f>
        <v>44740</v>
      </c>
      <c r="C197" s="57">
        <f>'Historical Data'!E1049</f>
        <v>9.8934943467219316E-3</v>
      </c>
      <c r="D197" s="57">
        <f>'Historical Data'!G1049</f>
        <v>1.0674757886712127E-2</v>
      </c>
      <c r="E197" s="57">
        <f>'Historical Data'!I1049</f>
        <v>-4.067503834811248E-3</v>
      </c>
      <c r="F197" s="57">
        <f>'Historical Data'!K1049</f>
        <v>-9.7105638734615862E-3</v>
      </c>
      <c r="G197" s="57">
        <f>'Historical Data'!M1049</f>
        <v>2.9640254785967324E-2</v>
      </c>
      <c r="H197" s="57">
        <f>'Historical Data'!O1049</f>
        <v>5.268040450161271E-3</v>
      </c>
      <c r="I197" s="57">
        <f>'Historical Data'!Q1049</f>
        <v>6.1918956085171839E-3</v>
      </c>
      <c r="J197" s="57">
        <f>'Historical Data'!S1049</f>
        <v>7.2190316205200666E-4</v>
      </c>
      <c r="K197" s="57">
        <f>'Historical Data'!U1049</f>
        <v>-5.9087031746378749E-3</v>
      </c>
      <c r="L197" s="57">
        <f>'Historical Data'!W1049</f>
        <v>2.4021101916253951E-3</v>
      </c>
      <c r="M197" s="57">
        <f>'Historical Data'!Y1049</f>
        <v>1.203020106543784E-2</v>
      </c>
    </row>
    <row r="198" spans="2:13" ht="15" customHeight="1" x14ac:dyDescent="0.35">
      <c r="B198" s="56">
        <f>'Historical Data'!C1048</f>
        <v>44741</v>
      </c>
      <c r="C198" s="57">
        <f>'Historical Data'!E1048</f>
        <v>2.0210025757875894E-2</v>
      </c>
      <c r="D198" s="57">
        <f>'Historical Data'!G1048</f>
        <v>8.5282429660886727E-2</v>
      </c>
      <c r="E198" s="57">
        <f>'Historical Data'!I1048</f>
        <v>-4.2673636768560952E-3</v>
      </c>
      <c r="F198" s="57">
        <f>'Historical Data'!K1048</f>
        <v>-7.4007245313456593E-4</v>
      </c>
      <c r="G198" s="57">
        <f>'Historical Data'!M1048</f>
        <v>-2.8101428714904952E-2</v>
      </c>
      <c r="H198" s="57">
        <f>'Historical Data'!O1048</f>
        <v>-1.4809739434661906E-2</v>
      </c>
      <c r="I198" s="57">
        <f>'Historical Data'!Q1048</f>
        <v>-4.7692269866571935E-2</v>
      </c>
      <c r="J198" s="57">
        <f>'Historical Data'!S1048</f>
        <v>2.272733152688855E-2</v>
      </c>
      <c r="K198" s="57">
        <f>'Historical Data'!U1048</f>
        <v>3.8040423919021293E-3</v>
      </c>
      <c r="L198" s="57">
        <f>'Historical Data'!W1048</f>
        <v>-6.4701329751624126E-3</v>
      </c>
      <c r="M198" s="57">
        <f>'Historical Data'!Y1048</f>
        <v>-3.1979678772418807E-2</v>
      </c>
    </row>
    <row r="199" spans="2:13" ht="15" customHeight="1" x14ac:dyDescent="0.35">
      <c r="B199" s="56">
        <f>'Historical Data'!C1047</f>
        <v>44742</v>
      </c>
      <c r="C199" s="57">
        <f>'Historical Data'!E1047</f>
        <v>5.4399513067295846E-3</v>
      </c>
      <c r="D199" s="57">
        <f>'Historical Data'!G1047</f>
        <v>5.3558501311947948E-2</v>
      </c>
      <c r="E199" s="57">
        <f>'Historical Data'!I1047</f>
        <v>1.4671096981869969E-2</v>
      </c>
      <c r="F199" s="57">
        <f>'Historical Data'!K1047</f>
        <v>-2.6661704711345879E-2</v>
      </c>
      <c r="G199" s="57">
        <f>'Historical Data'!M1047</f>
        <v>4.2310654805863823E-3</v>
      </c>
      <c r="H199" s="57">
        <f>'Historical Data'!O1047</f>
        <v>-3.8159157410488143E-2</v>
      </c>
      <c r="I199" s="57">
        <f>'Historical Data'!Q1047</f>
        <v>-6.4621877237285297E-3</v>
      </c>
      <c r="J199" s="57">
        <f>'Historical Data'!S1047</f>
        <v>8.1129011787672844E-3</v>
      </c>
      <c r="K199" s="57">
        <f>'Historical Data'!U1047</f>
        <v>3.7893961406436638E-3</v>
      </c>
      <c r="L199" s="57">
        <f>'Historical Data'!W1047</f>
        <v>-2.4602078414333706E-2</v>
      </c>
      <c r="M199" s="57">
        <f>'Historical Data'!Y1047</f>
        <v>-1.8365661368311414E-2</v>
      </c>
    </row>
    <row r="200" spans="2:13" ht="15" customHeight="1" x14ac:dyDescent="0.35">
      <c r="B200" s="56">
        <f>'Historical Data'!C1046</f>
        <v>44743</v>
      </c>
      <c r="C200" s="57">
        <f>'Historical Data'!E1046</f>
        <v>-3.9255630563355126E-2</v>
      </c>
      <c r="D200" s="57">
        <f>'Historical Data'!G1046</f>
        <v>-2.951104759442047E-2</v>
      </c>
      <c r="E200" s="57">
        <f>'Historical Data'!I1046</f>
        <v>1.7646169806667E-2</v>
      </c>
      <c r="F200" s="57">
        <f>'Historical Data'!K1046</f>
        <v>1.5218153227909426E-3</v>
      </c>
      <c r="G200" s="57">
        <f>'Historical Data'!M1046</f>
        <v>-2.8088476073585555E-3</v>
      </c>
      <c r="H200" s="57">
        <f>'Historical Data'!O1046</f>
        <v>-1.7792715381584334E-2</v>
      </c>
      <c r="I200" s="57">
        <f>'Historical Data'!Q1046</f>
        <v>3.2521096046274067E-3</v>
      </c>
      <c r="J200" s="57">
        <f>'Historical Data'!S1046</f>
        <v>-1.574507976585493E-2</v>
      </c>
      <c r="K200" s="57">
        <f>'Historical Data'!U1046</f>
        <v>-2.548361287471046E-2</v>
      </c>
      <c r="L200" s="57">
        <f>'Historical Data'!W1046</f>
        <v>2.3738960651428442E-2</v>
      </c>
      <c r="M200" s="57">
        <f>'Historical Data'!Y1046</f>
        <v>1.4945125648950564E-2</v>
      </c>
    </row>
    <row r="201" spans="2:13" ht="15" customHeight="1" x14ac:dyDescent="0.35">
      <c r="B201" s="56">
        <f>'Historical Data'!C1045</f>
        <v>44746</v>
      </c>
      <c r="C201" s="57">
        <f>'Historical Data'!E1045</f>
        <v>-1.8509421565029438E-3</v>
      </c>
      <c r="D201" s="57">
        <f>'Historical Data'!G1045</f>
        <v>9.351715671069627E-3</v>
      </c>
      <c r="E201" s="57">
        <f>'Historical Data'!I1045</f>
        <v>-4.0765944966194456E-2</v>
      </c>
      <c r="F201" s="57">
        <f>'Historical Data'!K1045</f>
        <v>-5.8879651340318917E-3</v>
      </c>
      <c r="G201" s="57">
        <f>'Historical Data'!M1045</f>
        <v>1.6197260943805913E-2</v>
      </c>
      <c r="H201" s="57">
        <f>'Historical Data'!O1045</f>
        <v>2.203095109657216E-3</v>
      </c>
      <c r="I201" s="57">
        <f>'Historical Data'!Q1045</f>
        <v>2.2690413661276887E-2</v>
      </c>
      <c r="J201" s="57">
        <f>'Historical Data'!S1045</f>
        <v>5.3320689601554783E-3</v>
      </c>
      <c r="K201" s="57">
        <f>'Historical Data'!U1045</f>
        <v>2.0339001011395075E-2</v>
      </c>
      <c r="L201" s="57">
        <f>'Historical Data'!W1045</f>
        <v>2.1497618474291214E-2</v>
      </c>
      <c r="M201" s="57">
        <f>'Historical Data'!Y1045</f>
        <v>1.5925082438390747E-2</v>
      </c>
    </row>
    <row r="202" spans="2:13" ht="15" customHeight="1" x14ac:dyDescent="0.35">
      <c r="B202" s="56">
        <f>'Historical Data'!C1044</f>
        <v>44747</v>
      </c>
      <c r="C202" s="57">
        <f>'Historical Data'!E1044</f>
        <v>6.2629266307281384E-3</v>
      </c>
      <c r="D202" s="57">
        <f>'Historical Data'!G1044</f>
        <v>2.195532542107026E-2</v>
      </c>
      <c r="E202" s="57">
        <f>'Historical Data'!I1044</f>
        <v>-3.822441741978877E-3</v>
      </c>
      <c r="F202" s="57">
        <f>'Historical Data'!K1044</f>
        <v>4.0122102380681923E-3</v>
      </c>
      <c r="G202" s="57">
        <f>'Historical Data'!M1044</f>
        <v>-6.9300730900555552E-3</v>
      </c>
      <c r="H202" s="57">
        <f>'Historical Data'!O1044</f>
        <v>-1.1968734214397259E-2</v>
      </c>
      <c r="I202" s="57">
        <f>'Historical Data'!Q1044</f>
        <v>-6.3392256847569772E-3</v>
      </c>
      <c r="J202" s="57">
        <f>'Historical Data'!S1044</f>
        <v>-3.8896554129971284E-3</v>
      </c>
      <c r="K202" s="57">
        <f>'Historical Data'!U1044</f>
        <v>1.637411690120727E-2</v>
      </c>
      <c r="L202" s="57">
        <f>'Historical Data'!W1044</f>
        <v>6.3844554861083314E-3</v>
      </c>
      <c r="M202" s="57">
        <f>'Historical Data'!Y1044</f>
        <v>1.3420679122211787E-2</v>
      </c>
    </row>
    <row r="203" spans="2:13" ht="15" customHeight="1" x14ac:dyDescent="0.35">
      <c r="B203" s="56">
        <f>'Historical Data'!C1043</f>
        <v>44748</v>
      </c>
      <c r="C203" s="57">
        <f>'Historical Data'!E1043</f>
        <v>-6.1826736555367079E-3</v>
      </c>
      <c r="D203" s="57">
        <f>'Historical Data'!G1043</f>
        <v>1.4275270693613562E-2</v>
      </c>
      <c r="E203" s="57">
        <f>'Historical Data'!I1043</f>
        <v>1.4549097421982182E-2</v>
      </c>
      <c r="F203" s="57">
        <f>'Historical Data'!K1043</f>
        <v>-1.9026301956903691E-4</v>
      </c>
      <c r="G203" s="57">
        <f>'Historical Data'!M1043</f>
        <v>6.9784341487606483E-3</v>
      </c>
      <c r="H203" s="57">
        <f>'Historical Data'!O1043</f>
        <v>2.9171859695678704E-2</v>
      </c>
      <c r="I203" s="57">
        <f>'Historical Data'!Q1043</f>
        <v>1.4354028751042192E-2</v>
      </c>
      <c r="J203" s="57">
        <f>'Historical Data'!S1043</f>
        <v>-1.3489302723389551E-2</v>
      </c>
      <c r="K203" s="57">
        <f>'Historical Data'!U1043</f>
        <v>-1.7277694960051382E-2</v>
      </c>
      <c r="L203" s="57">
        <f>'Historical Data'!W1043</f>
        <v>5.6390446275564887E-3</v>
      </c>
      <c r="M203" s="57">
        <f>'Historical Data'!Y1043</f>
        <v>1.1971642987224307E-2</v>
      </c>
    </row>
    <row r="204" spans="2:13" ht="15" customHeight="1" x14ac:dyDescent="0.35">
      <c r="B204" s="56">
        <f>'Historical Data'!C1042</f>
        <v>44749</v>
      </c>
      <c r="C204" s="57">
        <f>'Historical Data'!E1042</f>
        <v>1.2438120867803715E-3</v>
      </c>
      <c r="D204" s="57">
        <f>'Historical Data'!G1042</f>
        <v>-1.8135411565519233E-2</v>
      </c>
      <c r="E204" s="57">
        <f>'Historical Data'!I1042</f>
        <v>3.1517571854253745E-3</v>
      </c>
      <c r="F204" s="57">
        <f>'Historical Data'!K1042</f>
        <v>4.9105404861059521E-2</v>
      </c>
      <c r="G204" s="57">
        <f>'Historical Data'!M1042</f>
        <v>6.2368994142474321E-3</v>
      </c>
      <c r="H204" s="57">
        <f>'Historical Data'!O1042</f>
        <v>3.3869759864167293E-2</v>
      </c>
      <c r="I204" s="57">
        <f>'Historical Data'!Q1042</f>
        <v>7.8617202186264112E-3</v>
      </c>
      <c r="J204" s="57">
        <f>'Historical Data'!S1042</f>
        <v>1.0795239716475002E-2</v>
      </c>
      <c r="K204" s="57">
        <f>'Historical Data'!U1042</f>
        <v>9.9787988217154844E-3</v>
      </c>
      <c r="L204" s="57">
        <f>'Historical Data'!W1042</f>
        <v>2.5700968261030965E-3</v>
      </c>
      <c r="M204" s="57">
        <f>'Historical Data'!Y1042</f>
        <v>5.6530973773158966E-3</v>
      </c>
    </row>
    <row r="205" spans="2:13" ht="15" customHeight="1" x14ac:dyDescent="0.35">
      <c r="B205" s="56">
        <f>'Historical Data'!C1041</f>
        <v>44750</v>
      </c>
      <c r="C205" s="57">
        <f>'Historical Data'!E1041</f>
        <v>9.8925096903041965E-3</v>
      </c>
      <c r="D205" s="57">
        <f>'Historical Data'!G1041</f>
        <v>3.2358704645987668E-2</v>
      </c>
      <c r="E205" s="57">
        <f>'Historical Data'!I1041</f>
        <v>5.9171854830890602E-3</v>
      </c>
      <c r="F205" s="57">
        <f>'Historical Data'!K1041</f>
        <v>-1.4695166442123209E-2</v>
      </c>
      <c r="G205" s="57">
        <f>'Historical Data'!M1041</f>
        <v>1.3774364826653063E-3</v>
      </c>
      <c r="H205" s="57">
        <f>'Historical Data'!O1041</f>
        <v>-1.3708126277978794E-2</v>
      </c>
      <c r="I205" s="57">
        <f>'Historical Data'!Q1041</f>
        <v>7.8004630737424918E-3</v>
      </c>
      <c r="J205" s="57">
        <f>'Historical Data'!S1041</f>
        <v>2.3139719386422009E-2</v>
      </c>
      <c r="K205" s="57">
        <f>'Historical Data'!U1041</f>
        <v>2.9404860933805788E-2</v>
      </c>
      <c r="L205" s="57">
        <f>'Historical Data'!W1041</f>
        <v>2.5634937636648036E-2</v>
      </c>
      <c r="M205" s="57">
        <f>'Historical Data'!Y1041</f>
        <v>1.1451686013379536E-3</v>
      </c>
    </row>
    <row r="206" spans="2:13" ht="15" customHeight="1" x14ac:dyDescent="0.35">
      <c r="B206" s="53">
        <f>'Historical Data'!C1040</f>
        <v>44753</v>
      </c>
      <c r="C206" s="54">
        <f>'Historical Data'!E1040</f>
        <v>2.7019034691232902E-2</v>
      </c>
      <c r="D206" s="54">
        <f>'Historical Data'!G1040</f>
        <v>5.6973979493297078E-2</v>
      </c>
      <c r="E206" s="54">
        <f>'Historical Data'!I1040</f>
        <v>0.14906303886322236</v>
      </c>
      <c r="F206" s="54">
        <f>'Historical Data'!K1040</f>
        <v>4.9898711396559436E-2</v>
      </c>
      <c r="G206" s="54">
        <f>'Historical Data'!M1040</f>
        <v>2.7510200193694434E-3</v>
      </c>
      <c r="H206" s="54">
        <f>'Historical Data'!O1040</f>
        <v>7.0435810661617415E-2</v>
      </c>
      <c r="I206" s="54">
        <f>'Historical Data'!Q1040</f>
        <v>-3.0961818215023973E-3</v>
      </c>
      <c r="J206" s="54">
        <f>'Historical Data'!S1040</f>
        <v>7.65498072210824E-3</v>
      </c>
      <c r="K206" s="54">
        <f>'Historical Data'!U1040</f>
        <v>-7.9983713894327124E-3</v>
      </c>
      <c r="L206" s="54">
        <f>'Historical Data'!W1040</f>
        <v>3.1811902855212182E-3</v>
      </c>
      <c r="M206" s="54">
        <f>'Historical Data'!Y1040</f>
        <v>1.6845154792554329E-2</v>
      </c>
    </row>
    <row r="207" spans="2:13" ht="15" customHeight="1" x14ac:dyDescent="0.35">
      <c r="B207" s="56">
        <f>'Historical Data'!C1039</f>
        <v>44754</v>
      </c>
      <c r="C207" s="57">
        <f>'Historical Data'!E1039</f>
        <v>3.7171822199115745E-3</v>
      </c>
      <c r="D207" s="57">
        <f>'Historical Data'!G1039</f>
        <v>2.186963664285968E-2</v>
      </c>
      <c r="E207" s="57">
        <f>'Historical Data'!I1039</f>
        <v>3.9594943473874267E-2</v>
      </c>
      <c r="F207" s="57">
        <f>'Historical Data'!K1039</f>
        <v>2.6832668660362602E-2</v>
      </c>
      <c r="G207" s="57">
        <f>'Historical Data'!M1039</f>
        <v>-2.7434726711285107E-3</v>
      </c>
      <c r="H207" s="57">
        <f>'Historical Data'!O1039</f>
        <v>2.486791622007023E-2</v>
      </c>
      <c r="I207" s="57">
        <f>'Historical Data'!Q1039</f>
        <v>2.4844639679952873E-2</v>
      </c>
      <c r="J207" s="57">
        <f>'Historical Data'!S1039</f>
        <v>1.5884027872495654E-2</v>
      </c>
      <c r="K207" s="57">
        <f>'Historical Data'!U1039</f>
        <v>-1.6355696091367111E-2</v>
      </c>
      <c r="L207" s="57">
        <f>'Historical Data'!W1039</f>
        <v>3.3974678425925386E-3</v>
      </c>
      <c r="M207" s="57">
        <f>'Historical Data'!Y1039</f>
        <v>-2.6689802898000825E-2</v>
      </c>
    </row>
    <row r="208" spans="2:13" ht="15" customHeight="1" x14ac:dyDescent="0.35">
      <c r="B208" s="56">
        <f>'Historical Data'!C1038</f>
        <v>44755</v>
      </c>
      <c r="C208" s="57">
        <f>'Historical Data'!E1038</f>
        <v>-1.4791750088152811E-2</v>
      </c>
      <c r="D208" s="57">
        <f>'Historical Data'!G1038</f>
        <v>-6.9095933022829126E-3</v>
      </c>
      <c r="E208" s="57">
        <f>'Historical Data'!I1038</f>
        <v>-8.2797690380215672E-2</v>
      </c>
      <c r="F208" s="57">
        <f>'Historical Data'!K1038</f>
        <v>-2.0836847513290291E-2</v>
      </c>
      <c r="G208" s="57">
        <f>'Historical Data'!M1038</f>
        <v>4.8143009096832667E-3</v>
      </c>
      <c r="H208" s="57">
        <f>'Historical Data'!O1038</f>
        <v>-1.9325649714737714E-2</v>
      </c>
      <c r="I208" s="57">
        <f>'Historical Data'!Q1038</f>
        <v>1.3636524866094346E-2</v>
      </c>
      <c r="J208" s="57">
        <f>'Historical Data'!S1038</f>
        <v>1.019701610667445E-2</v>
      </c>
      <c r="K208" s="57">
        <f>'Historical Data'!U1038</f>
        <v>4.4495589673041458E-3</v>
      </c>
      <c r="L208" s="57">
        <f>'Historical Data'!W1038</f>
        <v>-3.3859641383164885E-3</v>
      </c>
      <c r="M208" s="57">
        <f>'Historical Data'!Y1038</f>
        <v>1.2502620577628631E-2</v>
      </c>
    </row>
    <row r="209" spans="2:13" ht="15" customHeight="1" x14ac:dyDescent="0.35">
      <c r="B209" s="56">
        <f>'Historical Data'!C1037</f>
        <v>44756</v>
      </c>
      <c r="C209" s="57">
        <f>'Historical Data'!E1037</f>
        <v>1.0035507457374804E-2</v>
      </c>
      <c r="D209" s="57">
        <f>'Historical Data'!G1037</f>
        <v>5.7986615894335847E-2</v>
      </c>
      <c r="E209" s="57">
        <f>'Historical Data'!I1037</f>
        <v>-8.4333056182444022E-3</v>
      </c>
      <c r="F209" s="57">
        <f>'Historical Data'!K1037</f>
        <v>-1.0291298338459431E-2</v>
      </c>
      <c r="G209" s="57">
        <f>'Historical Data'!M1037</f>
        <v>2.2587221108025579E-2</v>
      </c>
      <c r="H209" s="57">
        <f>'Historical Data'!O1037</f>
        <v>1.5765260430094408E-2</v>
      </c>
      <c r="I209" s="57">
        <f>'Historical Data'!Q1037</f>
        <v>2.2421570987178452E-2</v>
      </c>
      <c r="J209" s="57">
        <f>'Historical Data'!S1037</f>
        <v>-2.0188643931934314E-3</v>
      </c>
      <c r="K209" s="57">
        <f>'Historical Data'!U1037</f>
        <v>1.8656109345742689E-3</v>
      </c>
      <c r="L209" s="57">
        <f>'Historical Data'!W1037</f>
        <v>2.718016837300663E-3</v>
      </c>
      <c r="M209" s="57">
        <f>'Historical Data'!Y1037</f>
        <v>1.6706354410816804E-2</v>
      </c>
    </row>
    <row r="210" spans="2:13" ht="15" customHeight="1" x14ac:dyDescent="0.35">
      <c r="B210" s="56">
        <f>'Historical Data'!C1036</f>
        <v>44757</v>
      </c>
      <c r="C210" s="57">
        <f>'Historical Data'!E1036</f>
        <v>-4.3442834634943583E-4</v>
      </c>
      <c r="D210" s="57">
        <f>'Historical Data'!G1036</f>
        <v>6.9292116804842152E-5</v>
      </c>
      <c r="E210" s="57">
        <f>'Historical Data'!I1036</f>
        <v>-6.8759452114278696E-3</v>
      </c>
      <c r="F210" s="57">
        <f>'Historical Data'!K1036</f>
        <v>1.0750736299073749E-2</v>
      </c>
      <c r="G210" s="57">
        <f>'Historical Data'!M1036</f>
        <v>-7.3627692066375872E-3</v>
      </c>
      <c r="H210" s="57">
        <f>'Historical Data'!O1036</f>
        <v>-1.37961034808608E-2</v>
      </c>
      <c r="I210" s="57">
        <f>'Historical Data'!Q1036</f>
        <v>1.1695993214419609E-2</v>
      </c>
      <c r="J210" s="57">
        <f>'Historical Data'!S1036</f>
        <v>9.7775252090090969E-3</v>
      </c>
      <c r="K210" s="57">
        <f>'Historical Data'!U1036</f>
        <v>-2.5832043058982457E-2</v>
      </c>
      <c r="L210" s="57">
        <f>'Historical Data'!W1036</f>
        <v>1.6489718068426251E-2</v>
      </c>
      <c r="M210" s="57">
        <f>'Historical Data'!Y1036</f>
        <v>1.4594851432330636E-2</v>
      </c>
    </row>
    <row r="211" spans="2:13" ht="15" customHeight="1" x14ac:dyDescent="0.35">
      <c r="B211" s="56">
        <f>'Historical Data'!C1035</f>
        <v>44760</v>
      </c>
      <c r="C211" s="57">
        <f>'Historical Data'!E1035</f>
        <v>1.2603897534499087E-2</v>
      </c>
      <c r="D211" s="57">
        <f>'Historical Data'!G1035</f>
        <v>3.1546852843373996E-2</v>
      </c>
      <c r="E211" s="57">
        <f>'Historical Data'!I1035</f>
        <v>9.9390146078000008E-3</v>
      </c>
      <c r="F211" s="57">
        <f>'Historical Data'!K1035</f>
        <v>1.0810858990028871E-2</v>
      </c>
      <c r="G211" s="57">
        <f>'Historical Data'!M1035</f>
        <v>4.0458049297047438E-3</v>
      </c>
      <c r="H211" s="57">
        <f>'Historical Data'!O1035</f>
        <v>2.3169425331222904E-2</v>
      </c>
      <c r="I211" s="57">
        <f>'Historical Data'!Q1035</f>
        <v>-1.0115626509526909E-2</v>
      </c>
      <c r="J211" s="57">
        <f>'Historical Data'!S1035</f>
        <v>3.3395182753892527E-4</v>
      </c>
      <c r="K211" s="57">
        <f>'Historical Data'!U1035</f>
        <v>4.5386144668315698E-3</v>
      </c>
      <c r="L211" s="57">
        <f>'Historical Data'!W1035</f>
        <v>1.2444536747866053E-2</v>
      </c>
      <c r="M211" s="57">
        <f>'Historical Data'!Y1035</f>
        <v>3.9835118773821732E-2</v>
      </c>
    </row>
    <row r="212" spans="2:13" ht="15" customHeight="1" x14ac:dyDescent="0.35">
      <c r="B212" s="56">
        <f>'Historical Data'!C1034</f>
        <v>44761</v>
      </c>
      <c r="C212" s="57">
        <f>'Historical Data'!E1034</f>
        <v>3.7006782269182192E-3</v>
      </c>
      <c r="D212" s="57">
        <f>'Historical Data'!G1034</f>
        <v>1.6524073142090145E-2</v>
      </c>
      <c r="E212" s="57">
        <f>'Historical Data'!I1034</f>
        <v>7.5241848799714184E-3</v>
      </c>
      <c r="F212" s="57">
        <f>'Historical Data'!K1034</f>
        <v>1.2075158418182186E-2</v>
      </c>
      <c r="G212" s="57">
        <f>'Historical Data'!M1034</f>
        <v>7.3875553296174346E-3</v>
      </c>
      <c r="H212" s="57">
        <f>'Historical Data'!O1034</f>
        <v>1.2604095180288377E-2</v>
      </c>
      <c r="I212" s="57">
        <f>'Historical Data'!Q1034</f>
        <v>-1.4598694792619771E-2</v>
      </c>
      <c r="J212" s="57">
        <f>'Historical Data'!S1034</f>
        <v>6.3414484910842006E-3</v>
      </c>
      <c r="K212" s="57">
        <f>'Historical Data'!U1034</f>
        <v>-1.1889089745140691E-3</v>
      </c>
      <c r="L212" s="57">
        <f>'Historical Data'!W1034</f>
        <v>8.7792045522272488E-4</v>
      </c>
      <c r="M212" s="57">
        <f>'Historical Data'!Y1034</f>
        <v>1.2479285957000652E-2</v>
      </c>
    </row>
    <row r="213" spans="2:13" ht="15" customHeight="1" x14ac:dyDescent="0.35">
      <c r="B213" s="56">
        <f>'Historical Data'!C1033</f>
        <v>44762</v>
      </c>
      <c r="C213" s="57">
        <f>'Historical Data'!E1033</f>
        <v>9.2816294678925715E-3</v>
      </c>
      <c r="D213" s="57">
        <f>'Historical Data'!G1033</f>
        <v>-3.630662595923706E-3</v>
      </c>
      <c r="E213" s="57">
        <f>'Historical Data'!I1033</f>
        <v>-1.1711688559449929E-2</v>
      </c>
      <c r="F213" s="57">
        <f>'Historical Data'!K1033</f>
        <v>-1.1760672375037196E-2</v>
      </c>
      <c r="G213" s="57">
        <f>'Historical Data'!M1033</f>
        <v>-2.0000070173538109E-3</v>
      </c>
      <c r="H213" s="57">
        <f>'Historical Data'!O1033</f>
        <v>1.9620241956375795E-2</v>
      </c>
      <c r="I213" s="57">
        <f>'Historical Data'!Q1033</f>
        <v>-1.3333297499219077E-2</v>
      </c>
      <c r="J213" s="57">
        <f>'Historical Data'!S1033</f>
        <v>-1.3265985030384009E-3</v>
      </c>
      <c r="K213" s="57">
        <f>'Historical Data'!U1033</f>
        <v>-3.5713198218449982E-3</v>
      </c>
      <c r="L213" s="57">
        <f>'Historical Data'!W1033</f>
        <v>-1.7544381398784115E-3</v>
      </c>
      <c r="M213" s="57">
        <f>'Historical Data'!Y1033</f>
        <v>-2.2357959173044062E-2</v>
      </c>
    </row>
    <row r="214" spans="2:13" ht="15" customHeight="1" x14ac:dyDescent="0.35">
      <c r="B214" s="56">
        <f>'Historical Data'!C1032</f>
        <v>44763</v>
      </c>
      <c r="C214" s="57">
        <f>'Historical Data'!E1032</f>
        <v>4.3501690864644615E-3</v>
      </c>
      <c r="D214" s="57">
        <f>'Historical Data'!G1032</f>
        <v>8.2815734989647449E-3</v>
      </c>
      <c r="E214" s="57">
        <f>'Historical Data'!I1032</f>
        <v>1.2210310692162052E-2</v>
      </c>
      <c r="F214" s="57">
        <f>'Historical Data'!K1032</f>
        <v>1.4142802712974412E-2</v>
      </c>
      <c r="G214" s="57">
        <f>'Historical Data'!M1032</f>
        <v>2.0040150615396879E-3</v>
      </c>
      <c r="H214" s="57">
        <f>'Historical Data'!O1032</f>
        <v>-2.5243072179935933E-2</v>
      </c>
      <c r="I214" s="57">
        <f>'Historical Data'!Q1032</f>
        <v>4.5045138528578832E-3</v>
      </c>
      <c r="J214" s="57">
        <f>'Historical Data'!S1032</f>
        <v>1.9930638959728686E-3</v>
      </c>
      <c r="K214" s="57">
        <f>'Historical Data'!U1032</f>
        <v>1.4575722868963137E-2</v>
      </c>
      <c r="L214" s="57">
        <f>'Historical Data'!W1032</f>
        <v>1.0984165999099682E-2</v>
      </c>
      <c r="M214" s="57">
        <f>'Historical Data'!Y1032</f>
        <v>-5.570809859927861E-3</v>
      </c>
    </row>
    <row r="215" spans="2:13" ht="15" customHeight="1" x14ac:dyDescent="0.35">
      <c r="B215" s="56">
        <f>'Historical Data'!C1031</f>
        <v>44764</v>
      </c>
      <c r="C215" s="57">
        <f>'Historical Data'!E1031</f>
        <v>-3.8083796015488947E-3</v>
      </c>
      <c r="D215" s="57">
        <f>'Historical Data'!G1031</f>
        <v>-2.1782356904519129E-2</v>
      </c>
      <c r="E215" s="57">
        <f>'Historical Data'!I1031</f>
        <v>5.0716678146083272E-3</v>
      </c>
      <c r="F215" s="57">
        <f>'Historical Data'!K1031</f>
        <v>-9.1836891587396829E-3</v>
      </c>
      <c r="G215" s="57">
        <f>'Historical Data'!M1031</f>
        <v>6.667100429320616E-4</v>
      </c>
      <c r="H215" s="57">
        <f>'Historical Data'!O1031</f>
        <v>8.4907745984841299E-3</v>
      </c>
      <c r="I215" s="57">
        <f>'Historical Data'!Q1031</f>
        <v>-7.4737924323472482E-3</v>
      </c>
      <c r="J215" s="57">
        <f>'Historical Data'!S1031</f>
        <v>-1.2595658883698735E-2</v>
      </c>
      <c r="K215" s="57">
        <f>'Historical Data'!U1031</f>
        <v>-1.0833694086170742E-2</v>
      </c>
      <c r="L215" s="57">
        <f>'Historical Data'!W1031</f>
        <v>3.2595495716933875E-3</v>
      </c>
      <c r="M215" s="57">
        <f>'Historical Data'!Y1031</f>
        <v>-1.0909050561548006E-2</v>
      </c>
    </row>
    <row r="216" spans="2:13" ht="15" customHeight="1" x14ac:dyDescent="0.35">
      <c r="B216" s="56">
        <f>'Historical Data'!C1030</f>
        <v>44767</v>
      </c>
      <c r="C216" s="57">
        <f>'Historical Data'!E1030</f>
        <v>-1.0178891679497704E-2</v>
      </c>
      <c r="D216" s="57">
        <f>'Historical Data'!G1030</f>
        <v>-2.5860892032255611E-3</v>
      </c>
      <c r="E216" s="57">
        <f>'Historical Data'!I1030</f>
        <v>8.0879751370230846E-3</v>
      </c>
      <c r="F216" s="57">
        <f>'Historical Data'!K1030</f>
        <v>1.3731862917858439E-3</v>
      </c>
      <c r="G216" s="57">
        <f>'Historical Data'!M1030</f>
        <v>-3.9972259325844472E-3</v>
      </c>
      <c r="H216" s="57">
        <f>'Historical Data'!O1030</f>
        <v>-3.3256198675910675E-2</v>
      </c>
      <c r="I216" s="57">
        <f>'Historical Data'!Q1030</f>
        <v>-6.0243036819932483E-3</v>
      </c>
      <c r="J216" s="57">
        <f>'Historical Data'!S1030</f>
        <v>7.7208551399585712E-3</v>
      </c>
      <c r="K216" s="57">
        <f>'Historical Data'!U1030</f>
        <v>-1.0000065994042906E-2</v>
      </c>
      <c r="L216" s="57">
        <f>'Historical Data'!W1030</f>
        <v>7.1474394000754504E-3</v>
      </c>
      <c r="M216" s="57">
        <f>'Historical Data'!Y1030</f>
        <v>2.0866053741681601E-3</v>
      </c>
    </row>
    <row r="217" spans="2:13" ht="15" customHeight="1" x14ac:dyDescent="0.35">
      <c r="B217" s="56">
        <f>'Historical Data'!C1029</f>
        <v>44768</v>
      </c>
      <c r="C217" s="57">
        <f>'Historical Data'!E1029</f>
        <v>-3.4501998158579239E-3</v>
      </c>
      <c r="D217" s="57">
        <f>'Historical Data'!G1029</f>
        <v>8.0814883407693827E-3</v>
      </c>
      <c r="E217" s="57">
        <f>'Historical Data'!I1029</f>
        <v>-1.5882388548599136E-2</v>
      </c>
      <c r="F217" s="57">
        <f>'Historical Data'!K1029</f>
        <v>2.0569090843347793E-2</v>
      </c>
      <c r="G217" s="57">
        <f>'Historical Data'!M1029</f>
        <v>2.0066339354971596E-3</v>
      </c>
      <c r="H217" s="57">
        <f>'Historical Data'!O1029</f>
        <v>-2.9827976905469344E-2</v>
      </c>
      <c r="I217" s="57">
        <f>'Historical Data'!Q1029</f>
        <v>0</v>
      </c>
      <c r="J217" s="57">
        <f>'Historical Data'!S1029</f>
        <v>-6.6634627352324394E-4</v>
      </c>
      <c r="K217" s="57">
        <f>'Historical Data'!U1029</f>
        <v>5.7722280248193591E-3</v>
      </c>
      <c r="L217" s="57">
        <f>'Historical Data'!W1029</f>
        <v>-2.7311832794864821E-2</v>
      </c>
      <c r="M217" s="57">
        <f>'Historical Data'!Y1029</f>
        <v>-5.156202990161618E-3</v>
      </c>
    </row>
    <row r="218" spans="2:13" ht="15" customHeight="1" x14ac:dyDescent="0.35">
      <c r="B218" s="56">
        <f>'Historical Data'!C1028</f>
        <v>44769</v>
      </c>
      <c r="C218" s="57">
        <f>'Historical Data'!E1028</f>
        <v>2.0970706297362973E-4</v>
      </c>
      <c r="D218" s="57">
        <f>'Historical Data'!G1028</f>
        <v>7.8500130480163577E-4</v>
      </c>
      <c r="E218" s="57">
        <f>'Historical Data'!I1028</f>
        <v>-2.1153477900111017E-3</v>
      </c>
      <c r="F218" s="57">
        <f>'Historical Data'!K1028</f>
        <v>4.9546535397687164E-2</v>
      </c>
      <c r="G218" s="57">
        <f>'Historical Data'!M1028</f>
        <v>5.3403694230640397E-3</v>
      </c>
      <c r="H218" s="57">
        <f>'Historical Data'!O1028</f>
        <v>2.2217262432178586E-2</v>
      </c>
      <c r="I218" s="57">
        <f>'Historical Data'!Q1028</f>
        <v>0</v>
      </c>
      <c r="J218" s="57">
        <f>'Historical Data'!S1028</f>
        <v>-1.999905310599015E-3</v>
      </c>
      <c r="K218" s="57">
        <f>'Historical Data'!U1028</f>
        <v>7.412564092067031E-3</v>
      </c>
      <c r="L218" s="57">
        <f>'Historical Data'!W1028</f>
        <v>-3.6038062227431888E-2</v>
      </c>
      <c r="M218" s="57">
        <f>'Historical Data'!Y1028</f>
        <v>1.6844363635734938E-2</v>
      </c>
    </row>
    <row r="219" spans="2:13" ht="15" customHeight="1" x14ac:dyDescent="0.35">
      <c r="B219" s="56">
        <f>'Historical Data'!C1027</f>
        <v>44770</v>
      </c>
      <c r="C219" s="57">
        <f>'Historical Data'!E1027</f>
        <v>1.0953907744282176E-2</v>
      </c>
      <c r="D219" s="57">
        <f>'Historical Data'!G1027</f>
        <v>5.5237822996789809E-3</v>
      </c>
      <c r="E219" s="57">
        <f>'Historical Data'!I1027</f>
        <v>2.1317645312929123E-2</v>
      </c>
      <c r="F219" s="57">
        <f>'Historical Data'!K1027</f>
        <v>3.0404827334743256E-2</v>
      </c>
      <c r="G219" s="57">
        <f>'Historical Data'!M1027</f>
        <v>1.9920388340581852E-3</v>
      </c>
      <c r="H219" s="57">
        <f>'Historical Data'!O1027</f>
        <v>6.6081151501026891E-2</v>
      </c>
      <c r="I219" s="57">
        <f>'Historical Data'!Q1027</f>
        <v>2.1212299298589476E-2</v>
      </c>
      <c r="J219" s="57">
        <f>'Historical Data'!S1027</f>
        <v>4.3421229745830292E-3</v>
      </c>
      <c r="K219" s="57">
        <f>'Historical Data'!U1027</f>
        <v>1.6852616905798978E-2</v>
      </c>
      <c r="L219" s="57">
        <f>'Historical Data'!W1027</f>
        <v>6.8809390660984349E-4</v>
      </c>
      <c r="M219" s="57">
        <f>'Historical Data'!Y1027</f>
        <v>-1.4212812000015784E-2</v>
      </c>
    </row>
    <row r="220" spans="2:13" ht="15" customHeight="1" x14ac:dyDescent="0.35">
      <c r="B220" s="56">
        <f>'Historical Data'!C1026</f>
        <v>44771</v>
      </c>
      <c r="C220" s="57">
        <f>'Historical Data'!E1026</f>
        <v>1.8111525676418605E-2</v>
      </c>
      <c r="D220" s="57">
        <f>'Historical Data'!G1026</f>
        <v>3.2181036116103456E-2</v>
      </c>
      <c r="E220" s="57">
        <f>'Historical Data'!I1026</f>
        <v>1.4342685557184875E-2</v>
      </c>
      <c r="F220" s="57">
        <f>'Historical Data'!K1026</f>
        <v>-2.4848555509977444E-2</v>
      </c>
      <c r="G220" s="57">
        <f>'Historical Data'!M1026</f>
        <v>1.5904505658599355E-2</v>
      </c>
      <c r="H220" s="57">
        <f>'Historical Data'!O1026</f>
        <v>-1.6680375874730813E-2</v>
      </c>
      <c r="I220" s="57">
        <f>'Historical Data'!Q1026</f>
        <v>1.3353207194681138E-2</v>
      </c>
      <c r="J220" s="57">
        <f>'Historical Data'!S1026</f>
        <v>1.7293169138855369E-2</v>
      </c>
      <c r="K220" s="57">
        <f>'Historical Data'!U1026</f>
        <v>-1.1670979624434086E-3</v>
      </c>
      <c r="L220" s="57">
        <f>'Historical Data'!W1026</f>
        <v>1.7190016484522674E-2</v>
      </c>
      <c r="M220" s="57">
        <f>'Historical Data'!Y1026</f>
        <v>4.3551764038510132E-2</v>
      </c>
    </row>
    <row r="221" spans="2:13" ht="15" customHeight="1" x14ac:dyDescent="0.35">
      <c r="B221" s="56">
        <f>'Historical Data'!C1025</f>
        <v>44774</v>
      </c>
      <c r="C221" s="57">
        <f>'Historical Data'!E1025</f>
        <v>2.7982120345601436E-2</v>
      </c>
      <c r="D221" s="57">
        <f>'Historical Data'!G1025</f>
        <v>4.8929089775378909E-2</v>
      </c>
      <c r="E221" s="57">
        <f>'Historical Data'!I1025</f>
        <v>4.5523521507715214E-2</v>
      </c>
      <c r="F221" s="57">
        <f>'Historical Data'!K1025</f>
        <v>2.5163271349212257E-2</v>
      </c>
      <c r="G221" s="57">
        <f>'Historical Data'!M1025</f>
        <v>2.4788165785110117E-2</v>
      </c>
      <c r="H221" s="57">
        <f>'Historical Data'!O1025</f>
        <v>3.0994789418409718E-2</v>
      </c>
      <c r="I221" s="57">
        <f>'Historical Data'!Q1025</f>
        <v>1.6105448850407322E-2</v>
      </c>
      <c r="J221" s="57">
        <f>'Historical Data'!S1025</f>
        <v>2.3209930308115023E-2</v>
      </c>
      <c r="K221" s="57">
        <f>'Historical Data'!U1025</f>
        <v>2.3369915282552389E-2</v>
      </c>
      <c r="L221" s="57">
        <f>'Historical Data'!W1025</f>
        <v>3.8080221243134593E-2</v>
      </c>
      <c r="M221" s="57">
        <f>'Historical Data'!Y1025</f>
        <v>4.5736187245626336E-3</v>
      </c>
    </row>
    <row r="222" spans="2:13" ht="15" customHeight="1" x14ac:dyDescent="0.35">
      <c r="B222" s="56">
        <f>'Historical Data'!C1024</f>
        <v>44775</v>
      </c>
      <c r="C222" s="57">
        <f>'Historical Data'!E1024</f>
        <v>1.0919206100248768E-2</v>
      </c>
      <c r="D222" s="57">
        <f>'Historical Data'!G1024</f>
        <v>4.8961432106038094E-2</v>
      </c>
      <c r="E222" s="57">
        <f>'Historical Data'!I1024</f>
        <v>9.8737527615766485E-3</v>
      </c>
      <c r="F222" s="57">
        <f>'Historical Data'!K1024</f>
        <v>2.0817093066874959E-2</v>
      </c>
      <c r="G222" s="57">
        <f>'Historical Data'!M1024</f>
        <v>-4.4558737201132459E-3</v>
      </c>
      <c r="H222" s="57">
        <f>'Historical Data'!O1024</f>
        <v>6.2766625431488032E-2</v>
      </c>
      <c r="I222" s="57">
        <f>'Historical Data'!Q1024</f>
        <v>2.1613812316410907E-2</v>
      </c>
      <c r="J222" s="57">
        <f>'Historical Data'!S1024</f>
        <v>1.9489085066202616E-2</v>
      </c>
      <c r="K222" s="57">
        <f>'Historical Data'!U1024</f>
        <v>1.6670275672520551E-2</v>
      </c>
      <c r="L222" s="57">
        <f>'Historical Data'!W1024</f>
        <v>9.9847631289586847E-3</v>
      </c>
      <c r="M222" s="57">
        <f>'Historical Data'!Y1024</f>
        <v>7.6827837996922277E-3</v>
      </c>
    </row>
    <row r="223" spans="2:13" ht="15" customHeight="1" x14ac:dyDescent="0.35">
      <c r="B223" s="56">
        <f>'Historical Data'!C1023</f>
        <v>44776</v>
      </c>
      <c r="C223" s="57">
        <f>'Historical Data'!E1023</f>
        <v>5.0853412726303837E-4</v>
      </c>
      <c r="D223" s="57">
        <f>'Historical Data'!G1023</f>
        <v>2.4521810250547116E-2</v>
      </c>
      <c r="E223" s="57">
        <f>'Historical Data'!I1023</f>
        <v>-3.9871005196155718E-2</v>
      </c>
      <c r="F223" s="57">
        <f>'Historical Data'!K1023</f>
        <v>3.3632614750635836E-2</v>
      </c>
      <c r="G223" s="57">
        <f>'Historical Data'!M1023</f>
        <v>3.196926401513478E-2</v>
      </c>
      <c r="H223" s="57">
        <f>'Historical Data'!O1023</f>
        <v>1.1085557496109066E-2</v>
      </c>
      <c r="I223" s="57">
        <f>'Historical Data'!Q1023</f>
        <v>1.4104217088838578E-2</v>
      </c>
      <c r="J223" s="57">
        <f>'Historical Data'!S1023</f>
        <v>6.2644050344484725E-4</v>
      </c>
      <c r="K223" s="57">
        <f>'Historical Data'!U1023</f>
        <v>4.4925546427965202E-3</v>
      </c>
      <c r="L223" s="57">
        <f>'Historical Data'!W1023</f>
        <v>-6.4469724066884559E-4</v>
      </c>
      <c r="M223" s="57">
        <f>'Historical Data'!Y1023</f>
        <v>3.4826469097430923E-3</v>
      </c>
    </row>
    <row r="224" spans="2:13" ht="15" customHeight="1" x14ac:dyDescent="0.35">
      <c r="B224" s="56">
        <f>'Historical Data'!C1022</f>
        <v>44777</v>
      </c>
      <c r="C224" s="57">
        <f>'Historical Data'!E1022</f>
        <v>-9.1859272334093856E-3</v>
      </c>
      <c r="D224" s="57">
        <f>'Historical Data'!G1022</f>
        <v>7.1604412730135181E-3</v>
      </c>
      <c r="E224" s="57">
        <f>'Historical Data'!I1022</f>
        <v>-6.1916655537173071E-3</v>
      </c>
      <c r="F224" s="57">
        <f>'Historical Data'!K1022</f>
        <v>2.2526484401413915E-2</v>
      </c>
      <c r="G224" s="57">
        <f>'Historical Data'!M1022</f>
        <v>-9.9129890362158468E-3</v>
      </c>
      <c r="H224" s="57">
        <f>'Historical Data'!O1022</f>
        <v>3.4782656733228778E-2</v>
      </c>
      <c r="I224" s="57">
        <f>'Historical Data'!Q1022</f>
        <v>-8.3447608299580533E-3</v>
      </c>
      <c r="J224" s="57">
        <f>'Historical Data'!S1022</f>
        <v>-3.1005169116865461E-2</v>
      </c>
      <c r="K224" s="57">
        <f>'Historical Data'!U1022</f>
        <v>-1.2522153806108882E-2</v>
      </c>
      <c r="L224" s="57">
        <f>'Historical Data'!W1022</f>
        <v>-2.0860229886048409E-2</v>
      </c>
      <c r="M224" s="57">
        <f>'Historical Data'!Y1022</f>
        <v>-2.7201908012289833E-3</v>
      </c>
    </row>
    <row r="225" spans="2:13" ht="15" customHeight="1" x14ac:dyDescent="0.35">
      <c r="B225" s="56">
        <f>'Historical Data'!C1021</f>
        <v>44778</v>
      </c>
      <c r="C225" s="57">
        <f>'Historical Data'!E1021</f>
        <v>-1.4367392622300912E-2</v>
      </c>
      <c r="D225" s="57">
        <f>'Historical Data'!G1021</f>
        <v>-6.1436900492458202E-2</v>
      </c>
      <c r="E225" s="57">
        <f>'Historical Data'!I1021</f>
        <v>-3.8681851200968786E-2</v>
      </c>
      <c r="F225" s="57">
        <f>'Historical Data'!K1021</f>
        <v>-4.3772403451628139E-2</v>
      </c>
      <c r="G225" s="57">
        <f>'Historical Data'!M1021</f>
        <v>-3.1290562053708504E-3</v>
      </c>
      <c r="H225" s="57">
        <f>'Historical Data'!O1021</f>
        <v>4.4208853106692647E-2</v>
      </c>
      <c r="I225" s="57">
        <f>'Historical Data'!Q1021</f>
        <v>7.0125757359862373E-3</v>
      </c>
      <c r="J225" s="57">
        <f>'Historical Data'!S1021</f>
        <v>5.8175480523545708E-3</v>
      </c>
      <c r="K225" s="57">
        <f>'Historical Data'!U1021</f>
        <v>1.2907344851382785E-2</v>
      </c>
      <c r="L225" s="57">
        <f>'Historical Data'!W1021</f>
        <v>1.9547651777879427E-2</v>
      </c>
      <c r="M225" s="57">
        <f>'Historical Data'!Y1021</f>
        <v>1.7400258215379383E-2</v>
      </c>
    </row>
    <row r="226" spans="2:13" ht="15" customHeight="1" x14ac:dyDescent="0.35">
      <c r="B226" s="56">
        <f>'Historical Data'!C1020</f>
        <v>44781</v>
      </c>
      <c r="C226" s="57">
        <f>'Historical Data'!E1020</f>
        <v>1.1741705196896879E-2</v>
      </c>
      <c r="D226" s="57">
        <f>'Historical Data'!G1020</f>
        <v>4.0379667382857365E-2</v>
      </c>
      <c r="E226" s="57">
        <f>'Historical Data'!I1020</f>
        <v>2.8012535071598066E-2</v>
      </c>
      <c r="F226" s="57">
        <f>'Historical Data'!K1020</f>
        <v>-1.039003769547886E-2</v>
      </c>
      <c r="G226" s="57">
        <f>'Historical Data'!M1020</f>
        <v>9.4161700959531913E-3</v>
      </c>
      <c r="H226" s="57">
        <f>'Historical Data'!O1020</f>
        <v>9.0447898125531445E-2</v>
      </c>
      <c r="I226" s="57">
        <f>'Historical Data'!Q1020</f>
        <v>-2.2284226958106723E-2</v>
      </c>
      <c r="J226" s="57">
        <f>'Historical Data'!S1020</f>
        <v>2.4421635299871847E-2</v>
      </c>
      <c r="K226" s="57">
        <f>'Historical Data'!U1020</f>
        <v>-7.8245968362179452E-3</v>
      </c>
      <c r="L226" s="57">
        <f>'Historical Data'!W1020</f>
        <v>-1.658769787010328E-2</v>
      </c>
      <c r="M226" s="57">
        <f>'Historical Data'!Y1020</f>
        <v>1.414459983765104E-2</v>
      </c>
    </row>
    <row r="227" spans="2:13" ht="15" customHeight="1" x14ac:dyDescent="0.35">
      <c r="B227" s="56">
        <f>'Historical Data'!C1019</f>
        <v>44783</v>
      </c>
      <c r="C227" s="57">
        <f>'Historical Data'!E1019</f>
        <v>-2.3981577957898903E-3</v>
      </c>
      <c r="D227" s="57">
        <f>'Historical Data'!G1019</f>
        <v>-3.2489288860202414E-3</v>
      </c>
      <c r="E227" s="57">
        <f>'Historical Data'!I1019</f>
        <v>-1.154627774052619E-4</v>
      </c>
      <c r="F227" s="57">
        <f>'Historical Data'!K1019</f>
        <v>3.393176637429085E-2</v>
      </c>
      <c r="G227" s="57">
        <f>'Historical Data'!M1019</f>
        <v>-4.3533445312669006E-3</v>
      </c>
      <c r="H227" s="57">
        <f>'Historical Data'!O1019</f>
        <v>3.0643491983845639E-2</v>
      </c>
      <c r="I227" s="57">
        <f>'Historical Data'!Q1019</f>
        <v>-1.8786082532902593E-2</v>
      </c>
      <c r="J227" s="57">
        <f>'Historical Data'!S1019</f>
        <v>-4.1561324901375762E-3</v>
      </c>
      <c r="K227" s="57">
        <f>'Historical Data'!U1019</f>
        <v>7.2103663781257765E-3</v>
      </c>
      <c r="L227" s="57">
        <f>'Historical Data'!W1019</f>
        <v>1.0952541821238615E-3</v>
      </c>
      <c r="M227" s="57">
        <f>'Historical Data'!Y1019</f>
        <v>-1.1394852631590791E-2</v>
      </c>
    </row>
    <row r="228" spans="2:13" ht="15" customHeight="1" x14ac:dyDescent="0.35">
      <c r="B228" s="56">
        <f>'Historical Data'!C1018</f>
        <v>44784</v>
      </c>
      <c r="C228" s="57">
        <f>'Historical Data'!E1018</f>
        <v>-1.1250808651874777E-4</v>
      </c>
      <c r="D228" s="57">
        <f>'Historical Data'!G1018</f>
        <v>1.6821166267716015E-2</v>
      </c>
      <c r="E228" s="57">
        <f>'Historical Data'!I1018</f>
        <v>-2.3117776045133986E-5</v>
      </c>
      <c r="F228" s="57">
        <f>'Historical Data'!K1018</f>
        <v>7.7999474980874339E-3</v>
      </c>
      <c r="G228" s="57">
        <f>'Historical Data'!M1018</f>
        <v>-9.3691199334330344E-3</v>
      </c>
      <c r="H228" s="57">
        <f>'Historical Data'!O1018</f>
        <v>-1.1052274525148342E-2</v>
      </c>
      <c r="I228" s="57">
        <f>'Historical Data'!Q1018</f>
        <v>-2.9455057913710947E-3</v>
      </c>
      <c r="J228" s="57">
        <f>'Historical Data'!S1018</f>
        <v>-1.3483196830824551E-2</v>
      </c>
      <c r="K228" s="57">
        <f>'Historical Data'!U1018</f>
        <v>-2.908167061704936E-3</v>
      </c>
      <c r="L228" s="57">
        <f>'Historical Data'!W1018</f>
        <v>3.9386424057281655E-3</v>
      </c>
      <c r="M228" s="57">
        <f>'Historical Data'!Y1018</f>
        <v>2.692493884685554E-2</v>
      </c>
    </row>
    <row r="229" spans="2:13" ht="15" customHeight="1" x14ac:dyDescent="0.35">
      <c r="B229" s="56">
        <f>'Historical Data'!C1017</f>
        <v>44785</v>
      </c>
      <c r="C229" s="57">
        <f>'Historical Data'!E1017</f>
        <v>1.8835972882500274E-2</v>
      </c>
      <c r="D229" s="57">
        <f>'Historical Data'!G1017</f>
        <v>1.1920647710025323E-2</v>
      </c>
      <c r="E229" s="57">
        <f>'Historical Data'!I1017</f>
        <v>5.12730295023478E-3</v>
      </c>
      <c r="F229" s="57">
        <f>'Historical Data'!K1017</f>
        <v>8.0314748160350558E-3</v>
      </c>
      <c r="G229" s="57">
        <f>'Historical Data'!M1017</f>
        <v>1.8914995347234509E-3</v>
      </c>
      <c r="H229" s="57">
        <f>'Historical Data'!O1017</f>
        <v>7.5553164437145437E-3</v>
      </c>
      <c r="I229" s="57">
        <f>'Historical Data'!Q1017</f>
        <v>4.4313425854862754E-3</v>
      </c>
      <c r="J229" s="57">
        <f>'Historical Data'!S1017</f>
        <v>3.1565586894304554E-2</v>
      </c>
      <c r="K229" s="57">
        <f>'Historical Data'!U1017</f>
        <v>2.3334284347380718E-2</v>
      </c>
      <c r="L229" s="57">
        <f>'Historical Data'!W1017</f>
        <v>1.3077642525139765E-2</v>
      </c>
      <c r="M229" s="57">
        <f>'Historical Data'!Y1017</f>
        <v>4.0136344095490273E-2</v>
      </c>
    </row>
    <row r="230" spans="2:13" ht="15" customHeight="1" x14ac:dyDescent="0.35">
      <c r="B230" s="56">
        <f>'Historical Data'!C1016</f>
        <v>44789</v>
      </c>
      <c r="C230" s="57">
        <f>'Historical Data'!E1016</f>
        <v>1.0983306919648994E-2</v>
      </c>
      <c r="D230" s="57">
        <f>'Historical Data'!G1016</f>
        <v>1.3010521192850177E-2</v>
      </c>
      <c r="E230" s="57">
        <f>'Historical Data'!I1016</f>
        <v>1.9393359913543184E-2</v>
      </c>
      <c r="F230" s="57">
        <f>'Historical Data'!K1016</f>
        <v>4.9833442014169727E-2</v>
      </c>
      <c r="G230" s="57">
        <f>'Historical Data'!M1016</f>
        <v>-5.0344760501546126E-3</v>
      </c>
      <c r="H230" s="57">
        <f>'Historical Data'!O1016</f>
        <v>4.2181089046656517E-2</v>
      </c>
      <c r="I230" s="57">
        <f>'Historical Data'!Q1016</f>
        <v>1.4705745154309113E-2</v>
      </c>
      <c r="J230" s="57">
        <f>'Historical Data'!S1016</f>
        <v>1.5771249850684566E-3</v>
      </c>
      <c r="K230" s="57">
        <f>'Historical Data'!U1016</f>
        <v>3.507745431564846E-3</v>
      </c>
      <c r="L230" s="57">
        <f>'Historical Data'!W1016</f>
        <v>1.5490523240871967E-2</v>
      </c>
      <c r="M230" s="57">
        <f>'Historical Data'!Y1016</f>
        <v>3.0216010217951617E-3</v>
      </c>
    </row>
    <row r="231" spans="2:13" ht="15" customHeight="1" x14ac:dyDescent="0.35">
      <c r="B231" s="56">
        <f>'Historical Data'!C1015</f>
        <v>44790</v>
      </c>
      <c r="C231" s="57">
        <f>'Historical Data'!E1015</f>
        <v>5.350972059878556E-3</v>
      </c>
      <c r="D231" s="57">
        <f>'Historical Data'!G1015</f>
        <v>4.48118278140619E-3</v>
      </c>
      <c r="E231" s="57">
        <f>'Historical Data'!I1015</f>
        <v>3.9897655085487926E-3</v>
      </c>
      <c r="F231" s="57">
        <f>'Historical Data'!K1015</f>
        <v>4.9951635935026717E-2</v>
      </c>
      <c r="G231" s="57">
        <f>'Historical Data'!M1015</f>
        <v>1.9607774429006408E-2</v>
      </c>
      <c r="H231" s="57">
        <f>'Historical Data'!O1015</f>
        <v>-4.0473950859344354E-3</v>
      </c>
      <c r="I231" s="57">
        <f>'Historical Data'!Q1015</f>
        <v>-1.1594195028713838E-2</v>
      </c>
      <c r="J231" s="57">
        <f>'Historical Data'!S1015</f>
        <v>1.7007858829089617E-2</v>
      </c>
      <c r="K231" s="57">
        <f>'Historical Data'!U1015</f>
        <v>-1.52936064331477E-3</v>
      </c>
      <c r="L231" s="57">
        <f>'Historical Data'!W1015</f>
        <v>5.5084396275639769E-3</v>
      </c>
      <c r="M231" s="57">
        <f>'Historical Data'!Y1015</f>
        <v>1.3768858875051748E-3</v>
      </c>
    </row>
    <row r="232" spans="2:13" ht="15" customHeight="1" x14ac:dyDescent="0.35">
      <c r="B232" s="56">
        <f>'Historical Data'!C1014</f>
        <v>44791</v>
      </c>
      <c r="C232" s="57">
        <f>'Historical Data'!E1014</f>
        <v>7.8053550893275592E-4</v>
      </c>
      <c r="D232" s="57">
        <f>'Historical Data'!G1014</f>
        <v>5.2816325544413623E-4</v>
      </c>
      <c r="E232" s="57">
        <f>'Historical Data'!I1014</f>
        <v>3.1117418696807508E-2</v>
      </c>
      <c r="F232" s="57">
        <f>'Historical Data'!K1014</f>
        <v>4.9940902019277811E-2</v>
      </c>
      <c r="G232" s="57">
        <f>'Historical Data'!M1014</f>
        <v>-6.2034193670037485E-3</v>
      </c>
      <c r="H232" s="57">
        <f>'Historical Data'!O1014</f>
        <v>-1.5954308718059251E-2</v>
      </c>
      <c r="I232" s="57">
        <f>'Historical Data'!Q1014</f>
        <v>1.6129052396946175E-2</v>
      </c>
      <c r="J232" s="57">
        <f>'Historical Data'!S1014</f>
        <v>-4.0259201564104563E-3</v>
      </c>
      <c r="K232" s="57">
        <f>'Historical Data'!U1014</f>
        <v>1.247250090045382E-2</v>
      </c>
      <c r="L232" s="57">
        <f>'Historical Data'!W1014</f>
        <v>2.7391644690473171E-3</v>
      </c>
      <c r="M232" s="57">
        <f>'Historical Data'!Y1014</f>
        <v>9.8840086766709412E-3</v>
      </c>
    </row>
    <row r="233" spans="2:13" ht="15" customHeight="1" x14ac:dyDescent="0.35">
      <c r="B233" s="56">
        <f>'Historical Data'!C1013</f>
        <v>44792</v>
      </c>
      <c r="C233" s="57">
        <f>'Historical Data'!E1013</f>
        <v>-5.8901660465856542E-3</v>
      </c>
      <c r="D233" s="57">
        <f>'Historical Data'!G1013</f>
        <v>9.9178927053682475E-3</v>
      </c>
      <c r="E233" s="57">
        <f>'Historical Data'!I1013</f>
        <v>5.0079471818070598E-2</v>
      </c>
      <c r="F233" s="57">
        <f>'Historical Data'!K1013</f>
        <v>3.1293028152456603E-2</v>
      </c>
      <c r="G233" s="57">
        <f>'Historical Data'!M1013</f>
        <v>-8.7389526789823924E-3</v>
      </c>
      <c r="H233" s="57">
        <f>'Historical Data'!O1013</f>
        <v>-3.273161043779993E-2</v>
      </c>
      <c r="I233" s="57">
        <f>'Historical Data'!Q1013</f>
        <v>7.2151557161306279E-3</v>
      </c>
      <c r="J233" s="57">
        <f>'Historical Data'!S1013</f>
        <v>-1.8967742073203953E-2</v>
      </c>
      <c r="K233" s="57">
        <f>'Historical Data'!U1013</f>
        <v>-4.1466058912575932E-3</v>
      </c>
      <c r="L233" s="57">
        <f>'Historical Data'!W1013</f>
        <v>-2.2273592806702602E-2</v>
      </c>
      <c r="M233" s="57">
        <f>'Historical Data'!Y1013</f>
        <v>-1.8720825462870128E-3</v>
      </c>
    </row>
    <row r="234" spans="2:13" ht="15" customHeight="1" x14ac:dyDescent="0.35">
      <c r="B234" s="56">
        <f>'Historical Data'!C1012</f>
        <v>44795</v>
      </c>
      <c r="C234" s="57">
        <f>'Historical Data'!E1012</f>
        <v>-8.5026057546858658E-3</v>
      </c>
      <c r="D234" s="57">
        <f>'Historical Data'!G1012</f>
        <v>-4.0946316664947413E-2</v>
      </c>
      <c r="E234" s="57">
        <f>'Historical Data'!I1012</f>
        <v>4.495402905165502E-2</v>
      </c>
      <c r="F234" s="57">
        <f>'Historical Data'!K1012</f>
        <v>4.9884702522136282E-2</v>
      </c>
      <c r="G234" s="57">
        <f>'Historical Data'!M1012</f>
        <v>-3.7784664161646386E-3</v>
      </c>
      <c r="H234" s="57">
        <f>'Historical Data'!O1012</f>
        <v>-3.668570449859565E-2</v>
      </c>
      <c r="I234" s="57">
        <f>'Historical Data'!Q1012</f>
        <v>-2.7220698625459616E-2</v>
      </c>
      <c r="J234" s="57">
        <f>'Historical Data'!S1012</f>
        <v>-7.9239876850871749E-3</v>
      </c>
      <c r="K234" s="57">
        <f>'Historical Data'!U1012</f>
        <v>-9.642883827385873E-3</v>
      </c>
      <c r="L234" s="57">
        <f>'Historical Data'!W1012</f>
        <v>-3.6535513609921133E-2</v>
      </c>
      <c r="M234" s="57">
        <f>'Historical Data'!Y1012</f>
        <v>-4.8604354968447838E-3</v>
      </c>
    </row>
    <row r="235" spans="2:13" ht="15" customHeight="1" x14ac:dyDescent="0.35">
      <c r="B235" s="56">
        <f>'Historical Data'!C1011</f>
        <v>44796</v>
      </c>
      <c r="C235" s="57">
        <f>'Historical Data'!E1011</f>
        <v>9.4640988452148189E-3</v>
      </c>
      <c r="D235" s="57">
        <f>'Historical Data'!G1011</f>
        <v>3.3128729702623705E-2</v>
      </c>
      <c r="E235" s="57">
        <f>'Historical Data'!I1011</f>
        <v>-4.2405039252406018E-2</v>
      </c>
      <c r="F235" s="57">
        <f>'Historical Data'!K1011</f>
        <v>-4.9942193003749136E-2</v>
      </c>
      <c r="G235" s="57">
        <f>'Historical Data'!M1011</f>
        <v>-1.3906417872606269E-2</v>
      </c>
      <c r="H235" s="57">
        <f>'Historical Data'!O1011</f>
        <v>4.7110958331149977E-2</v>
      </c>
      <c r="I235" s="57">
        <f>'Historical Data'!Q1011</f>
        <v>1.4727842488662102E-3</v>
      </c>
      <c r="J235" s="57">
        <f>'Historical Data'!S1011</f>
        <v>1.3738255493559448E-2</v>
      </c>
      <c r="K235" s="57">
        <f>'Historical Data'!U1011</f>
        <v>7.0814164154138215E-3</v>
      </c>
      <c r="L235" s="57">
        <f>'Historical Data'!W1011</f>
        <v>3.256746831535029E-2</v>
      </c>
      <c r="M235" s="57">
        <f>'Historical Data'!Y1011</f>
        <v>-4.6267152279443335E-3</v>
      </c>
    </row>
    <row r="236" spans="2:13" ht="15" customHeight="1" x14ac:dyDescent="0.35">
      <c r="B236" s="56">
        <f>'Historical Data'!C1010</f>
        <v>44797</v>
      </c>
      <c r="C236" s="57">
        <f>'Historical Data'!E1010</f>
        <v>2.5188916876575096E-3</v>
      </c>
      <c r="D236" s="57">
        <f>'Historical Data'!G1010</f>
        <v>2.7346678883526598E-2</v>
      </c>
      <c r="E236" s="57">
        <f>'Historical Data'!I1010</f>
        <v>-2.2400350978090344E-2</v>
      </c>
      <c r="F236" s="57">
        <f>'Historical Data'!K1010</f>
        <v>-4.9890465549960239E-2</v>
      </c>
      <c r="G236" s="57">
        <f>'Historical Data'!M1010</f>
        <v>3.8461670496743317E-3</v>
      </c>
      <c r="H236" s="57">
        <f>'Historical Data'!O1010</f>
        <v>1.9282002515580654E-2</v>
      </c>
      <c r="I236" s="57">
        <f>'Historical Data'!Q1010</f>
        <v>0</v>
      </c>
      <c r="J236" s="57">
        <f>'Historical Data'!S1010</f>
        <v>1.3551749105008337E-2</v>
      </c>
      <c r="K236" s="57">
        <f>'Historical Data'!U1010</f>
        <v>8.3495954925671967E-3</v>
      </c>
      <c r="L236" s="57">
        <f>'Historical Data'!W1010</f>
        <v>-7.9931220368248956E-3</v>
      </c>
      <c r="M236" s="57">
        <f>'Historical Data'!Y1010</f>
        <v>1.7216912045192601E-4</v>
      </c>
    </row>
    <row r="237" spans="2:13" ht="15" customHeight="1" x14ac:dyDescent="0.35">
      <c r="B237" s="56">
        <f>'Historical Data'!C1009</f>
        <v>44798</v>
      </c>
      <c r="C237" s="57">
        <f>'Historical Data'!E1009</f>
        <v>-1.6907642907678655E-3</v>
      </c>
      <c r="D237" s="57">
        <f>'Historical Data'!G1009</f>
        <v>4.1617519432468608E-3</v>
      </c>
      <c r="E237" s="57">
        <f>'Historical Data'!I1009</f>
        <v>4.0061685908991951E-3</v>
      </c>
      <c r="F237" s="57">
        <f>'Historical Data'!K1009</f>
        <v>7.9405110482579921E-3</v>
      </c>
      <c r="G237" s="57">
        <f>'Historical Data'!M1009</f>
        <v>1.1494292181173371E-2</v>
      </c>
      <c r="H237" s="57">
        <f>'Historical Data'!O1009</f>
        <v>-1.0765821226297656E-2</v>
      </c>
      <c r="I237" s="57">
        <f>'Historical Data'!Q1009</f>
        <v>3.9705881340065696E-2</v>
      </c>
      <c r="J237" s="57">
        <f>'Historical Data'!S1009</f>
        <v>-1.1815987969050923E-2</v>
      </c>
      <c r="K237" s="57">
        <f>'Historical Data'!U1009</f>
        <v>-1.3728322183027775E-2</v>
      </c>
      <c r="L237" s="57">
        <f>'Historical Data'!W1009</f>
        <v>-1.3065227445505645E-3</v>
      </c>
      <c r="M237" s="57">
        <f>'Historical Data'!Y1009</f>
        <v>-1.549197855305473E-2</v>
      </c>
    </row>
    <row r="238" spans="2:13" ht="15" customHeight="1" x14ac:dyDescent="0.35">
      <c r="B238" s="56">
        <f>'Historical Data'!C1008</f>
        <v>44799</v>
      </c>
      <c r="C238" s="57">
        <f>'Historical Data'!E1008</f>
        <v>7.6231423701340617E-3</v>
      </c>
      <c r="D238" s="57">
        <f>'Historical Data'!G1008</f>
        <v>9.5268587864179022E-3</v>
      </c>
      <c r="E238" s="57">
        <f>'Historical Data'!I1008</f>
        <v>1.0323840167118403E-2</v>
      </c>
      <c r="F238" s="57">
        <f>'Historical Data'!K1008</f>
        <v>-4.5743311483081528E-2</v>
      </c>
      <c r="G238" s="57">
        <f>'Historical Data'!M1008</f>
        <v>9.4695541116127657E-3</v>
      </c>
      <c r="H238" s="57">
        <f>'Historical Data'!O1008</f>
        <v>-6.6853909557327285E-3</v>
      </c>
      <c r="I238" s="57">
        <f>'Historical Data'!Q1008</f>
        <v>5.6576438052979849E-3</v>
      </c>
      <c r="J238" s="57">
        <f>'Historical Data'!S1008</f>
        <v>2.8319600313829962E-2</v>
      </c>
      <c r="K238" s="57">
        <f>'Historical Data'!U1008</f>
        <v>1.8338411909398333E-2</v>
      </c>
      <c r="L238" s="57">
        <f>'Historical Data'!W1008</f>
        <v>2.5294374390780527E-2</v>
      </c>
      <c r="M238" s="57">
        <f>'Historical Data'!Y1008</f>
        <v>7.6929716501774603E-3</v>
      </c>
    </row>
    <row r="239" spans="2:13" ht="15" customHeight="1" x14ac:dyDescent="0.35">
      <c r="B239" s="56">
        <f>'Historical Data'!C1007</f>
        <v>44802</v>
      </c>
      <c r="C239" s="57">
        <f>'Historical Data'!E1007</f>
        <v>-6.0307343825801718E-3</v>
      </c>
      <c r="D239" s="57">
        <f>'Historical Data'!G1007</f>
        <v>2.7817791377303447E-2</v>
      </c>
      <c r="E239" s="57">
        <f>'Historical Data'!I1007</f>
        <v>-2.2944270125901167E-2</v>
      </c>
      <c r="F239" s="57">
        <f>'Historical Data'!K1007</f>
        <v>4.9933423118406983E-2</v>
      </c>
      <c r="G239" s="57">
        <f>'Historical Data'!M1007</f>
        <v>-2.5641019718503522E-2</v>
      </c>
      <c r="H239" s="57">
        <f>'Historical Data'!O1007</f>
        <v>-4.3826291278559193E-3</v>
      </c>
      <c r="I239" s="57">
        <f>'Historical Data'!Q1007</f>
        <v>1.5470946194463764E-2</v>
      </c>
      <c r="J239" s="57">
        <f>'Historical Data'!S1007</f>
        <v>-1.4993708419375085E-2</v>
      </c>
      <c r="K239" s="57">
        <f>'Historical Data'!U1007</f>
        <v>-1.4753447851818091E-2</v>
      </c>
      <c r="L239" s="57">
        <f>'Historical Data'!W1007</f>
        <v>-1.0421207163908264E-2</v>
      </c>
      <c r="M239" s="57">
        <f>'Historical Data'!Y1007</f>
        <v>4.1642055659651955E-3</v>
      </c>
    </row>
    <row r="240" spans="2:13" ht="15" customHeight="1" x14ac:dyDescent="0.35">
      <c r="B240" s="56">
        <f>'Historical Data'!C1006</f>
        <v>44803</v>
      </c>
      <c r="C240" s="57">
        <f>'Historical Data'!E1006</f>
        <v>1.9851256193878619E-2</v>
      </c>
      <c r="D240" s="57">
        <f>'Historical Data'!G1006</f>
        <v>2.727234791718236E-2</v>
      </c>
      <c r="E240" s="57">
        <f>'Historical Data'!I1006</f>
        <v>4.2068502858338963E-2</v>
      </c>
      <c r="F240" s="57">
        <f>'Historical Data'!K1006</f>
        <v>4.9968326159186116E-2</v>
      </c>
      <c r="G240" s="57">
        <f>'Historical Data'!M1006</f>
        <v>4.5571306656551069E-2</v>
      </c>
      <c r="H240" s="57">
        <f>'Historical Data'!O1006</f>
        <v>7.2315725453371948E-2</v>
      </c>
      <c r="I240" s="57">
        <f>'Historical Data'!Q1006</f>
        <v>6.3712172401417355E-2</v>
      </c>
      <c r="J240" s="57">
        <f>'Historical Data'!S1006</f>
        <v>1.8949851299490783E-2</v>
      </c>
      <c r="K240" s="57">
        <f>'Historical Data'!U1006</f>
        <v>1.1230619530286923E-2</v>
      </c>
      <c r="L240" s="57">
        <f>'Historical Data'!W1006</f>
        <v>1.8482779287247064E-2</v>
      </c>
      <c r="M240" s="57">
        <f>'Historical Data'!Y1006</f>
        <v>5.874644471180579E-3</v>
      </c>
    </row>
    <row r="241" spans="2:13" ht="15" customHeight="1" x14ac:dyDescent="0.35">
      <c r="B241" s="56">
        <f>'Historical Data'!C1005</f>
        <v>44805</v>
      </c>
      <c r="C241" s="57">
        <f>'Historical Data'!E1005</f>
        <v>-1.9167748937003015E-2</v>
      </c>
      <c r="D241" s="57">
        <f>'Historical Data'!G1005</f>
        <v>-2.0261570174296084E-2</v>
      </c>
      <c r="E241" s="57">
        <f>'Historical Data'!I1005</f>
        <v>-1.7691426968007296E-2</v>
      </c>
      <c r="F241" s="57">
        <f>'Historical Data'!K1005</f>
        <v>-1.3165889059445157E-2</v>
      </c>
      <c r="G241" s="57">
        <f>'Historical Data'!M1005</f>
        <v>-1.2891332274378664E-2</v>
      </c>
      <c r="H241" s="57">
        <f>'Historical Data'!O1005</f>
        <v>3.5771994430689347E-2</v>
      </c>
      <c r="I241" s="57">
        <f>'Historical Data'!Q1005</f>
        <v>-2.343742636927304E-2</v>
      </c>
      <c r="J241" s="57">
        <f>'Historical Data'!S1005</f>
        <v>-2.0121875922236909E-2</v>
      </c>
      <c r="K241" s="57">
        <f>'Historical Data'!U1005</f>
        <v>-1.5243679279973055E-2</v>
      </c>
      <c r="L241" s="57">
        <f>'Historical Data'!W1005</f>
        <v>1.0550401994515735E-3</v>
      </c>
      <c r="M241" s="57">
        <f>'Historical Data'!Y1005</f>
        <v>1.6318970053921245E-3</v>
      </c>
    </row>
    <row r="242" spans="2:13" ht="15" customHeight="1" x14ac:dyDescent="0.35">
      <c r="B242" s="56">
        <f>'Historical Data'!C1004</f>
        <v>44806</v>
      </c>
      <c r="C242" s="57">
        <f>'Historical Data'!E1004</f>
        <v>-7.5074911665905519E-3</v>
      </c>
      <c r="D242" s="57">
        <f>'Historical Data'!G1004</f>
        <v>-3.5820336606976477E-3</v>
      </c>
      <c r="E242" s="57">
        <f>'Historical Data'!I1004</f>
        <v>-4.1786802022171221E-3</v>
      </c>
      <c r="F242" s="57">
        <f>'Historical Data'!K1004</f>
        <v>-1.7747821326856261E-2</v>
      </c>
      <c r="G242" s="57">
        <f>'Historical Data'!M1004</f>
        <v>-4.9751032378985149E-3</v>
      </c>
      <c r="H242" s="57">
        <f>'Historical Data'!O1004</f>
        <v>-1.2597446293041936E-2</v>
      </c>
      <c r="I242" s="57">
        <f>'Historical Data'!Q1004</f>
        <v>3.5999884188890441E-2</v>
      </c>
      <c r="J242" s="57">
        <f>'Historical Data'!S1004</f>
        <v>6.8452047521925241E-3</v>
      </c>
      <c r="K242" s="57">
        <f>'Historical Data'!U1004</f>
        <v>-8.4033550804871737E-3</v>
      </c>
      <c r="L242" s="57">
        <f>'Historical Data'!W1004</f>
        <v>-8.4316901783632048E-3</v>
      </c>
      <c r="M242" s="57">
        <f>'Historical Data'!Y1004</f>
        <v>-9.7752004068455411E-3</v>
      </c>
    </row>
    <row r="243" spans="2:13" ht="15" customHeight="1" x14ac:dyDescent="0.35">
      <c r="B243" s="56">
        <f>'Historical Data'!C1003</f>
        <v>44809</v>
      </c>
      <c r="C243" s="57">
        <f>'Historical Data'!E1003</f>
        <v>6.3178825133367589E-3</v>
      </c>
      <c r="D243" s="57">
        <f>'Historical Data'!G1003</f>
        <v>3.8018261722321256E-3</v>
      </c>
      <c r="E243" s="57">
        <f>'Historical Data'!I1003</f>
        <v>-1.2294929976691349E-2</v>
      </c>
      <c r="F243" s="57">
        <f>'Historical Data'!K1003</f>
        <v>-2.8411199742017446E-2</v>
      </c>
      <c r="G243" s="57">
        <f>'Historical Data'!M1003</f>
        <v>1.5624918847440439E-2</v>
      </c>
      <c r="H243" s="57">
        <f>'Historical Data'!O1003</f>
        <v>2.0355541231163121E-2</v>
      </c>
      <c r="I243" s="57">
        <f>'Historical Data'!Q1003</f>
        <v>1.2869729361955073E-3</v>
      </c>
      <c r="J243" s="57">
        <f>'Historical Data'!S1003</f>
        <v>1.6687144130483E-2</v>
      </c>
      <c r="K243" s="57">
        <f>'Historical Data'!U1003</f>
        <v>-3.5681834363691101E-3</v>
      </c>
      <c r="L243" s="57">
        <f>'Historical Data'!W1003</f>
        <v>5.3145842800201848E-3</v>
      </c>
      <c r="M243" s="57">
        <f>'Historical Data'!Y1003</f>
        <v>-8.3133804874168105E-3</v>
      </c>
    </row>
    <row r="244" spans="2:13" ht="15" customHeight="1" x14ac:dyDescent="0.35">
      <c r="B244" s="56">
        <f>'Historical Data'!C1002</f>
        <v>44810</v>
      </c>
      <c r="C244" s="57">
        <f>'Historical Data'!E1002</f>
        <v>1.2850641260801154E-2</v>
      </c>
      <c r="D244" s="57">
        <f>'Historical Data'!G1002</f>
        <v>2.133334591384739E-2</v>
      </c>
      <c r="E244" s="57">
        <f>'Historical Data'!I1002</f>
        <v>8.9641656376611145E-3</v>
      </c>
      <c r="F244" s="57">
        <f>'Historical Data'!K1002</f>
        <v>4.5915118314812986E-2</v>
      </c>
      <c r="G244" s="57">
        <f>'Historical Data'!M1002</f>
        <v>-6.7692734284386935E-3</v>
      </c>
      <c r="H244" s="57">
        <f>'Historical Data'!O1002</f>
        <v>9.1318150009700449E-3</v>
      </c>
      <c r="I244" s="57">
        <f>'Historical Data'!Q1002</f>
        <v>-2.8277779024337257E-2</v>
      </c>
      <c r="J244" s="57">
        <f>'Historical Data'!S1002</f>
        <v>2.4012196870151215E-2</v>
      </c>
      <c r="K244" s="57">
        <f>'Historical Data'!U1002</f>
        <v>7.385772400001045E-3</v>
      </c>
      <c r="L244" s="57">
        <f>'Historical Data'!W1002</f>
        <v>4.6098590214468604E-2</v>
      </c>
      <c r="M244" s="57">
        <f>'Historical Data'!Y1002</f>
        <v>1.3098265868977332E-2</v>
      </c>
    </row>
    <row r="245" spans="2:13" ht="15" customHeight="1" x14ac:dyDescent="0.35">
      <c r="B245" s="56">
        <f>'Historical Data'!C1001</f>
        <v>44811</v>
      </c>
      <c r="C245" s="57">
        <f>'Historical Data'!E1001</f>
        <v>-5.9780172491079586E-3</v>
      </c>
      <c r="D245" s="57">
        <f>'Historical Data'!G1001</f>
        <v>-1.7898348985993406E-2</v>
      </c>
      <c r="E245" s="57">
        <f>'Historical Data'!I1001</f>
        <v>-1.1768896509826265E-2</v>
      </c>
      <c r="F245" s="57">
        <f>'Historical Data'!K1001</f>
        <v>-3.5561116453097785E-3</v>
      </c>
      <c r="G245" s="57">
        <f>'Historical Data'!M1001</f>
        <v>4.3370585607767076E-2</v>
      </c>
      <c r="H245" s="57">
        <f>'Historical Data'!O1001</f>
        <v>-1.7680694039064693E-2</v>
      </c>
      <c r="I245" s="57">
        <f>'Historical Data'!Q1001</f>
        <v>6.614062646782104E-3</v>
      </c>
      <c r="J245" s="57">
        <f>'Historical Data'!S1001</f>
        <v>-6.8269636843155679E-3</v>
      </c>
      <c r="K245" s="57">
        <f>'Historical Data'!U1001</f>
        <v>-2.8883997978441656E-3</v>
      </c>
      <c r="L245" s="57">
        <f>'Historical Data'!W1001</f>
        <v>-1.617126511235023E-3</v>
      </c>
      <c r="M245" s="57">
        <f>'Historical Data'!Y1001</f>
        <v>1.2065118242665651E-3</v>
      </c>
    </row>
    <row r="246" spans="2:13" ht="15" customHeight="1" x14ac:dyDescent="0.35">
      <c r="B246" s="56">
        <f>'Historical Data'!C1000</f>
        <v>44812</v>
      </c>
      <c r="C246" s="57">
        <f>'Historical Data'!E1000</f>
        <v>2.3377635395471774E-3</v>
      </c>
      <c r="D246" s="57">
        <f>'Historical Data'!G1000</f>
        <v>8.4379678640671418E-3</v>
      </c>
      <c r="E246" s="57">
        <f>'Historical Data'!I1000</f>
        <v>-5.4964539560414805E-3</v>
      </c>
      <c r="F246" s="57">
        <f>'Historical Data'!K1000</f>
        <v>-1.0829496181124831E-2</v>
      </c>
      <c r="G246" s="57">
        <f>'Historical Data'!M1000</f>
        <v>-1.5439556649667674E-2</v>
      </c>
      <c r="H246" s="57">
        <f>'Historical Data'!O1000</f>
        <v>-3.4012847124165191E-3</v>
      </c>
      <c r="I246" s="57">
        <f>'Historical Data'!Q1000</f>
        <v>-1.051258635674579E-2</v>
      </c>
      <c r="J246" s="57">
        <f>'Historical Data'!S1000</f>
        <v>-2.9887466006787156E-3</v>
      </c>
      <c r="K246" s="57">
        <f>'Historical Data'!U1000</f>
        <v>0</v>
      </c>
      <c r="L246" s="57">
        <f>'Historical Data'!W1000</f>
        <v>-8.3013956206559048E-3</v>
      </c>
      <c r="M246" s="57">
        <f>'Historical Data'!Y1000</f>
        <v>-1.2654775811151486E-2</v>
      </c>
    </row>
    <row r="247" spans="2:13" ht="15" customHeight="1" x14ac:dyDescent="0.35">
      <c r="B247" s="56">
        <f>'Historical Data'!C999</f>
        <v>44813</v>
      </c>
      <c r="C247" s="57">
        <f>'Historical Data'!E999</f>
        <v>-3.2627161346980849E-3</v>
      </c>
      <c r="D247" s="57">
        <f>'Historical Data'!G999</f>
        <v>1.3118217370149399E-3</v>
      </c>
      <c r="E247" s="57">
        <f>'Historical Data'!I999</f>
        <v>-7.7762456265592084E-3</v>
      </c>
      <c r="F247" s="57">
        <f>'Historical Data'!K999</f>
        <v>-1.2192034847293032E-2</v>
      </c>
      <c r="G247" s="57">
        <f>'Historical Data'!M999</f>
        <v>4.2220621822763871E-3</v>
      </c>
      <c r="H247" s="57">
        <f>'Historical Data'!O999</f>
        <v>-7.5370483860999204E-3</v>
      </c>
      <c r="I247" s="57">
        <f>'Historical Data'!Q999</f>
        <v>-2.5232186553522995E-2</v>
      </c>
      <c r="J247" s="57">
        <f>'Historical Data'!S999</f>
        <v>-1.1989177637264925E-3</v>
      </c>
      <c r="K247" s="57">
        <f>'Historical Data'!U999</f>
        <v>-6.6844090683625401E-3</v>
      </c>
      <c r="L247" s="57">
        <f>'Historical Data'!W999</f>
        <v>-1.041240444388114E-2</v>
      </c>
      <c r="M247" s="57">
        <f>'Historical Data'!Y999</f>
        <v>-1.3514768180713732E-2</v>
      </c>
    </row>
    <row r="248" spans="2:13" ht="15" customHeight="1" x14ac:dyDescent="0.35">
      <c r="B248" s="56">
        <f>'Historical Data'!C998</f>
        <v>44816</v>
      </c>
      <c r="C248" s="57">
        <f>'Historical Data'!E998</f>
        <v>9.1593708868140666E-3</v>
      </c>
      <c r="D248" s="57">
        <f>'Historical Data'!G998</f>
        <v>1.9053165903459401E-2</v>
      </c>
      <c r="E248" s="57">
        <f>'Historical Data'!I998</f>
        <v>1.7293514623662354E-2</v>
      </c>
      <c r="F248" s="57">
        <f>'Historical Data'!K998</f>
        <v>1.5112734871722822E-3</v>
      </c>
      <c r="G248" s="57">
        <f>'Historical Data'!M998</f>
        <v>2.6426370870900051E-2</v>
      </c>
      <c r="H248" s="57">
        <f>'Historical Data'!O998</f>
        <v>-7.1639677280177505E-4</v>
      </c>
      <c r="I248" s="57">
        <f>'Historical Data'!Q998</f>
        <v>6.811721348923383E-3</v>
      </c>
      <c r="J248" s="57">
        <f>'Historical Data'!S998</f>
        <v>-1.2005629274095542E-3</v>
      </c>
      <c r="K248" s="57">
        <f>'Historical Data'!U998</f>
        <v>4.7105413444508137E-3</v>
      </c>
      <c r="L248" s="57">
        <f>'Historical Data'!W998</f>
        <v>1.8568740816833351E-3</v>
      </c>
      <c r="M248" s="57">
        <f>'Historical Data'!Y998</f>
        <v>-8.3967552778945187E-3</v>
      </c>
    </row>
    <row r="249" spans="2:13" ht="15" customHeight="1" x14ac:dyDescent="0.35">
      <c r="B249" s="56">
        <f>'Historical Data'!C997</f>
        <v>44817</v>
      </c>
      <c r="C249" s="57">
        <f>'Historical Data'!E997</f>
        <v>3.6176135916354824E-3</v>
      </c>
      <c r="D249" s="57">
        <f>'Historical Data'!G997</f>
        <v>7.7508858782127099E-3</v>
      </c>
      <c r="E249" s="57">
        <f>'Historical Data'!I997</f>
        <v>-8.6165025780885474E-3</v>
      </c>
      <c r="F249" s="57">
        <f>'Historical Data'!K997</f>
        <v>-1.0060305031879824E-2</v>
      </c>
      <c r="G249" s="57">
        <f>'Historical Data'!M997</f>
        <v>-1.2872998795070978E-2</v>
      </c>
      <c r="H249" s="57">
        <f>'Historical Data'!O997</f>
        <v>-1.3335370864928309E-2</v>
      </c>
      <c r="I249" s="57">
        <f>'Historical Data'!Q997</f>
        <v>1.353150190797292E-3</v>
      </c>
      <c r="J249" s="57">
        <f>'Historical Data'!S997</f>
        <v>6.0097206331288788E-3</v>
      </c>
      <c r="K249" s="57">
        <f>'Historical Data'!U997</f>
        <v>1.2726316463970377E-2</v>
      </c>
      <c r="L249" s="57">
        <f>'Historical Data'!W997</f>
        <v>-7.2075350347546863E-3</v>
      </c>
      <c r="M249" s="57">
        <f>'Historical Data'!Y997</f>
        <v>-1.4796094388896619E-2</v>
      </c>
    </row>
    <row r="250" spans="2:13" ht="15" customHeight="1" x14ac:dyDescent="0.35">
      <c r="B250" s="56">
        <f>'Historical Data'!C996</f>
        <v>44818</v>
      </c>
      <c r="C250" s="57">
        <f>'Historical Data'!E996</f>
        <v>-3.3139972261539974E-3</v>
      </c>
      <c r="D250" s="57">
        <f>'Historical Data'!G996</f>
        <v>-1.4589897517239714E-2</v>
      </c>
      <c r="E250" s="57">
        <f>'Historical Data'!I996</f>
        <v>-1.8003470745039496E-2</v>
      </c>
      <c r="F250" s="57">
        <f>'Historical Data'!K996</f>
        <v>-2.2992854808515539E-2</v>
      </c>
      <c r="G250" s="57">
        <f>'Historical Data'!M996</f>
        <v>-6.5203822424404478E-3</v>
      </c>
      <c r="H250" s="57">
        <f>'Historical Data'!O996</f>
        <v>2.1799802541238034E-3</v>
      </c>
      <c r="I250" s="57">
        <f>'Historical Data'!Q996</f>
        <v>1.3514367243032677E-3</v>
      </c>
      <c r="J250" s="57">
        <f>'Historical Data'!S996</f>
        <v>2.9569827981634988E-2</v>
      </c>
      <c r="K250" s="57">
        <f>'Historical Data'!U996</f>
        <v>2.5352536718676211E-2</v>
      </c>
      <c r="L250" s="57">
        <f>'Historical Data'!W996</f>
        <v>1.866823188080069E-3</v>
      </c>
      <c r="M250" s="57">
        <f>'Historical Data'!Y996</f>
        <v>-1.1037854338011632E-2</v>
      </c>
    </row>
    <row r="251" spans="2:13" ht="15" customHeight="1" x14ac:dyDescent="0.35">
      <c r="B251" s="56">
        <f>'Historical Data'!C995</f>
        <v>44819</v>
      </c>
      <c r="C251" s="57">
        <f>'Historical Data'!E995</f>
        <v>7.7750650604995197E-3</v>
      </c>
      <c r="D251" s="57">
        <f>'Historical Data'!G995</f>
        <v>3.1987231030442098E-2</v>
      </c>
      <c r="E251" s="57">
        <f>'Historical Data'!I995</f>
        <v>2.1930503377157962E-2</v>
      </c>
      <c r="F251" s="57">
        <f>'Historical Data'!K995</f>
        <v>3.8096379355976984E-2</v>
      </c>
      <c r="G251" s="57">
        <f>'Historical Data'!M995</f>
        <v>-5.9665342557581047E-3</v>
      </c>
      <c r="H251" s="57">
        <f>'Historical Data'!O995</f>
        <v>-1.2616021348982653E-2</v>
      </c>
      <c r="I251" s="57">
        <f>'Historical Data'!Q995</f>
        <v>4.4534349680037222E-2</v>
      </c>
      <c r="J251" s="57">
        <f>'Historical Data'!S995</f>
        <v>1.5956157560809814E-2</v>
      </c>
      <c r="K251" s="57">
        <f>'Historical Data'!U995</f>
        <v>2.1715803482555085E-2</v>
      </c>
      <c r="L251" s="57">
        <f>'Historical Data'!W995</f>
        <v>1.614896537878785E-2</v>
      </c>
      <c r="M251" s="57">
        <f>'Historical Data'!Y995</f>
        <v>1.3082092203382301E-2</v>
      </c>
    </row>
    <row r="252" spans="2:13" ht="15" customHeight="1" x14ac:dyDescent="0.35">
      <c r="B252" s="56">
        <f>'Historical Data'!C994</f>
        <v>44820</v>
      </c>
      <c r="C252" s="57">
        <f>'Historical Data'!E994</f>
        <v>-1.5735426184061541E-2</v>
      </c>
      <c r="D252" s="57">
        <f>'Historical Data'!G994</f>
        <v>-2.5941205721932148E-3</v>
      </c>
      <c r="E252" s="57">
        <f>'Historical Data'!I994</f>
        <v>-1.1647171732974582E-2</v>
      </c>
      <c r="F252" s="57">
        <f>'Historical Data'!K994</f>
        <v>-2.8682281953537725E-2</v>
      </c>
      <c r="G252" s="57">
        <f>'Historical Data'!M994</f>
        <v>-3.6614641001405435E-2</v>
      </c>
      <c r="H252" s="57">
        <f>'Historical Data'!O994</f>
        <v>-3.2603774439499356E-2</v>
      </c>
      <c r="I252" s="57">
        <f>'Historical Data'!Q994</f>
        <v>-1.2919612352210175E-3</v>
      </c>
      <c r="J252" s="57">
        <f>'Historical Data'!S994</f>
        <v>-1.3135567636402334E-2</v>
      </c>
      <c r="K252" s="57">
        <f>'Historical Data'!U994</f>
        <v>-8.207099815216945E-3</v>
      </c>
      <c r="L252" s="57">
        <f>'Historical Data'!W994</f>
        <v>-3.7082273398585053E-2</v>
      </c>
      <c r="M252" s="57">
        <f>'Historical Data'!Y994</f>
        <v>-2.3659107798551626E-2</v>
      </c>
    </row>
    <row r="253" spans="2:13" ht="15" customHeight="1" x14ac:dyDescent="0.35">
      <c r="B253" s="56">
        <f>'Historical Data'!C993</f>
        <v>44823</v>
      </c>
      <c r="C253" s="57">
        <f>'Historical Data'!E993</f>
        <v>-5.1228325784021811E-3</v>
      </c>
      <c r="D253" s="57">
        <f>'Historical Data'!G993</f>
        <v>-1.5959484133646784E-2</v>
      </c>
      <c r="E253" s="57">
        <f>'Historical Data'!I993</f>
        <v>1.2842095634071127E-2</v>
      </c>
      <c r="F253" s="57">
        <f>'Historical Data'!K993</f>
        <v>1.0573818988465211E-2</v>
      </c>
      <c r="G253" s="57">
        <f>'Historical Data'!M993</f>
        <v>1.6199393578392396E-2</v>
      </c>
      <c r="H253" s="57">
        <f>'Historical Data'!O993</f>
        <v>4.5392296234207041E-2</v>
      </c>
      <c r="I253" s="57">
        <f>'Historical Data'!Q993</f>
        <v>-1.2935223963242981E-3</v>
      </c>
      <c r="J253" s="57">
        <f>'Historical Data'!S993</f>
        <v>-1.0416689427734549E-2</v>
      </c>
      <c r="K253" s="57">
        <f>'Historical Data'!U993</f>
        <v>-1.0608957837682786E-2</v>
      </c>
      <c r="L253" s="57">
        <f>'Historical Data'!W993</f>
        <v>-1.6715874729650193E-2</v>
      </c>
      <c r="M253" s="57">
        <f>'Historical Data'!Y993</f>
        <v>-2.7746948178622999E-3</v>
      </c>
    </row>
    <row r="254" spans="2:13" ht="15" customHeight="1" x14ac:dyDescent="0.35">
      <c r="B254" s="56">
        <f>'Historical Data'!C992</f>
        <v>44824</v>
      </c>
      <c r="C254" s="57">
        <f>'Historical Data'!E992</f>
        <v>4.9879018006833142E-3</v>
      </c>
      <c r="D254" s="57">
        <f>'Historical Data'!G992</f>
        <v>-1.9481445639247807E-3</v>
      </c>
      <c r="E254" s="57">
        <f>'Historical Data'!I992</f>
        <v>2.2843928350317455E-2</v>
      </c>
      <c r="F254" s="57">
        <f>'Historical Data'!K992</f>
        <v>1.6332764252106946E-2</v>
      </c>
      <c r="G254" s="57">
        <f>'Historical Data'!M992</f>
        <v>0</v>
      </c>
      <c r="H254" s="57">
        <f>'Historical Data'!O992</f>
        <v>-1.5248238861777064E-2</v>
      </c>
      <c r="I254" s="57">
        <f>'Historical Data'!Q992</f>
        <v>-2.5907264413725928E-3</v>
      </c>
      <c r="J254" s="57">
        <f>'Historical Data'!S992</f>
        <v>5.2631193328716019E-3</v>
      </c>
      <c r="K254" s="57">
        <f>'Historical Data'!U992</f>
        <v>-1.9299915670651924E-3</v>
      </c>
      <c r="L254" s="57">
        <f>'Historical Data'!W992</f>
        <v>1.2481068993681399E-2</v>
      </c>
      <c r="M254" s="57">
        <f>'Historical Data'!Y992</f>
        <v>1.1593355239659653E-2</v>
      </c>
    </row>
    <row r="255" spans="2:13" ht="15" customHeight="1" x14ac:dyDescent="0.35">
      <c r="B255" s="56">
        <f>'Historical Data'!C991</f>
        <v>44825</v>
      </c>
      <c r="C255" s="57">
        <f>'Historical Data'!E991</f>
        <v>-1.4941738940678517E-2</v>
      </c>
      <c r="D255" s="57">
        <f>'Historical Data'!G991</f>
        <v>-3.8741293017979461E-2</v>
      </c>
      <c r="E255" s="57">
        <f>'Historical Data'!I991</f>
        <v>-1.5479448780008953E-2</v>
      </c>
      <c r="F255" s="57">
        <f>'Historical Data'!K991</f>
        <v>-1.9460176046000477E-2</v>
      </c>
      <c r="G255" s="57">
        <f>'Historical Data'!M991</f>
        <v>-2.0232884406857221E-2</v>
      </c>
      <c r="H255" s="57">
        <f>'Historical Data'!O991</f>
        <v>-5.1615715582916666E-3</v>
      </c>
      <c r="I255" s="57">
        <f>'Historical Data'!Q991</f>
        <v>-1.168827434582409E-2</v>
      </c>
      <c r="J255" s="57">
        <f>'Historical Data'!S991</f>
        <v>-1.9197134322736065E-2</v>
      </c>
      <c r="K255" s="57">
        <f>'Historical Data'!U991</f>
        <v>-2.4280032236657756E-2</v>
      </c>
      <c r="L255" s="57">
        <f>'Historical Data'!W991</f>
        <v>-1.7215774241213677E-2</v>
      </c>
      <c r="M255" s="57">
        <f>'Historical Data'!Y991</f>
        <v>-1.485265159029725E-2</v>
      </c>
    </row>
    <row r="256" spans="2:13" ht="15" customHeight="1" x14ac:dyDescent="0.35">
      <c r="B256" s="56">
        <f>'Historical Data'!C990</f>
        <v>44826</v>
      </c>
      <c r="C256" s="57">
        <f>'Historical Data'!E990</f>
        <v>-3.1764804962266524E-3</v>
      </c>
      <c r="D256" s="57">
        <f>'Historical Data'!G990</f>
        <v>3.4184803037896838E-2</v>
      </c>
      <c r="E256" s="57">
        <f>'Historical Data'!I990</f>
        <v>3.38602002537991E-4</v>
      </c>
      <c r="F256" s="57">
        <f>'Historical Data'!K990</f>
        <v>1.4724731732997043E-2</v>
      </c>
      <c r="G256" s="57">
        <f>'Historical Data'!M990</f>
        <v>2.5029445046385046E-3</v>
      </c>
      <c r="H256" s="57">
        <f>'Historical Data'!O990</f>
        <v>-1.6750639845390047E-2</v>
      </c>
      <c r="I256" s="57">
        <f>'Historical Data'!Q990</f>
        <v>3.0223280141341347E-2</v>
      </c>
      <c r="J256" s="57">
        <f>'Historical Data'!S990</f>
        <v>2.9632585460959149E-4</v>
      </c>
      <c r="K256" s="57">
        <f>'Historical Data'!U990</f>
        <v>-3.0610346939681565E-2</v>
      </c>
      <c r="L256" s="57">
        <f>'Historical Data'!W990</f>
        <v>1.9463570557338716E-3</v>
      </c>
      <c r="M256" s="57">
        <f>'Historical Data'!Y990</f>
        <v>-6.049345113828819E-3</v>
      </c>
    </row>
    <row r="257" spans="2:13" ht="15" customHeight="1" x14ac:dyDescent="0.35">
      <c r="B257" s="56">
        <f>'Historical Data'!C989</f>
        <v>44827</v>
      </c>
      <c r="C257" s="57">
        <f>'Historical Data'!E989</f>
        <v>-2.6567266703032555E-2</v>
      </c>
      <c r="D257" s="57">
        <f>'Historical Data'!G989</f>
        <v>-3.1353924954985568E-2</v>
      </c>
      <c r="E257" s="57">
        <f>'Historical Data'!I989</f>
        <v>-1.681756572925186E-2</v>
      </c>
      <c r="F257" s="57">
        <f>'Historical Data'!K989</f>
        <v>-2.6876936951646613E-2</v>
      </c>
      <c r="G257" s="57">
        <f>'Historical Data'!M989</f>
        <v>-9.9875885684804766E-3</v>
      </c>
      <c r="H257" s="57">
        <f>'Historical Data'!O989</f>
        <v>-3.7841027544676997E-2</v>
      </c>
      <c r="I257" s="57">
        <f>'Historical Data'!Q989</f>
        <v>-1.7857074971909692E-2</v>
      </c>
      <c r="J257" s="57">
        <f>'Historical Data'!S989</f>
        <v>-2.78682582178299E-2</v>
      </c>
      <c r="K257" s="57">
        <f>'Historical Data'!U989</f>
        <v>-7.9736339507511911E-2</v>
      </c>
      <c r="L257" s="57">
        <f>'Historical Data'!W989</f>
        <v>-3.0865503644765813E-2</v>
      </c>
      <c r="M257" s="57">
        <f>'Historical Data'!Y989</f>
        <v>-2.2940030336675576E-2</v>
      </c>
    </row>
    <row r="258" spans="2:13" ht="15" customHeight="1" x14ac:dyDescent="0.35">
      <c r="B258" s="56">
        <f>'Historical Data'!C988</f>
        <v>44830</v>
      </c>
      <c r="C258" s="57">
        <f>'Historical Data'!E988</f>
        <v>-3.0788563062026153E-2</v>
      </c>
      <c r="D258" s="57">
        <f>'Historical Data'!G988</f>
        <v>-4.1200254823408056E-2</v>
      </c>
      <c r="E258" s="57">
        <f>'Historical Data'!I988</f>
        <v>-4.8841360341818962E-2</v>
      </c>
      <c r="F258" s="57">
        <f>'Historical Data'!K988</f>
        <v>-4.9533189299497349E-2</v>
      </c>
      <c r="G258" s="57">
        <f>'Historical Data'!M988</f>
        <v>-1.3871345895358433E-2</v>
      </c>
      <c r="H258" s="57">
        <f>'Historical Data'!O988</f>
        <v>-7.1921197815957738E-2</v>
      </c>
      <c r="I258" s="57">
        <f>'Historical Data'!Q988</f>
        <v>-4.4155862827085834E-2</v>
      </c>
      <c r="J258" s="57">
        <f>'Historical Data'!S988</f>
        <v>-3.2631797458042455E-2</v>
      </c>
      <c r="K258" s="57">
        <f>'Historical Data'!U988</f>
        <v>-8.3929991713613816E-3</v>
      </c>
      <c r="L258" s="57">
        <f>'Historical Data'!W988</f>
        <v>-4.0979920470936904E-2</v>
      </c>
      <c r="M258" s="57">
        <f>'Historical Data'!Y988</f>
        <v>-5.2036547865105809E-2</v>
      </c>
    </row>
    <row r="259" spans="2:13" ht="15" customHeight="1" x14ac:dyDescent="0.35">
      <c r="B259" s="56">
        <f>'Historical Data'!C987</f>
        <v>44831</v>
      </c>
      <c r="C259" s="57">
        <f>'Historical Data'!E987</f>
        <v>-7.3975440153972727E-5</v>
      </c>
      <c r="D259" s="57">
        <f>'Historical Data'!G987</f>
        <v>-2.868300565580395E-2</v>
      </c>
      <c r="E259" s="57">
        <f>'Historical Data'!I987</f>
        <v>-2.8977332095963315E-2</v>
      </c>
      <c r="F259" s="57">
        <f>'Historical Data'!K987</f>
        <v>1.6507490233229616E-2</v>
      </c>
      <c r="G259" s="57">
        <f>'Historical Data'!M987</f>
        <v>-1.6624000757559765E-2</v>
      </c>
      <c r="H259" s="57">
        <f>'Historical Data'!O987</f>
        <v>1.0467803695952904E-2</v>
      </c>
      <c r="I259" s="57">
        <f>'Historical Data'!Q987</f>
        <v>-2.7172155534642695E-3</v>
      </c>
      <c r="J259" s="57">
        <f>'Historical Data'!S987</f>
        <v>2.5221337335814553E-3</v>
      </c>
      <c r="K259" s="57">
        <f>'Historical Data'!U987</f>
        <v>1.9915330251997654E-2</v>
      </c>
      <c r="L259" s="57">
        <f>'Historical Data'!W987</f>
        <v>1.0218313086619135E-2</v>
      </c>
      <c r="M259" s="57">
        <f>'Historical Data'!Y987</f>
        <v>1.9005359724169724E-2</v>
      </c>
    </row>
    <row r="260" spans="2:13" ht="15" customHeight="1" x14ac:dyDescent="0.35">
      <c r="B260" s="56">
        <f>'Historical Data'!C986</f>
        <v>44832</v>
      </c>
      <c r="C260" s="57">
        <f>'Historical Data'!E986</f>
        <v>-1.5615813225450914E-2</v>
      </c>
      <c r="D260" s="57">
        <f>'Historical Data'!G986</f>
        <v>-1.2199923315541206E-3</v>
      </c>
      <c r="E260" s="57">
        <f>'Historical Data'!I986</f>
        <v>-4.4378697215240903E-2</v>
      </c>
      <c r="F260" s="57">
        <f>'Historical Data'!K986</f>
        <v>-1.2884163963884809E-2</v>
      </c>
      <c r="G260" s="57">
        <f>'Historical Data'!M986</f>
        <v>1.9505919284956708E-3</v>
      </c>
      <c r="H260" s="57">
        <f>'Historical Data'!O986</f>
        <v>-2.4060133034947917E-2</v>
      </c>
      <c r="I260" s="57">
        <f>'Historical Data'!Q986</f>
        <v>-4.0874504643744203E-3</v>
      </c>
      <c r="J260" s="57">
        <f>'Historical Data'!S986</f>
        <v>-6.6039585108080834E-3</v>
      </c>
      <c r="K260" s="57">
        <f>'Historical Data'!U986</f>
        <v>1.3912668591347765E-2</v>
      </c>
      <c r="L260" s="57">
        <f>'Historical Data'!W986</f>
        <v>-1.6551856317642666E-2</v>
      </c>
      <c r="M260" s="57">
        <f>'Historical Data'!Y986</f>
        <v>-1.994063260276191E-2</v>
      </c>
    </row>
    <row r="261" spans="2:13" ht="15" customHeight="1" x14ac:dyDescent="0.35">
      <c r="B261" s="56">
        <f>'Historical Data'!C985</f>
        <v>44833</v>
      </c>
      <c r="C261" s="57">
        <f>'Historical Data'!E985</f>
        <v>-8.3401730531519336E-3</v>
      </c>
      <c r="D261" s="57">
        <f>'Historical Data'!G985</f>
        <v>-5.4329471698977727E-2</v>
      </c>
      <c r="E261" s="57">
        <f>'Historical Data'!I985</f>
        <v>-2.2915091724287184E-2</v>
      </c>
      <c r="F261" s="57">
        <f>'Historical Data'!K985</f>
        <v>4.6226556598691904E-3</v>
      </c>
      <c r="G261" s="57">
        <f>'Historical Data'!M985</f>
        <v>1.2978590233394982E-2</v>
      </c>
      <c r="H261" s="57">
        <f>'Historical Data'!O985</f>
        <v>2.3968389177856375E-2</v>
      </c>
      <c r="I261" s="57">
        <f>'Historical Data'!Q985</f>
        <v>-1.0943904480749889E-2</v>
      </c>
      <c r="J261" s="57">
        <f>'Historical Data'!S985</f>
        <v>1.0130052761508024E-2</v>
      </c>
      <c r="K261" s="57">
        <f>'Historical Data'!U985</f>
        <v>1.4441641821576479E-3</v>
      </c>
      <c r="L261" s="57">
        <f>'Historical Data'!W985</f>
        <v>-7.7138225638501146E-3</v>
      </c>
      <c r="M261" s="57">
        <f>'Historical Data'!Y985</f>
        <v>-2.2370600243275751E-2</v>
      </c>
    </row>
    <row r="262" spans="2:13" ht="15" customHeight="1" x14ac:dyDescent="0.35">
      <c r="B262" s="56">
        <f>'Historical Data'!C984</f>
        <v>44834</v>
      </c>
      <c r="C262" s="57">
        <f>'Historical Data'!E984</f>
        <v>2.0378613823472946E-2</v>
      </c>
      <c r="D262" s="57">
        <f>'Historical Data'!G984</f>
        <v>-3.4229643276881383E-2</v>
      </c>
      <c r="E262" s="57">
        <f>'Historical Data'!I984</f>
        <v>0.12811556285739267</v>
      </c>
      <c r="F262" s="57">
        <f>'Historical Data'!K984</f>
        <v>1.0962208218764591E-2</v>
      </c>
      <c r="G262" s="57">
        <f>'Historical Data'!M984</f>
        <v>-9.6091988615695234E-3</v>
      </c>
      <c r="H262" s="57">
        <f>'Historical Data'!O984</f>
        <v>4.3471584880048209E-3</v>
      </c>
      <c r="I262" s="57">
        <f>'Historical Data'!Q984</f>
        <v>-1.2448035281358294E-2</v>
      </c>
      <c r="J262" s="57">
        <f>'Historical Data'!S984</f>
        <v>6.2659074717430485E-4</v>
      </c>
      <c r="K262" s="57">
        <f>'Historical Data'!U984</f>
        <v>2.0192267511801809E-2</v>
      </c>
      <c r="L262" s="57">
        <f>'Historical Data'!W984</f>
        <v>2.0023563730563909E-2</v>
      </c>
      <c r="M262" s="57">
        <f>'Historical Data'!Y984</f>
        <v>8.2832418564289245E-3</v>
      </c>
    </row>
    <row r="263" spans="2:13" ht="15" customHeight="1" x14ac:dyDescent="0.35">
      <c r="B263" s="56">
        <f>'Historical Data'!C983</f>
        <v>44837</v>
      </c>
      <c r="C263" s="57">
        <f>'Historical Data'!E983</f>
        <v>-1.519469299840126E-2</v>
      </c>
      <c r="D263" s="57">
        <f>'Historical Data'!G983</f>
        <v>-5.0504633721905168E-2</v>
      </c>
      <c r="E263" s="57">
        <f>'Historical Data'!I983</f>
        <v>-8.2603501400666302E-2</v>
      </c>
      <c r="F263" s="57">
        <f>'Historical Data'!K983</f>
        <v>-4.9933010440729064E-2</v>
      </c>
      <c r="G263" s="57">
        <f>'Historical Data'!M983</f>
        <v>9.0556186176500297E-3</v>
      </c>
      <c r="H263" s="57">
        <f>'Historical Data'!O983</f>
        <v>-2.813370868545062E-2</v>
      </c>
      <c r="I263" s="57">
        <f>'Historical Data'!Q983</f>
        <v>-5.6022958518151533E-3</v>
      </c>
      <c r="J263" s="57">
        <f>'Historical Data'!S983</f>
        <v>4.3847861637338337E-3</v>
      </c>
      <c r="K263" s="57">
        <f>'Historical Data'!U983</f>
        <v>-6.597385327242189E-3</v>
      </c>
      <c r="L263" s="57">
        <f>'Historical Data'!W983</f>
        <v>-1.5473395905672538E-2</v>
      </c>
      <c r="M263" s="57">
        <f>'Historical Data'!Y983</f>
        <v>-8.3179570858129548E-3</v>
      </c>
    </row>
    <row r="264" spans="2:13" ht="15" customHeight="1" x14ac:dyDescent="0.35">
      <c r="B264" s="56">
        <f>'Historical Data'!C982</f>
        <v>44838</v>
      </c>
      <c r="C264" s="57">
        <f>'Historical Data'!E982</f>
        <v>2.0841437564999454E-2</v>
      </c>
      <c r="D264" s="57">
        <f>'Historical Data'!G982</f>
        <v>6.2411026013582394E-2</v>
      </c>
      <c r="E264" s="57">
        <f>'Historical Data'!I982</f>
        <v>2.9001181710988977E-2</v>
      </c>
      <c r="F264" s="57">
        <f>'Historical Data'!K982</f>
        <v>-6.622533642651085E-3</v>
      </c>
      <c r="G264" s="57">
        <f>'Historical Data'!M982</f>
        <v>1.1538382772637634E-2</v>
      </c>
      <c r="H264" s="57">
        <f>'Historical Data'!O982</f>
        <v>4.6246879650975181E-3</v>
      </c>
      <c r="I264" s="57">
        <f>'Historical Data'!Q982</f>
        <v>8.169013712871509E-2</v>
      </c>
      <c r="J264" s="57">
        <f>'Historical Data'!S982</f>
        <v>1.3719753670999646E-2</v>
      </c>
      <c r="K264" s="57">
        <f>'Historical Data'!U982</f>
        <v>-1.1148238274530708E-2</v>
      </c>
      <c r="L264" s="57">
        <f>'Historical Data'!W982</f>
        <v>2.7679979522979625E-2</v>
      </c>
      <c r="M264" s="57">
        <f>'Historical Data'!Y982</f>
        <v>4.1627959823974603E-2</v>
      </c>
    </row>
    <row r="265" spans="2:13" ht="15" customHeight="1" x14ac:dyDescent="0.35">
      <c r="B265" s="56">
        <f>'Historical Data'!C981</f>
        <v>44840</v>
      </c>
      <c r="C265" s="57">
        <f>'Historical Data'!E981</f>
        <v>5.7392491149073077E-3</v>
      </c>
      <c r="D265" s="57">
        <f>'Historical Data'!G981</f>
        <v>1.209844547768979E-2</v>
      </c>
      <c r="E265" s="57">
        <f>'Historical Data'!I981</f>
        <v>3.1627776939520791E-2</v>
      </c>
      <c r="F265" s="57">
        <f>'Historical Data'!K981</f>
        <v>4.9929030398105034E-2</v>
      </c>
      <c r="G265" s="57">
        <f>'Historical Data'!M981</f>
        <v>1.7110384743168838E-2</v>
      </c>
      <c r="H265" s="57">
        <f>'Historical Data'!O981</f>
        <v>0.12753636432642779</v>
      </c>
      <c r="I265" s="57">
        <f>'Historical Data'!Q981</f>
        <v>-1.1718713184635132E-2</v>
      </c>
      <c r="J265" s="57">
        <f>'Historical Data'!S981</f>
        <v>2.1529626597063256E-3</v>
      </c>
      <c r="K265" s="57">
        <f>'Historical Data'!U981</f>
        <v>-1.0313840225745663E-2</v>
      </c>
      <c r="L265" s="57">
        <f>'Historical Data'!W981</f>
        <v>1.2097769277861437E-2</v>
      </c>
      <c r="M265" s="57">
        <f>'Historical Data'!Y981</f>
        <v>-8.9489371983109134E-4</v>
      </c>
    </row>
    <row r="266" spans="2:13" ht="15" customHeight="1" x14ac:dyDescent="0.35">
      <c r="B266" s="56">
        <f>'Historical Data'!C980</f>
        <v>44841</v>
      </c>
      <c r="C266" s="57">
        <f>'Historical Data'!E980</f>
        <v>7.2491083596726291E-4</v>
      </c>
      <c r="D266" s="57">
        <f>'Historical Data'!G980</f>
        <v>-2.3863015212132521E-2</v>
      </c>
      <c r="E266" s="57">
        <f>'Historical Data'!I980</f>
        <v>1.1127543381086458E-3</v>
      </c>
      <c r="F266" s="57">
        <f>'Historical Data'!K980</f>
        <v>7.4304657754846737E-3</v>
      </c>
      <c r="G266" s="57">
        <f>'Historical Data'!M980</f>
        <v>-8.7227326872241218E-3</v>
      </c>
      <c r="H266" s="57">
        <f>'Historical Data'!O980</f>
        <v>4.3399264451118746E-2</v>
      </c>
      <c r="I266" s="57">
        <f>'Historical Data'!Q980</f>
        <v>-1.3174939364780647E-3</v>
      </c>
      <c r="J266" s="57">
        <f>'Historical Data'!S980</f>
        <v>8.594508406758905E-3</v>
      </c>
      <c r="K266" s="57">
        <f>'Historical Data'!U980</f>
        <v>1.5026673328433438E-2</v>
      </c>
      <c r="L266" s="57">
        <f>'Historical Data'!W980</f>
        <v>3.6084459645360223E-3</v>
      </c>
      <c r="M266" s="57">
        <f>'Historical Data'!Y980</f>
        <v>-2.3183983652414697E-2</v>
      </c>
    </row>
    <row r="267" spans="2:13" ht="15" customHeight="1" x14ac:dyDescent="0.35">
      <c r="B267" s="56">
        <f>'Historical Data'!C979</f>
        <v>44844</v>
      </c>
      <c r="C267" s="57">
        <f>'Historical Data'!E979</f>
        <v>-1.0137536702209959E-2</v>
      </c>
      <c r="D267" s="57">
        <f>'Historical Data'!G979</f>
        <v>-2.6581511586814321E-2</v>
      </c>
      <c r="E267" s="57">
        <f>'Historical Data'!I979</f>
        <v>-2.1890525661931615E-2</v>
      </c>
      <c r="F267" s="57">
        <f>'Historical Data'!K979</f>
        <v>-2.0115327962165863E-2</v>
      </c>
      <c r="G267" s="57">
        <f>'Historical Data'!M979</f>
        <v>-1.5084903361975543E-2</v>
      </c>
      <c r="H267" s="57">
        <f>'Historical Data'!O979</f>
        <v>7.2477925006375621E-4</v>
      </c>
      <c r="I267" s="57">
        <f>'Historical Data'!Q979</f>
        <v>5.2770404086281975E-3</v>
      </c>
      <c r="J267" s="57">
        <f>'Historical Data'!S979</f>
        <v>-2.1303441800059053E-3</v>
      </c>
      <c r="K267" s="57">
        <f>'Historical Data'!U979</f>
        <v>-2.1490045475180963E-3</v>
      </c>
      <c r="L267" s="57">
        <f>'Historical Data'!W979</f>
        <v>-9.6628571199337543E-3</v>
      </c>
      <c r="M267" s="57">
        <f>'Historical Data'!Y979</f>
        <v>1.0186864660659545E-3</v>
      </c>
    </row>
    <row r="268" spans="2:13" ht="15" customHeight="1" x14ac:dyDescent="0.35">
      <c r="B268" s="56">
        <f>'Historical Data'!C978</f>
        <v>44845</v>
      </c>
      <c r="C268" s="57">
        <f>'Historical Data'!E978</f>
        <v>-1.6074327910825192E-2</v>
      </c>
      <c r="D268" s="57">
        <f>'Historical Data'!G978</f>
        <v>-1.1624764318173719E-2</v>
      </c>
      <c r="E268" s="57">
        <f>'Historical Data'!I978</f>
        <v>-1.2570088938808732E-2</v>
      </c>
      <c r="F268" s="57">
        <f>'Historical Data'!K978</f>
        <v>-2.3265320313975879E-2</v>
      </c>
      <c r="G268" s="57">
        <f>'Historical Data'!M978</f>
        <v>-1.5954146449423945E-2</v>
      </c>
      <c r="H268" s="57">
        <f>'Historical Data'!O978</f>
        <v>-5.3294690827687563E-2</v>
      </c>
      <c r="I268" s="57">
        <f>'Historical Data'!Q978</f>
        <v>-3.9370325123099237E-3</v>
      </c>
      <c r="J268" s="57">
        <f>'Historical Data'!S978</f>
        <v>-1.7688284587815906E-2</v>
      </c>
      <c r="K268" s="57">
        <f>'Historical Data'!U978</f>
        <v>-2.8716255145013747E-3</v>
      </c>
      <c r="L268" s="57">
        <f>'Historical Data'!W978</f>
        <v>-1.4522497939572498E-2</v>
      </c>
      <c r="M268" s="57">
        <f>'Historical Data'!Y978</f>
        <v>-2.2081980970560133E-2</v>
      </c>
    </row>
    <row r="269" spans="2:13" ht="15" customHeight="1" x14ac:dyDescent="0.35">
      <c r="B269" s="56">
        <f>'Historical Data'!C977</f>
        <v>44846</v>
      </c>
      <c r="C269" s="57">
        <f>'Historical Data'!E977</f>
        <v>9.7442457779233216E-3</v>
      </c>
      <c r="D269" s="57">
        <f>'Historical Data'!G977</f>
        <v>1.0651910052909219E-2</v>
      </c>
      <c r="E269" s="57">
        <f>'Historical Data'!I977</f>
        <v>-1.3951498727285072E-2</v>
      </c>
      <c r="F269" s="57">
        <f>'Historical Data'!K977</f>
        <v>-1.4014482059099276E-4</v>
      </c>
      <c r="G269" s="57">
        <f>'Historical Data'!M977</f>
        <v>1.8158400006228259E-2</v>
      </c>
      <c r="H269" s="57">
        <f>'Historical Data'!O977</f>
        <v>7.1898001077876916E-3</v>
      </c>
      <c r="I269" s="57">
        <f>'Historical Data'!Q977</f>
        <v>-1.1857669816252581E-2</v>
      </c>
      <c r="J269" s="57">
        <f>'Historical Data'!S977</f>
        <v>2.4526585146893876E-2</v>
      </c>
      <c r="K269" s="57">
        <f>'Historical Data'!U977</f>
        <v>3.4557359218687855E-2</v>
      </c>
      <c r="L269" s="57">
        <f>'Historical Data'!W977</f>
        <v>3.6841272147800641E-3</v>
      </c>
      <c r="M269" s="57">
        <f>'Historical Data'!Y977</f>
        <v>6.9720054129389641E-3</v>
      </c>
    </row>
    <row r="270" spans="2:13" ht="15" customHeight="1" x14ac:dyDescent="0.35">
      <c r="B270" s="56">
        <f>'Historical Data'!C976</f>
        <v>44847</v>
      </c>
      <c r="C270" s="57">
        <f>'Historical Data'!E976</f>
        <v>-5.3230355838054244E-3</v>
      </c>
      <c r="D270" s="57">
        <f>'Historical Data'!G976</f>
        <v>-2.0969542978880984E-2</v>
      </c>
      <c r="E270" s="57">
        <f>'Historical Data'!I976</f>
        <v>-7.5032153147844838E-3</v>
      </c>
      <c r="F270" s="57">
        <f>'Historical Data'!K976</f>
        <v>-2.788674112596401E-2</v>
      </c>
      <c r="G270" s="57">
        <f>'Historical Data'!M976</f>
        <v>-7.0065302772371885E-3</v>
      </c>
      <c r="H270" s="57">
        <f>'Historical Data'!O976</f>
        <v>-2.7339052814939313E-2</v>
      </c>
      <c r="I270" s="57">
        <f>'Historical Data'!Q976</f>
        <v>1.0666657583441985E-2</v>
      </c>
      <c r="J270" s="57">
        <f>'Historical Data'!S976</f>
        <v>-1.5149959636492349E-3</v>
      </c>
      <c r="K270" s="57">
        <f>'Historical Data'!U976</f>
        <v>-7.4229718941508649E-3</v>
      </c>
      <c r="L270" s="57">
        <f>'Historical Data'!W976</f>
        <v>-8.2587338064324944E-3</v>
      </c>
      <c r="M270" s="57">
        <f>'Historical Data'!Y976</f>
        <v>-8.8872385401252973E-3</v>
      </c>
    </row>
    <row r="271" spans="2:13" ht="15" customHeight="1" x14ac:dyDescent="0.35">
      <c r="B271" s="56">
        <f>'Historical Data'!C975</f>
        <v>44848</v>
      </c>
      <c r="C271" s="57">
        <f>'Historical Data'!E975</f>
        <v>-9.99016583793777E-3</v>
      </c>
      <c r="D271" s="57">
        <f>'Historical Data'!G975</f>
        <v>-2.7490322688644486E-2</v>
      </c>
      <c r="E271" s="57">
        <f>'Historical Data'!I975</f>
        <v>-2.4095841260028616E-2</v>
      </c>
      <c r="F271" s="57">
        <f>'Historical Data'!K975</f>
        <v>-4.4976252314416043E-2</v>
      </c>
      <c r="G271" s="57">
        <f>'Historical Data'!M975</f>
        <v>6.4143118837882707E-3</v>
      </c>
      <c r="H271" s="57">
        <f>'Historical Data'!O975</f>
        <v>9.3694205222383253E-4</v>
      </c>
      <c r="I271" s="57">
        <f>'Historical Data'!Q975</f>
        <v>0</v>
      </c>
      <c r="J271" s="57">
        <f>'Historical Data'!S975</f>
        <v>2.1244208705601952E-3</v>
      </c>
      <c r="K271" s="57">
        <f>'Historical Data'!U975</f>
        <v>-6.0760576298138913E-3</v>
      </c>
      <c r="L271" s="57">
        <f>'Historical Data'!W975</f>
        <v>-1.1566386494237246E-3</v>
      </c>
      <c r="M271" s="57">
        <f>'Historical Data'!Y975</f>
        <v>-3.2322014046310965E-3</v>
      </c>
    </row>
    <row r="272" spans="2:13" ht="15" customHeight="1" x14ac:dyDescent="0.35">
      <c r="B272" s="56">
        <f>'Historical Data'!C974</f>
        <v>44851</v>
      </c>
      <c r="C272" s="57">
        <f>'Historical Data'!E974</f>
        <v>1.5247168083871498E-2</v>
      </c>
      <c r="D272" s="57">
        <f>'Historical Data'!G974</f>
        <v>1.2865301024591158E-2</v>
      </c>
      <c r="E272" s="57">
        <f>'Historical Data'!I974</f>
        <v>5.9661080245550391E-2</v>
      </c>
      <c r="F272" s="57">
        <f>'Historical Data'!K974</f>
        <v>2.8377317032723059E-2</v>
      </c>
      <c r="G272" s="57">
        <f>'Historical Data'!M974</f>
        <v>-1.0197418519870105E-2</v>
      </c>
      <c r="H272" s="57">
        <f>'Historical Data'!O974</f>
        <v>1.2012478668143034E-2</v>
      </c>
      <c r="I272" s="57">
        <f>'Historical Data'!Q974</f>
        <v>3.8258514877058225E-2</v>
      </c>
      <c r="J272" s="57">
        <f>'Historical Data'!S974</f>
        <v>2.0290621915511675E-2</v>
      </c>
      <c r="K272" s="57">
        <f>'Historical Data'!U974</f>
        <v>-3.7621009794710503E-3</v>
      </c>
      <c r="L272" s="57">
        <f>'Historical Data'!W974</f>
        <v>9.4951295655187895E-3</v>
      </c>
      <c r="M272" s="57">
        <f>'Historical Data'!Y974</f>
        <v>8.995797055947552E-3</v>
      </c>
    </row>
    <row r="273" spans="2:13" ht="15" customHeight="1" x14ac:dyDescent="0.35">
      <c r="B273" s="56">
        <f>'Historical Data'!C973</f>
        <v>44852</v>
      </c>
      <c r="C273" s="57">
        <f>'Historical Data'!E973</f>
        <v>1.2982751879728749E-2</v>
      </c>
      <c r="D273" s="57">
        <f>'Historical Data'!G973</f>
        <v>5.4857090762799432E-2</v>
      </c>
      <c r="E273" s="57">
        <f>'Historical Data'!I973</f>
        <v>-3.2488625298032758E-4</v>
      </c>
      <c r="F273" s="57">
        <f>'Historical Data'!K973</f>
        <v>1.4531124806620221E-2</v>
      </c>
      <c r="G273" s="57">
        <f>'Historical Data'!M973</f>
        <v>1.2878185671944653E-2</v>
      </c>
      <c r="H273" s="57">
        <f>'Historical Data'!O973</f>
        <v>-7.0911863766996985E-3</v>
      </c>
      <c r="I273" s="57">
        <f>'Historical Data'!Q973</f>
        <v>6.6073645753138788E-2</v>
      </c>
      <c r="J273" s="57">
        <f>'Historical Data'!S973</f>
        <v>-8.9049257226598844E-3</v>
      </c>
      <c r="K273" s="57">
        <f>'Historical Data'!U973</f>
        <v>2.3602066007597511E-3</v>
      </c>
      <c r="L273" s="57">
        <f>'Historical Data'!W973</f>
        <v>1.2388244409777149E-2</v>
      </c>
      <c r="M273" s="57">
        <f>'Historical Data'!Y973</f>
        <v>3.1109284937191894E-4</v>
      </c>
    </row>
    <row r="274" spans="2:13" ht="15" customHeight="1" x14ac:dyDescent="0.35">
      <c r="B274" s="56">
        <f>'Historical Data'!C972</f>
        <v>44853</v>
      </c>
      <c r="C274" s="57">
        <f>'Historical Data'!E972</f>
        <v>-2.2537243667946072E-3</v>
      </c>
      <c r="D274" s="57">
        <f>'Historical Data'!G972</f>
        <v>-3.1236524461341397E-2</v>
      </c>
      <c r="E274" s="57">
        <f>'Historical Data'!I972</f>
        <v>-1.5763181043240815E-2</v>
      </c>
      <c r="F274" s="57">
        <f>'Historical Data'!K972</f>
        <v>-3.4722242918278634E-2</v>
      </c>
      <c r="G274" s="57">
        <f>'Historical Data'!M972</f>
        <v>1.2716559832459673E-3</v>
      </c>
      <c r="H274" s="57">
        <f>'Historical Data'!O972</f>
        <v>-1.086797344407664E-2</v>
      </c>
      <c r="I274" s="57">
        <f>'Historical Data'!Q972</f>
        <v>-4.1716222144137172E-2</v>
      </c>
      <c r="J274" s="57">
        <f>'Historical Data'!S972</f>
        <v>-1.7370437472965405E-2</v>
      </c>
      <c r="K274" s="57">
        <f>'Historical Data'!U972</f>
        <v>7.299219588064787E-3</v>
      </c>
      <c r="L274" s="57">
        <f>'Historical Data'!W972</f>
        <v>-1.0197235117232695E-2</v>
      </c>
      <c r="M274" s="57">
        <f>'Historical Data'!Y972</f>
        <v>-2.1764188383592842E-3</v>
      </c>
    </row>
    <row r="275" spans="2:13" ht="15" customHeight="1" x14ac:dyDescent="0.35">
      <c r="B275" s="56">
        <f>'Historical Data'!C971</f>
        <v>44854</v>
      </c>
      <c r="C275" s="57">
        <f>'Historical Data'!E971</f>
        <v>1.3953334668146633E-2</v>
      </c>
      <c r="D275" s="57">
        <f>'Historical Data'!G971</f>
        <v>4.0853709663895454E-2</v>
      </c>
      <c r="E275" s="57">
        <f>'Historical Data'!I971</f>
        <v>9.0102146785915327E-3</v>
      </c>
      <c r="F275" s="57">
        <f>'Historical Data'!K971</f>
        <v>1.4538387334473102E-2</v>
      </c>
      <c r="G275" s="57">
        <f>'Historical Data'!M971</f>
        <v>-1.0793823652143208E-2</v>
      </c>
      <c r="H275" s="57">
        <f>'Historical Data'!O971</f>
        <v>-4.0808526868206796E-3</v>
      </c>
      <c r="I275" s="57">
        <f>'Historical Data'!Q971</f>
        <v>-7.4627332011439895E-3</v>
      </c>
      <c r="J275" s="57">
        <f>'Historical Data'!S971</f>
        <v>1.7677503441168252E-2</v>
      </c>
      <c r="K275" s="57">
        <f>'Historical Data'!U971</f>
        <v>1.6830240695889565E-2</v>
      </c>
      <c r="L275" s="57">
        <f>'Historical Data'!W971</f>
        <v>1.0989123663613931E-2</v>
      </c>
      <c r="M275" s="57">
        <f>'Historical Data'!Y971</f>
        <v>8.3091210912760172E-3</v>
      </c>
    </row>
    <row r="276" spans="2:13" ht="15" customHeight="1" x14ac:dyDescent="0.35">
      <c r="B276" s="56">
        <f>'Historical Data'!C970</f>
        <v>44855</v>
      </c>
      <c r="C276" s="57">
        <f>'Historical Data'!E970</f>
        <v>-6.6256779529415555E-3</v>
      </c>
      <c r="D276" s="57">
        <f>'Historical Data'!G970</f>
        <v>1.1161610034249314E-3</v>
      </c>
      <c r="E276" s="57">
        <f>'Historical Data'!I970</f>
        <v>-1.5708941535231391E-2</v>
      </c>
      <c r="F276" s="57">
        <f>'Historical Data'!K970</f>
        <v>-1.8466537965957763E-2</v>
      </c>
      <c r="G276" s="57">
        <f>'Historical Data'!M970</f>
        <v>0</v>
      </c>
      <c r="H276" s="57">
        <f>'Historical Data'!O970</f>
        <v>-1.5445132741453871E-2</v>
      </c>
      <c r="I276" s="57">
        <f>'Historical Data'!Q970</f>
        <v>4.0100325243906498E-2</v>
      </c>
      <c r="J276" s="57">
        <f>'Historical Data'!S970</f>
        <v>-1.1380411665726786E-2</v>
      </c>
      <c r="K276" s="57">
        <f>'Historical Data'!U970</f>
        <v>-9.1946968760969749E-4</v>
      </c>
      <c r="L276" s="57">
        <f>'Historical Data'!W970</f>
        <v>-9.9638514371986897E-3</v>
      </c>
      <c r="M276" s="57">
        <f>'Historical Data'!Y970</f>
        <v>-2.0601105267390452E-3</v>
      </c>
    </row>
    <row r="277" spans="2:13" ht="15" customHeight="1" x14ac:dyDescent="0.35">
      <c r="B277" s="56">
        <f>'Historical Data'!C969</f>
        <v>44858</v>
      </c>
      <c r="C277" s="57">
        <f>'Historical Data'!E969</f>
        <v>5.7396396031272889E-3</v>
      </c>
      <c r="D277" s="57">
        <f>'Historical Data'!G969</f>
        <v>3.1310138842537416E-3</v>
      </c>
      <c r="E277" s="57">
        <f>'Historical Data'!I969</f>
        <v>7.5760940492821671E-3</v>
      </c>
      <c r="F277" s="57">
        <f>'Historical Data'!K969</f>
        <v>1.0084258644273536E-2</v>
      </c>
      <c r="G277" s="57">
        <f>'Historical Data'!M969</f>
        <v>1.0269533472405667E-2</v>
      </c>
      <c r="H277" s="57">
        <f>'Historical Data'!O969</f>
        <v>1.3606400262448082E-2</v>
      </c>
      <c r="I277" s="57">
        <f>'Historical Data'!Q969</f>
        <v>3.493970291700621E-2</v>
      </c>
      <c r="J277" s="57">
        <f>'Historical Data'!S969</f>
        <v>1.1511416322330437E-2</v>
      </c>
      <c r="K277" s="57">
        <f>'Historical Data'!U969</f>
        <v>7.1328359535305363E-3</v>
      </c>
      <c r="L277" s="57">
        <f>'Historical Data'!W969</f>
        <v>1.8298090602857364E-3</v>
      </c>
      <c r="M277" s="57">
        <f>'Historical Data'!Y969</f>
        <v>2.7868698271968917E-3</v>
      </c>
    </row>
    <row r="278" spans="2:13" ht="15" customHeight="1" x14ac:dyDescent="0.35">
      <c r="B278" s="56">
        <f>'Historical Data'!C968</f>
        <v>44859</v>
      </c>
      <c r="C278" s="57">
        <f>'Historical Data'!E968</f>
        <v>-1.0097385464140074E-2</v>
      </c>
      <c r="D278" s="57">
        <f>'Historical Data'!G968</f>
        <v>-2.9080832966385861E-2</v>
      </c>
      <c r="E278" s="57">
        <f>'Historical Data'!I968</f>
        <v>-1.9493269372421906E-2</v>
      </c>
      <c r="F278" s="57">
        <f>'Historical Data'!K968</f>
        <v>-9.5365725499589882E-3</v>
      </c>
      <c r="G278" s="57">
        <f>'Historical Data'!M968</f>
        <v>-1.0165142204286992E-2</v>
      </c>
      <c r="H278" s="57">
        <f>'Historical Data'!O968</f>
        <v>-1.958292819108487E-2</v>
      </c>
      <c r="I278" s="57">
        <f>'Historical Data'!Q968</f>
        <v>5.122240881252571E-2</v>
      </c>
      <c r="J278" s="57">
        <f>'Historical Data'!S968</f>
        <v>1.4375938575814873E-2</v>
      </c>
      <c r="K278" s="57">
        <f>'Historical Data'!U968</f>
        <v>-1.5992013674660521E-3</v>
      </c>
      <c r="L278" s="57">
        <f>'Historical Data'!W968</f>
        <v>7.5343282190425409E-3</v>
      </c>
      <c r="M278" s="57">
        <f>'Historical Data'!Y968</f>
        <v>4.4261495176826315E-2</v>
      </c>
    </row>
    <row r="279" spans="2:13" ht="15" customHeight="1" x14ac:dyDescent="0.35">
      <c r="B279" s="56">
        <f>'Historical Data'!C967</f>
        <v>44861</v>
      </c>
      <c r="C279" s="57">
        <f>'Historical Data'!E967</f>
        <v>1.3067422939811557E-2</v>
      </c>
      <c r="D279" s="57">
        <f>'Historical Data'!G967</f>
        <v>2.9481409913758139E-2</v>
      </c>
      <c r="E279" s="57">
        <f>'Historical Data'!I967</f>
        <v>1.8125966191939069E-2</v>
      </c>
      <c r="F279" s="57">
        <f>'Historical Data'!K967</f>
        <v>1.519485659217823E-2</v>
      </c>
      <c r="G279" s="57">
        <f>'Historical Data'!M967</f>
        <v>6.418310259812543E-4</v>
      </c>
      <c r="H279" s="57">
        <f>'Historical Data'!O967</f>
        <v>1.3530824579534473E-2</v>
      </c>
      <c r="I279" s="57">
        <f>'Historical Data'!Q967</f>
        <v>4.4293920765463568E-3</v>
      </c>
      <c r="J279" s="57">
        <f>'Historical Data'!S967</f>
        <v>7.6761268936960114E-3</v>
      </c>
      <c r="K279" s="57">
        <f>'Historical Data'!U967</f>
        <v>2.4713936670644809E-2</v>
      </c>
      <c r="L279" s="57">
        <f>'Historical Data'!W967</f>
        <v>2.356672573807983E-2</v>
      </c>
      <c r="M279" s="57">
        <f>'Historical Data'!Y967</f>
        <v>-1.872861160551853E-3</v>
      </c>
    </row>
    <row r="280" spans="2:13" ht="15" customHeight="1" x14ac:dyDescent="0.35">
      <c r="B280" s="56">
        <f>'Historical Data'!C966</f>
        <v>44862</v>
      </c>
      <c r="C280" s="57">
        <f>'Historical Data'!E966</f>
        <v>1.3893885236240022E-2</v>
      </c>
      <c r="D280" s="57">
        <f>'Historical Data'!G966</f>
        <v>-1.3709272241587689E-3</v>
      </c>
      <c r="E280" s="57">
        <f>'Historical Data'!I966</f>
        <v>-8.9960558885573416E-3</v>
      </c>
      <c r="F280" s="57">
        <f>'Historical Data'!K966</f>
        <v>-1.2151743539296045E-2</v>
      </c>
      <c r="G280" s="57">
        <f>'Historical Data'!M966</f>
        <v>-1.0262887168829615E-2</v>
      </c>
      <c r="H280" s="57">
        <f>'Historical Data'!O966</f>
        <v>1.1602046972455371E-2</v>
      </c>
      <c r="I280" s="57">
        <f>'Historical Data'!Q966</f>
        <v>-3.6383355988196531E-2</v>
      </c>
      <c r="J280" s="57">
        <f>'Historical Data'!S966</f>
        <v>1.9923989416162247E-2</v>
      </c>
      <c r="K280" s="57">
        <f>'Historical Data'!U966</f>
        <v>1.295240061596159E-2</v>
      </c>
      <c r="L280" s="57">
        <f>'Historical Data'!W966</f>
        <v>-3.542210036199589E-3</v>
      </c>
      <c r="M280" s="57">
        <f>'Historical Data'!Y966</f>
        <v>-1.3035801415863357E-2</v>
      </c>
    </row>
    <row r="281" spans="2:13" ht="15" customHeight="1" x14ac:dyDescent="0.35">
      <c r="B281" s="56">
        <f>'Historical Data'!C965</f>
        <v>44865</v>
      </c>
      <c r="C281" s="57">
        <f>'Historical Data'!E965</f>
        <v>6.7715361459994572E-3</v>
      </c>
      <c r="D281" s="57">
        <f>'Historical Data'!G965</f>
        <v>2.158361203004544E-2</v>
      </c>
      <c r="E281" s="57">
        <f>'Historical Data'!I965</f>
        <v>2.0727899809009909E-3</v>
      </c>
      <c r="F281" s="57">
        <f>'Historical Data'!K965</f>
        <v>4.8004752061869826E-3</v>
      </c>
      <c r="G281" s="57">
        <f>'Historical Data'!M965</f>
        <v>-5.184683014278213E-3</v>
      </c>
      <c r="H281" s="57">
        <f>'Historical Data'!O965</f>
        <v>6.0958273825457265E-2</v>
      </c>
      <c r="I281" s="57">
        <f>'Historical Data'!Q965</f>
        <v>-2.5171747562506952E-2</v>
      </c>
      <c r="J281" s="57">
        <f>'Historical Data'!S965</f>
        <v>-5.4582324864045351E-3</v>
      </c>
      <c r="K281" s="57">
        <f>'Historical Data'!U965</f>
        <v>5.9521888530096323E-3</v>
      </c>
      <c r="L281" s="57">
        <f>'Historical Data'!W965</f>
        <v>4.2212011259945559E-3</v>
      </c>
      <c r="M281" s="57">
        <f>'Historical Data'!Y965</f>
        <v>9.3056633961554613E-3</v>
      </c>
    </row>
    <row r="282" spans="2:13" ht="15" customHeight="1" x14ac:dyDescent="0.35">
      <c r="B282" s="56">
        <f>'Historical Data'!C964</f>
        <v>44866</v>
      </c>
      <c r="C282" s="57">
        <f>'Historical Data'!E964</f>
        <v>8.5105904362707818E-3</v>
      </c>
      <c r="D282" s="57">
        <f>'Historical Data'!G964</f>
        <v>-1.8663959420469611E-3</v>
      </c>
      <c r="E282" s="57">
        <f>'Historical Data'!I964</f>
        <v>8.7260918295721801E-3</v>
      </c>
      <c r="F282" s="57">
        <f>'Historical Data'!K964</f>
        <v>4.180345300137045E-2</v>
      </c>
      <c r="G282" s="57">
        <f>'Historical Data'!M964</f>
        <v>-7.1662284080031835E-3</v>
      </c>
      <c r="H282" s="57">
        <f>'Historical Data'!O964</f>
        <v>3.1689604607560318E-2</v>
      </c>
      <c r="I282" s="57">
        <f>'Historical Data'!Q964</f>
        <v>7.0421979165560256E-3</v>
      </c>
      <c r="J282" s="57">
        <f>'Historical Data'!S964</f>
        <v>5.0259760166776468E-2</v>
      </c>
      <c r="K282" s="57">
        <f>'Historical Data'!U964</f>
        <v>3.0681749585998785E-2</v>
      </c>
      <c r="L282" s="57">
        <f>'Historical Data'!W964</f>
        <v>2.035410512343705E-2</v>
      </c>
      <c r="M282" s="57">
        <f>'Historical Data'!Y964</f>
        <v>2.8155110132951577E-2</v>
      </c>
    </row>
    <row r="283" spans="2:13" ht="15" customHeight="1" x14ac:dyDescent="0.35">
      <c r="B283" s="56">
        <f>'Historical Data'!C963</f>
        <v>44867</v>
      </c>
      <c r="C283" s="57">
        <f>'Historical Data'!E963</f>
        <v>6.7844748909373642E-4</v>
      </c>
      <c r="D283" s="57">
        <f>'Historical Data'!G963</f>
        <v>-1.0127258151988783E-2</v>
      </c>
      <c r="E283" s="57">
        <f>'Historical Data'!I963</f>
        <v>7.448461439302223E-3</v>
      </c>
      <c r="F283" s="57">
        <f>'Historical Data'!K963</f>
        <v>-1.6480389022593411E-2</v>
      </c>
      <c r="G283" s="57">
        <f>'Historical Data'!M963</f>
        <v>7.8741040037264565E-3</v>
      </c>
      <c r="H283" s="57">
        <f>'Historical Data'!O963</f>
        <v>-3.0429113906764949E-2</v>
      </c>
      <c r="I283" s="57">
        <f>'Historical Data'!Q963</f>
        <v>-2.9137482636468315E-2</v>
      </c>
      <c r="J283" s="57">
        <f>'Historical Data'!S963</f>
        <v>-4.6753658208287252E-3</v>
      </c>
      <c r="K283" s="57">
        <f>'Historical Data'!U963</f>
        <v>-7.8673797141919355E-3</v>
      </c>
      <c r="L283" s="57">
        <f>'Historical Data'!W963</f>
        <v>-6.7216599466577431E-3</v>
      </c>
      <c r="M283" s="57">
        <f>'Historical Data'!Y963</f>
        <v>-2.2852231972564585E-2</v>
      </c>
    </row>
    <row r="284" spans="2:13" ht="15" customHeight="1" x14ac:dyDescent="0.35">
      <c r="B284" s="56">
        <f>'Historical Data'!C962</f>
        <v>44868</v>
      </c>
      <c r="C284" s="57">
        <f>'Historical Data'!E962</f>
        <v>-5.5149175827238217E-3</v>
      </c>
      <c r="D284" s="57">
        <f>'Historical Data'!G962</f>
        <v>-4.9719503194577408E-3</v>
      </c>
      <c r="E284" s="57">
        <f>'Historical Data'!I962</f>
        <v>-1.4201865638520217E-2</v>
      </c>
      <c r="F284" s="57">
        <f>'Historical Data'!K962</f>
        <v>-1.8650718789487652E-2</v>
      </c>
      <c r="G284" s="57">
        <f>'Historical Data'!M962</f>
        <v>-1.0416622208088144E-2</v>
      </c>
      <c r="H284" s="57">
        <f>'Historical Data'!O962</f>
        <v>-2.0281258114551615E-2</v>
      </c>
      <c r="I284" s="57">
        <f>'Historical Data'!Q962</f>
        <v>-3.6013610525718054E-3</v>
      </c>
      <c r="J284" s="57">
        <f>'Historical Data'!S962</f>
        <v>-1.547381736657405E-2</v>
      </c>
      <c r="K284" s="57">
        <f>'Historical Data'!U962</f>
        <v>-2.2503086527096539E-2</v>
      </c>
      <c r="L284" s="57">
        <f>'Historical Data'!W962</f>
        <v>-7.2036769477057394E-3</v>
      </c>
      <c r="M284" s="57">
        <f>'Historical Data'!Y962</f>
        <v>6.1179607755448284E-3</v>
      </c>
    </row>
    <row r="285" spans="2:13" ht="15" customHeight="1" x14ac:dyDescent="0.35">
      <c r="B285" s="56">
        <f>'Historical Data'!C961</f>
        <v>44869</v>
      </c>
      <c r="C285" s="57">
        <f>'Historical Data'!E961</f>
        <v>4.7292716137237178E-3</v>
      </c>
      <c r="D285" s="57">
        <f>'Historical Data'!G961</f>
        <v>8.2924683376914832E-3</v>
      </c>
      <c r="E285" s="57">
        <f>'Historical Data'!I961</f>
        <v>6.906559626602915E-3</v>
      </c>
      <c r="F285" s="57">
        <f>'Historical Data'!K961</f>
        <v>2.9992640211225607E-2</v>
      </c>
      <c r="G285" s="57">
        <f>'Historical Data'!M961</f>
        <v>-1.3158141716378413E-3</v>
      </c>
      <c r="H285" s="57">
        <f>'Historical Data'!O961</f>
        <v>-1.8132431436023055E-2</v>
      </c>
      <c r="I285" s="57">
        <f>'Historical Data'!Q961</f>
        <v>5.5421484520317588E-2</v>
      </c>
      <c r="J285" s="57">
        <f>'Historical Data'!S961</f>
        <v>-6.735879330468264E-3</v>
      </c>
      <c r="K285" s="57">
        <f>'Historical Data'!U961</f>
        <v>-8.331710067257303E-3</v>
      </c>
      <c r="L285" s="57">
        <f>'Historical Data'!W961</f>
        <v>3.9579016551576363E-3</v>
      </c>
      <c r="M285" s="57">
        <f>'Historical Data'!Y961</f>
        <v>1.8634932551064853E-3</v>
      </c>
    </row>
    <row r="286" spans="2:13" ht="15" customHeight="1" x14ac:dyDescent="0.35">
      <c r="B286" s="56">
        <f>'Historical Data'!C960</f>
        <v>44872</v>
      </c>
      <c r="C286" s="57">
        <f>'Historical Data'!E960</f>
        <v>7.6702712851886012E-3</v>
      </c>
      <c r="D286" s="57">
        <f>'Historical Data'!G960</f>
        <v>3.916311494743363E-3</v>
      </c>
      <c r="E286" s="57">
        <f>'Historical Data'!I960</f>
        <v>2.0954602791688925E-2</v>
      </c>
      <c r="F286" s="57">
        <f>'Historical Data'!K960</f>
        <v>5.0453864821036198E-3</v>
      </c>
      <c r="G286" s="57">
        <f>'Historical Data'!M960</f>
        <v>-1.9764129683047527E-3</v>
      </c>
      <c r="H286" s="57">
        <f>'Historical Data'!O960</f>
        <v>2.308403857715402E-2</v>
      </c>
      <c r="I286" s="57">
        <f>'Historical Data'!Q960</f>
        <v>2.2831520738499922E-3</v>
      </c>
      <c r="J286" s="57">
        <f>'Historical Data'!S960</f>
        <v>-6.2163887564968823E-3</v>
      </c>
      <c r="K286" s="57">
        <f>'Historical Data'!U960</f>
        <v>8.1801563549674938E-3</v>
      </c>
      <c r="L286" s="57">
        <f>'Historical Data'!W960</f>
        <v>3.723076068304465E-3</v>
      </c>
      <c r="M286" s="57">
        <f>'Historical Data'!Y960</f>
        <v>-9.7899605491114094E-5</v>
      </c>
    </row>
    <row r="287" spans="2:13" ht="15" customHeight="1" x14ac:dyDescent="0.35">
      <c r="B287" s="56">
        <f>'Historical Data'!C959</f>
        <v>44874</v>
      </c>
      <c r="C287" s="57">
        <f>'Historical Data'!E959</f>
        <v>-5.9312199864587356E-3</v>
      </c>
      <c r="D287" s="57">
        <f>'Historical Data'!G959</f>
        <v>-1.2738361203877169E-2</v>
      </c>
      <c r="E287" s="57">
        <f>'Historical Data'!I959</f>
        <v>2.2994897700940875E-2</v>
      </c>
      <c r="F287" s="57">
        <f>'Historical Data'!K959</f>
        <v>4.9340252168336374E-2</v>
      </c>
      <c r="G287" s="57">
        <f>'Historical Data'!M959</f>
        <v>-9.2408551808930151E-3</v>
      </c>
      <c r="H287" s="57">
        <f>'Historical Data'!O959</f>
        <v>-1.1732731107072514E-2</v>
      </c>
      <c r="I287" s="57">
        <f>'Historical Data'!Q959</f>
        <v>-6.8337565070281103E-3</v>
      </c>
      <c r="J287" s="57">
        <f>'Historical Data'!S959</f>
        <v>-1.3932556020968878E-2</v>
      </c>
      <c r="K287" s="57">
        <f>'Historical Data'!U959</f>
        <v>-4.0569872065914669E-2</v>
      </c>
      <c r="L287" s="57">
        <f>'Historical Data'!W959</f>
        <v>9.6007792752921262E-3</v>
      </c>
      <c r="M287" s="57">
        <f>'Historical Data'!Y959</f>
        <v>-9.8883704418089025E-3</v>
      </c>
    </row>
    <row r="288" spans="2:13" ht="15" customHeight="1" x14ac:dyDescent="0.35">
      <c r="B288" s="56">
        <f>'Historical Data'!C958</f>
        <v>44875</v>
      </c>
      <c r="C288" s="57">
        <f>'Historical Data'!E958</f>
        <v>-8.5128574397956847E-3</v>
      </c>
      <c r="D288" s="57">
        <f>'Historical Data'!G958</f>
        <v>1.5653198613221342E-3</v>
      </c>
      <c r="E288" s="57">
        <f>'Historical Data'!I958</f>
        <v>-1.7828932520875695E-2</v>
      </c>
      <c r="F288" s="57">
        <f>'Historical Data'!K958</f>
        <v>1.5308844465894422E-2</v>
      </c>
      <c r="G288" s="57">
        <f>'Historical Data'!M958</f>
        <v>2.6648788031018444E-3</v>
      </c>
      <c r="H288" s="57">
        <f>'Historical Data'!O958</f>
        <v>-1.6133912285868135E-2</v>
      </c>
      <c r="I288" s="57">
        <f>'Historical Data'!Q958</f>
        <v>-1.146861448219183E-3</v>
      </c>
      <c r="J288" s="57">
        <f>'Historical Data'!S958</f>
        <v>-7.4968426220295425E-3</v>
      </c>
      <c r="K288" s="57">
        <f>'Historical Data'!U958</f>
        <v>-1.7600134721863836E-2</v>
      </c>
      <c r="L288" s="57">
        <f>'Historical Data'!W958</f>
        <v>-9.2933516687772055E-3</v>
      </c>
      <c r="M288" s="57">
        <f>'Historical Data'!Y958</f>
        <v>6.6251662649514653E-3</v>
      </c>
    </row>
    <row r="289" spans="2:13" ht="15" customHeight="1" x14ac:dyDescent="0.35">
      <c r="B289" s="56">
        <f>'Historical Data'!C957</f>
        <v>44876</v>
      </c>
      <c r="C289" s="57">
        <f>'Historical Data'!E957</f>
        <v>9.1119243043922271E-3</v>
      </c>
      <c r="D289" s="57">
        <f>'Historical Data'!G957</f>
        <v>-9.4073216924828174E-4</v>
      </c>
      <c r="E289" s="57">
        <f>'Historical Data'!I957</f>
        <v>9.512845207660936E-3</v>
      </c>
      <c r="F289" s="57">
        <f>'Historical Data'!K957</f>
        <v>-3.015613759533109E-2</v>
      </c>
      <c r="G289" s="57">
        <f>'Historical Data'!M957</f>
        <v>1.3288673736979728E-3</v>
      </c>
      <c r="H289" s="57">
        <f>'Historical Data'!O957</f>
        <v>-5.4146990355216085E-3</v>
      </c>
      <c r="I289" s="57">
        <f>'Historical Data'!Q957</f>
        <v>2.985077691211302E-2</v>
      </c>
      <c r="J289" s="57">
        <f>'Historical Data'!S957</f>
        <v>-3.7770839356294772E-3</v>
      </c>
      <c r="K289" s="57">
        <f>'Historical Data'!U957</f>
        <v>-3.9553050418201785E-3</v>
      </c>
      <c r="L289" s="57">
        <f>'Historical Data'!W957</f>
        <v>2.3997224430578612E-3</v>
      </c>
      <c r="M289" s="57">
        <f>'Historical Data'!Y957</f>
        <v>0</v>
      </c>
    </row>
    <row r="290" spans="2:13" ht="15" customHeight="1" x14ac:dyDescent="0.35">
      <c r="B290" s="56">
        <f>'Historical Data'!C956</f>
        <v>44879</v>
      </c>
      <c r="C290" s="57">
        <f>'Historical Data'!E956</f>
        <v>-3.3147039674429335E-3</v>
      </c>
      <c r="D290" s="57">
        <f>'Historical Data'!G956</f>
        <v>-1.3365976880990171E-3</v>
      </c>
      <c r="E290" s="57">
        <f>'Historical Data'!I956</f>
        <v>-8.2623493181522845E-3</v>
      </c>
      <c r="F290" s="57">
        <f>'Historical Data'!K956</f>
        <v>-1.1105195729871342E-3</v>
      </c>
      <c r="G290" s="57">
        <f>'Historical Data'!M956</f>
        <v>1.0617198248541682E-2</v>
      </c>
      <c r="H290" s="57">
        <f>'Historical Data'!O956</f>
        <v>-9.3326963046206357E-3</v>
      </c>
      <c r="I290" s="57">
        <f>'Historical Data'!Q956</f>
        <v>-2.7870638451703678E-2</v>
      </c>
      <c r="J290" s="57">
        <f>'Historical Data'!S956</f>
        <v>0</v>
      </c>
      <c r="K290" s="57">
        <f>'Historical Data'!U956</f>
        <v>1.1002029430680738E-2</v>
      </c>
      <c r="L290" s="57">
        <f>'Historical Data'!W956</f>
        <v>-8.9228027947443334E-3</v>
      </c>
      <c r="M290" s="57">
        <f>'Historical Data'!Y956</f>
        <v>1.4538431316990064E-2</v>
      </c>
    </row>
    <row r="291" spans="2:13" ht="15" customHeight="1" x14ac:dyDescent="0.35">
      <c r="B291" s="56">
        <f>'Historical Data'!C955</f>
        <v>44880</v>
      </c>
      <c r="C291" s="57">
        <f>'Historical Data'!E955</f>
        <v>4.7885268905656364E-3</v>
      </c>
      <c r="D291" s="57">
        <f>'Historical Data'!G955</f>
        <v>8.0609145228049961E-4</v>
      </c>
      <c r="E291" s="57">
        <f>'Historical Data'!I955</f>
        <v>8.4459396990432811E-3</v>
      </c>
      <c r="F291" s="57">
        <f>'Historical Data'!K955</f>
        <v>-7.6430715586539577E-3</v>
      </c>
      <c r="G291" s="57">
        <f>'Historical Data'!M955</f>
        <v>-2.1667714184953613E-2</v>
      </c>
      <c r="H291" s="57">
        <f>'Historical Data'!O955</f>
        <v>-3.1396521370863351E-4</v>
      </c>
      <c r="I291" s="57">
        <f>'Historical Data'!Q955</f>
        <v>-1.4908124620793606E-2</v>
      </c>
      <c r="J291" s="57">
        <f>'Historical Data'!S955</f>
        <v>3.7914043882376625E-3</v>
      </c>
      <c r="K291" s="57">
        <f>'Historical Data'!U955</f>
        <v>2.2001698266616687E-2</v>
      </c>
      <c r="L291" s="57">
        <f>'Historical Data'!W955</f>
        <v>7.9051674259371651E-3</v>
      </c>
      <c r="M291" s="57">
        <f>'Historical Data'!Y955</f>
        <v>6.8743030145994588E-3</v>
      </c>
    </row>
    <row r="292" spans="2:13" ht="15" customHeight="1" x14ac:dyDescent="0.35">
      <c r="B292" s="56">
        <f>'Historical Data'!C954</f>
        <v>44881</v>
      </c>
      <c r="C292" s="57">
        <f>'Historical Data'!E954</f>
        <v>-8.6997753283485357E-3</v>
      </c>
      <c r="D292" s="57">
        <f>'Historical Data'!G954</f>
        <v>-5.8201824150324599E-3</v>
      </c>
      <c r="E292" s="57">
        <f>'Historical Data'!I954</f>
        <v>-3.9509342842252826E-2</v>
      </c>
      <c r="F292" s="57">
        <f>'Historical Data'!K954</f>
        <v>-3.3328732120977977E-2</v>
      </c>
      <c r="G292" s="57">
        <f>'Historical Data'!M954</f>
        <v>2.0134296395231122E-3</v>
      </c>
      <c r="H292" s="57">
        <f>'Historical Data'!O954</f>
        <v>-1.1622607399621288E-2</v>
      </c>
      <c r="I292" s="57">
        <f>'Historical Data'!Q954</f>
        <v>-5.8207913587760007E-3</v>
      </c>
      <c r="J292" s="57">
        <f>'Historical Data'!S954</f>
        <v>-1.2492848471765683E-2</v>
      </c>
      <c r="K292" s="57">
        <f>'Historical Data'!U954</f>
        <v>5.0924590824998894E-3</v>
      </c>
      <c r="L292" s="57">
        <f>'Historical Data'!W954</f>
        <v>-2.1350851841027696E-2</v>
      </c>
      <c r="M292" s="57">
        <f>'Historical Data'!Y954</f>
        <v>-2.0386519608316389E-2</v>
      </c>
    </row>
    <row r="293" spans="2:13" ht="15" customHeight="1" x14ac:dyDescent="0.35">
      <c r="B293" s="56">
        <f>'Historical Data'!C953</f>
        <v>44882</v>
      </c>
      <c r="C293" s="57">
        <f>'Historical Data'!E953</f>
        <v>-6.5732190836356175E-3</v>
      </c>
      <c r="D293" s="57">
        <f>'Historical Data'!G953</f>
        <v>-4.6955920120192896E-2</v>
      </c>
      <c r="E293" s="57">
        <f>'Historical Data'!I953</f>
        <v>-3.5778523028693332E-3</v>
      </c>
      <c r="F293" s="57">
        <f>'Historical Data'!K953</f>
        <v>-2.6510239945180869E-2</v>
      </c>
      <c r="G293" s="57">
        <f>'Historical Data'!M953</f>
        <v>-1.3395975035426E-2</v>
      </c>
      <c r="H293" s="57">
        <f>'Historical Data'!O953</f>
        <v>-1.5572661121859288E-2</v>
      </c>
      <c r="I293" s="57">
        <f>'Historical Data'!Q953</f>
        <v>-1.756441460310687E-2</v>
      </c>
      <c r="J293" s="57">
        <f>'Historical Data'!S953</f>
        <v>-9.7087506099611254E-3</v>
      </c>
      <c r="K293" s="57">
        <f>'Historical Data'!U953</f>
        <v>5.5274200957298181E-3</v>
      </c>
      <c r="L293" s="57">
        <f>'Historical Data'!W953</f>
        <v>-1.4247558031612262E-2</v>
      </c>
      <c r="M293" s="57">
        <f>'Historical Data'!Y953</f>
        <v>2.6504235188837821E-3</v>
      </c>
    </row>
    <row r="294" spans="2:13" ht="15" customHeight="1" x14ac:dyDescent="0.35">
      <c r="B294" s="56">
        <f>'Historical Data'!C952</f>
        <v>44883</v>
      </c>
      <c r="C294" s="57">
        <f>'Historical Data'!E952</f>
        <v>-3.569789574258464E-3</v>
      </c>
      <c r="D294" s="57">
        <f>'Historical Data'!G952</f>
        <v>-4.1700976977376847E-4</v>
      </c>
      <c r="E294" s="57">
        <f>'Historical Data'!I952</f>
        <v>-8.1804406513976691E-3</v>
      </c>
      <c r="F294" s="57">
        <f>'Historical Data'!K952</f>
        <v>1.4881861318047918E-3</v>
      </c>
      <c r="G294" s="57">
        <f>'Historical Data'!M952</f>
        <v>-1.9008808674216171E-2</v>
      </c>
      <c r="H294" s="57">
        <f>'Historical Data'!O952</f>
        <v>-1.5657914440672216E-2</v>
      </c>
      <c r="I294" s="57">
        <f>'Historical Data'!Q952</f>
        <v>2.3838392204140746E-3</v>
      </c>
      <c r="J294" s="57">
        <f>'Historical Data'!S952</f>
        <v>-1.4557168883045257E-2</v>
      </c>
      <c r="K294" s="57">
        <f>'Historical Data'!U952</f>
        <v>2.2900724712160425E-4</v>
      </c>
      <c r="L294" s="57">
        <f>'Historical Data'!W952</f>
        <v>-4.2907921258924508E-3</v>
      </c>
      <c r="M294" s="57">
        <f>'Historical Data'!Y952</f>
        <v>2.7412611305481782E-3</v>
      </c>
    </row>
    <row r="295" spans="2:13" ht="15" customHeight="1" x14ac:dyDescent="0.35">
      <c r="B295" s="56">
        <f>'Historical Data'!C951</f>
        <v>44886</v>
      </c>
      <c r="C295" s="57">
        <f>'Historical Data'!E951</f>
        <v>-1.3114729343546183E-2</v>
      </c>
      <c r="D295" s="57">
        <f>'Historical Data'!G951</f>
        <v>-3.1303665889492183E-2</v>
      </c>
      <c r="E295" s="57">
        <f>'Historical Data'!I951</f>
        <v>-3.9368877606333008E-2</v>
      </c>
      <c r="F295" s="57">
        <f>'Historical Data'!K951</f>
        <v>-1.5750447844305238E-2</v>
      </c>
      <c r="G295" s="57">
        <f>'Historical Data'!M951</f>
        <v>2.0761318196416134E-3</v>
      </c>
      <c r="H295" s="57">
        <f>'Historical Data'!O951</f>
        <v>-2.9516707253653962E-3</v>
      </c>
      <c r="I295" s="57">
        <f>'Historical Data'!Q951</f>
        <v>-8.3234432767418376E-3</v>
      </c>
      <c r="J295" s="57">
        <f>'Historical Data'!S951</f>
        <v>-8.7430789218959637E-3</v>
      </c>
      <c r="K295" s="57">
        <f>'Historical Data'!U951</f>
        <v>3.2057981783804035E-3</v>
      </c>
      <c r="L295" s="57">
        <f>'Historical Data'!W951</f>
        <v>4.3092823607140396E-3</v>
      </c>
      <c r="M295" s="57">
        <f>'Historical Data'!Y951</f>
        <v>2.5483460914135225E-2</v>
      </c>
    </row>
    <row r="296" spans="2:13" ht="15" customHeight="1" x14ac:dyDescent="0.35">
      <c r="B296" s="56">
        <f>'Historical Data'!C950</f>
        <v>44887</v>
      </c>
      <c r="C296" s="57">
        <f>'Historical Data'!E950</f>
        <v>-3.5096913384260464E-3</v>
      </c>
      <c r="D296" s="57">
        <f>'Historical Data'!G950</f>
        <v>-4.7553599612440212E-2</v>
      </c>
      <c r="E296" s="57">
        <f>'Historical Data'!I950</f>
        <v>-8.5858697264304951E-3</v>
      </c>
      <c r="F296" s="57">
        <f>'Historical Data'!K950</f>
        <v>-8.1521879973180944E-3</v>
      </c>
      <c r="G296" s="57">
        <f>'Historical Data'!M950</f>
        <v>6.9058888676010177E-4</v>
      </c>
      <c r="H296" s="57">
        <f>'Historical Data'!O950</f>
        <v>-2.023034697264392E-2</v>
      </c>
      <c r="I296" s="57">
        <f>'Historical Data'!Q950</f>
        <v>3.5969408644860312E-3</v>
      </c>
      <c r="J296" s="57">
        <f>'Historical Data'!S950</f>
        <v>1.6119341968055645E-2</v>
      </c>
      <c r="K296" s="57">
        <f>'Historical Data'!U950</f>
        <v>-5.7063308744462748E-3</v>
      </c>
      <c r="L296" s="57">
        <f>'Historical Data'!W950</f>
        <v>-4.0650205238551562E-3</v>
      </c>
      <c r="M296" s="57">
        <f>'Historical Data'!Y950</f>
        <v>9.3306364408818343E-3</v>
      </c>
    </row>
    <row r="297" spans="2:13" ht="15" customHeight="1" x14ac:dyDescent="0.35">
      <c r="B297" s="56">
        <f>'Historical Data'!C949</f>
        <v>44888</v>
      </c>
      <c r="C297" s="57">
        <f>'Historical Data'!E949</f>
        <v>1.1535442214343217E-3</v>
      </c>
      <c r="D297" s="57">
        <f>'Historical Data'!G949</f>
        <v>-6.3648175952781827E-3</v>
      </c>
      <c r="E297" s="57">
        <f>'Historical Data'!I949</f>
        <v>2.5376378346312123E-2</v>
      </c>
      <c r="F297" s="57">
        <f>'Historical Data'!K949</f>
        <v>-7.7624738283881278E-3</v>
      </c>
      <c r="G297" s="57">
        <f>'Historical Data'!M949</f>
        <v>5.3140176656004678E-2</v>
      </c>
      <c r="H297" s="57">
        <f>'Historical Data'!O949</f>
        <v>1.2590288311987718E-2</v>
      </c>
      <c r="I297" s="57">
        <f>'Historical Data'!Q949</f>
        <v>1.1950222126018151E-3</v>
      </c>
      <c r="J297" s="57">
        <f>'Historical Data'!S949</f>
        <v>5.9862330817161968E-3</v>
      </c>
      <c r="K297" s="57">
        <f>'Historical Data'!U949</f>
        <v>-1.2166974761951499E-2</v>
      </c>
      <c r="L297" s="57">
        <f>'Historical Data'!W949</f>
        <v>1.360655819200085E-3</v>
      </c>
      <c r="M297" s="57">
        <f>'Historical Data'!Y949</f>
        <v>1.3489262582020212E-2</v>
      </c>
    </row>
    <row r="298" spans="2:13" ht="15" customHeight="1" x14ac:dyDescent="0.35">
      <c r="B298" s="56">
        <f>'Historical Data'!C948</f>
        <v>44889</v>
      </c>
      <c r="C298" s="57">
        <f>'Historical Data'!E948</f>
        <v>8.9243947515740274E-3</v>
      </c>
      <c r="D298" s="57">
        <f>'Historical Data'!G948</f>
        <v>-2.3102367203006624E-2</v>
      </c>
      <c r="E298" s="57">
        <f>'Historical Data'!I948</f>
        <v>3.2163264562337091E-3</v>
      </c>
      <c r="F298" s="57">
        <f>'Historical Data'!K948</f>
        <v>-3.0680253128760882E-3</v>
      </c>
      <c r="G298" s="57">
        <f>'Historical Data'!M948</f>
        <v>-1.9004017176223797E-2</v>
      </c>
      <c r="H298" s="57">
        <f>'Historical Data'!O948</f>
        <v>-2.3210576114371939E-3</v>
      </c>
      <c r="I298" s="57">
        <f>'Historical Data'!Q948</f>
        <v>3.699273193012087E-2</v>
      </c>
      <c r="J298" s="57">
        <f>'Historical Data'!S948</f>
        <v>8.6283149463173281E-3</v>
      </c>
      <c r="K298" s="57">
        <f>'Historical Data'!U948</f>
        <v>2.6028045840731817E-2</v>
      </c>
      <c r="L298" s="57">
        <f>'Historical Data'!W948</f>
        <v>-2.2652692730396051E-4</v>
      </c>
      <c r="M298" s="57">
        <f>'Historical Data'!Y948</f>
        <v>1.6753038120311814E-3</v>
      </c>
    </row>
    <row r="299" spans="2:13" ht="15" customHeight="1" x14ac:dyDescent="0.35">
      <c r="B299" s="56">
        <f>'Historical Data'!C947</f>
        <v>44890</v>
      </c>
      <c r="C299" s="57">
        <f>'Historical Data'!E947</f>
        <v>5.3072726547194193E-3</v>
      </c>
      <c r="D299" s="57">
        <f>'Historical Data'!G947</f>
        <v>-1.836358034530039E-2</v>
      </c>
      <c r="E299" s="57">
        <f>'Historical Data'!I947</f>
        <v>-9.3488153494848403E-3</v>
      </c>
      <c r="F299" s="57">
        <f>'Historical Data'!K947</f>
        <v>-3.0773496663506483E-3</v>
      </c>
      <c r="G299" s="57">
        <f>'Historical Data'!M947</f>
        <v>-5.3440607237957849E-3</v>
      </c>
      <c r="H299" s="57">
        <f>'Historical Data'!O947</f>
        <v>2.226660621754939E-2</v>
      </c>
      <c r="I299" s="57">
        <f>'Historical Data'!Q947</f>
        <v>9.2059768981385126E-3</v>
      </c>
      <c r="J299" s="57">
        <f>'Historical Data'!S947</f>
        <v>1.4749773290680945E-3</v>
      </c>
      <c r="K299" s="57">
        <f>'Historical Data'!U947</f>
        <v>-6.7950341179323637E-4</v>
      </c>
      <c r="L299" s="57">
        <f>'Historical Data'!W947</f>
        <v>1.5175493511766724E-2</v>
      </c>
      <c r="M299" s="57">
        <f>'Historical Data'!Y947</f>
        <v>1.5610369139114066E-2</v>
      </c>
    </row>
    <row r="300" spans="2:13" ht="15" customHeight="1" x14ac:dyDescent="0.35">
      <c r="B300" s="56">
        <f>'Historical Data'!C946</f>
        <v>44893</v>
      </c>
      <c r="C300" s="57">
        <f>'Historical Data'!E946</f>
        <v>1.3314381195043135E-2</v>
      </c>
      <c r="D300" s="57">
        <f>'Historical Data'!G946</f>
        <v>-8.5597147308330568E-3</v>
      </c>
      <c r="E300" s="57">
        <f>'Historical Data'!I946</f>
        <v>-1.6428271845728259E-2</v>
      </c>
      <c r="F300" s="57">
        <f>'Historical Data'!K946</f>
        <v>1.3273662574459166E-2</v>
      </c>
      <c r="G300" s="57">
        <f>'Historical Data'!M946</f>
        <v>6.0444705604982829E-3</v>
      </c>
      <c r="H300" s="57">
        <f>'Historical Data'!O946</f>
        <v>1.397913418753971E-2</v>
      </c>
      <c r="I300" s="57">
        <f>'Historical Data'!Q946</f>
        <v>-2.2805485434367334E-3</v>
      </c>
      <c r="J300" s="57">
        <f>'Historical Data'!S946</f>
        <v>3.8290705030437078E-3</v>
      </c>
      <c r="K300" s="57">
        <f>'Historical Data'!U946</f>
        <v>3.1732076344193061E-3</v>
      </c>
      <c r="L300" s="57">
        <f>'Historical Data'!W946</f>
        <v>2.2311435041977301E-3</v>
      </c>
      <c r="M300" s="57">
        <f>'Historical Data'!Y946</f>
        <v>2.287506998143618E-3</v>
      </c>
    </row>
    <row r="301" spans="2:13" ht="15" customHeight="1" x14ac:dyDescent="0.35">
      <c r="B301" s="56">
        <f>'Historical Data'!C945</f>
        <v>44894</v>
      </c>
      <c r="C301" s="57">
        <f>'Historical Data'!E945</f>
        <v>2.9714827195130855E-3</v>
      </c>
      <c r="D301" s="57">
        <f>'Historical Data'!G945</f>
        <v>2.4501611185264283E-2</v>
      </c>
      <c r="E301" s="57">
        <f>'Historical Data'!I945</f>
        <v>1.0724919967814328E-2</v>
      </c>
      <c r="F301" s="57">
        <f>'Historical Data'!K945</f>
        <v>-1.0814913449664343E-2</v>
      </c>
      <c r="G301" s="57">
        <f>'Historical Data'!M945</f>
        <v>0</v>
      </c>
      <c r="H301" s="57">
        <f>'Historical Data'!O945</f>
        <v>-9.6184525332548843E-3</v>
      </c>
      <c r="I301" s="57">
        <f>'Historical Data'!Q945</f>
        <v>-2.3999958736204086E-2</v>
      </c>
      <c r="J301" s="57">
        <f>'Historical Data'!S945</f>
        <v>-1.4669855727764691E-3</v>
      </c>
      <c r="K301" s="57">
        <f>'Historical Data'!U945</f>
        <v>-8.8114835968661209E-3</v>
      </c>
      <c r="L301" s="57">
        <f>'Historical Data'!W945</f>
        <v>-5.1201573390700084E-3</v>
      </c>
      <c r="M301" s="57">
        <f>'Historical Data'!Y945</f>
        <v>-1.8712954467026366E-2</v>
      </c>
    </row>
    <row r="302" spans="2:13" ht="15" customHeight="1" x14ac:dyDescent="0.35">
      <c r="B302" s="56">
        <f>'Historical Data'!C944</f>
        <v>44895</v>
      </c>
      <c r="C302" s="57">
        <f>'Historical Data'!E944</f>
        <v>1.7465486554495202E-2</v>
      </c>
      <c r="D302" s="57">
        <f>'Historical Data'!G944</f>
        <v>4.5207909956354486E-2</v>
      </c>
      <c r="E302" s="57">
        <f>'Historical Data'!I944</f>
        <v>5.1912203293707826E-2</v>
      </c>
      <c r="F302" s="57">
        <f>'Historical Data'!K944</f>
        <v>2.4792124265844873E-2</v>
      </c>
      <c r="G302" s="57">
        <f>'Historical Data'!M944</f>
        <v>-6.6757545588627121E-3</v>
      </c>
      <c r="H302" s="57">
        <f>'Historical Data'!O944</f>
        <v>-2.4279412519521149E-3</v>
      </c>
      <c r="I302" s="57">
        <f>'Historical Data'!Q944</f>
        <v>-1.5222446123107303E-2</v>
      </c>
      <c r="J302" s="57">
        <f>'Historical Data'!S944</f>
        <v>1.2048265687627069E-2</v>
      </c>
      <c r="K302" s="57">
        <f>'Historical Data'!U944</f>
        <v>2.1199154992574298E-2</v>
      </c>
      <c r="L302" s="57">
        <f>'Historical Data'!W944</f>
        <v>6.0416598337158511E-3</v>
      </c>
      <c r="M302" s="57">
        <f>'Historical Data'!Y944</f>
        <v>3.7204741351781756E-4</v>
      </c>
    </row>
    <row r="303" spans="2:13" ht="15" customHeight="1" x14ac:dyDescent="0.35">
      <c r="B303" s="56">
        <f>'Historical Data'!C943</f>
        <v>44896</v>
      </c>
      <c r="C303" s="57">
        <f>'Historical Data'!E943</f>
        <v>-6.2458872559771894E-3</v>
      </c>
      <c r="D303" s="57">
        <f>'Historical Data'!G943</f>
        <v>-2.5528623001547235E-2</v>
      </c>
      <c r="E303" s="57">
        <f>'Historical Data'!I943</f>
        <v>-1.3937874660430172E-3</v>
      </c>
      <c r="F303" s="57">
        <f>'Historical Data'!K943</f>
        <v>-7.0623771472656527E-3</v>
      </c>
      <c r="G303" s="57">
        <f>'Historical Data'!M943</f>
        <v>6.7206197669100742E-3</v>
      </c>
      <c r="H303" s="57">
        <f>'Historical Data'!O943</f>
        <v>5.0300316812186274E-3</v>
      </c>
      <c r="I303" s="57">
        <f>'Historical Data'!Q943</f>
        <v>0</v>
      </c>
      <c r="J303" s="57">
        <f>'Historical Data'!S943</f>
        <v>0</v>
      </c>
      <c r="K303" s="57">
        <f>'Historical Data'!U943</f>
        <v>-9.3751259716635671E-3</v>
      </c>
      <c r="L303" s="57">
        <f>'Historical Data'!W943</f>
        <v>2.2242654472814927E-4</v>
      </c>
      <c r="M303" s="57">
        <f>'Historical Data'!Y943</f>
        <v>9.8568631599593726E-3</v>
      </c>
    </row>
    <row r="304" spans="2:13" ht="15" customHeight="1" x14ac:dyDescent="0.35">
      <c r="B304" s="56">
        <f>'Historical Data'!C942</f>
        <v>44897</v>
      </c>
      <c r="C304" s="57">
        <f>'Historical Data'!E942</f>
        <v>-5.7057405046877507E-3</v>
      </c>
      <c r="D304" s="57">
        <f>'Historical Data'!G942</f>
        <v>-3.1242850428907065E-2</v>
      </c>
      <c r="E304" s="57">
        <f>'Historical Data'!I942</f>
        <v>-2.4248302058622273E-2</v>
      </c>
      <c r="F304" s="57">
        <f>'Historical Data'!K942</f>
        <v>-1.54358995792514E-2</v>
      </c>
      <c r="G304" s="57">
        <f>'Historical Data'!M942</f>
        <v>8.6782467024955068E-3</v>
      </c>
      <c r="H304" s="57">
        <f>'Historical Data'!O942</f>
        <v>-4.1976674115512536E-3</v>
      </c>
      <c r="I304" s="57">
        <f>'Historical Data'!Q942</f>
        <v>-2.3781700453870958E-3</v>
      </c>
      <c r="J304" s="57">
        <f>'Historical Data'!S942</f>
        <v>-2.9052951520625037E-4</v>
      </c>
      <c r="K304" s="57">
        <f>'Historical Data'!U942</f>
        <v>-9.4637447948953124E-3</v>
      </c>
      <c r="L304" s="57">
        <f>'Historical Data'!W942</f>
        <v>1.7789470121334361E-3</v>
      </c>
      <c r="M304" s="57">
        <f>'Historical Data'!Y942</f>
        <v>1.2338914089442321E-2</v>
      </c>
    </row>
    <row r="305" spans="2:13" ht="15" customHeight="1" x14ac:dyDescent="0.35">
      <c r="B305" s="56">
        <f>'Historical Data'!C941</f>
        <v>44900</v>
      </c>
      <c r="C305" s="57">
        <f>'Historical Data'!E941</f>
        <v>-3.5666650017296408E-3</v>
      </c>
      <c r="D305" s="57">
        <f>'Historical Data'!G941</f>
        <v>-1.076230081714058E-2</v>
      </c>
      <c r="E305" s="57">
        <f>'Historical Data'!I941</f>
        <v>-9.7949244842758798E-3</v>
      </c>
      <c r="F305" s="57">
        <f>'Historical Data'!K941</f>
        <v>-6.916645636774188E-3</v>
      </c>
      <c r="G305" s="57">
        <f>'Historical Data'!M941</f>
        <v>4.632688970041432E-3</v>
      </c>
      <c r="H305" s="57">
        <f>'Historical Data'!O941</f>
        <v>4.5394578799988761E-3</v>
      </c>
      <c r="I305" s="57">
        <f>'Historical Data'!Q941</f>
        <v>0</v>
      </c>
      <c r="J305" s="57">
        <f>'Historical Data'!S941</f>
        <v>1.7426468440373988E-2</v>
      </c>
      <c r="K305" s="57">
        <f>'Historical Data'!U941</f>
        <v>9.5541629548285822E-3</v>
      </c>
      <c r="L305" s="57">
        <f>'Historical Data'!W941</f>
        <v>-4.6614868968997136E-3</v>
      </c>
      <c r="M305" s="57">
        <f>'Historical Data'!Y941</f>
        <v>-4.0021174813249516E-3</v>
      </c>
    </row>
    <row r="306" spans="2:13" ht="15" customHeight="1" x14ac:dyDescent="0.35">
      <c r="B306" s="56">
        <f>'Historical Data'!C940</f>
        <v>44901</v>
      </c>
      <c r="C306" s="57">
        <f>'Historical Data'!E940</f>
        <v>3.3195144003430599E-3</v>
      </c>
      <c r="D306" s="57">
        <f>'Historical Data'!G940</f>
        <v>2.0930397695353431E-2</v>
      </c>
      <c r="E306" s="57">
        <f>'Historical Data'!I940</f>
        <v>1.0381506045563205E-2</v>
      </c>
      <c r="F306" s="57">
        <f>'Historical Data'!K940</f>
        <v>5.4170944252400766E-3</v>
      </c>
      <c r="G306" s="57">
        <f>'Historical Data'!M940</f>
        <v>-5.9289347758777478E-3</v>
      </c>
      <c r="H306" s="57">
        <f>'Historical Data'!O940</f>
        <v>1.9369914795261955E-3</v>
      </c>
      <c r="I306" s="57">
        <f>'Historical Data'!Q940</f>
        <v>2.8605461668269383E-2</v>
      </c>
      <c r="J306" s="57">
        <f>'Historical Data'!S940</f>
        <v>2.8553832646438515E-4</v>
      </c>
      <c r="K306" s="57">
        <f>'Historical Data'!U940</f>
        <v>7.210401578098935E-3</v>
      </c>
      <c r="L306" s="57">
        <f>'Historical Data'!W940</f>
        <v>2.0517377051286312E-2</v>
      </c>
      <c r="M306" s="57">
        <f>'Historical Data'!Y940</f>
        <v>-7.5801223859518485E-3</v>
      </c>
    </row>
    <row r="307" spans="2:13" ht="15" customHeight="1" x14ac:dyDescent="0.35">
      <c r="B307" s="56">
        <f>'Historical Data'!C939</f>
        <v>44902</v>
      </c>
      <c r="C307" s="57">
        <f>'Historical Data'!E939</f>
        <v>-1.134485891554915E-2</v>
      </c>
      <c r="D307" s="57">
        <f>'Historical Data'!G939</f>
        <v>-1.1341489784305825E-2</v>
      </c>
      <c r="E307" s="57">
        <f>'Historical Data'!I939</f>
        <v>-1.4830658136042674E-2</v>
      </c>
      <c r="F307" s="57">
        <f>'Historical Data'!K939</f>
        <v>-1.0775815241804709E-3</v>
      </c>
      <c r="G307" s="57">
        <f>'Historical Data'!M939</f>
        <v>7.9523752064816211E-3</v>
      </c>
      <c r="H307" s="57">
        <f>'Historical Data'!O939</f>
        <v>-1.9652271980642788E-2</v>
      </c>
      <c r="I307" s="57">
        <f>'Historical Data'!Q939</f>
        <v>-8.1112587266861658E-3</v>
      </c>
      <c r="J307" s="57">
        <f>'Historical Data'!S939</f>
        <v>-1.9120806716246386E-2</v>
      </c>
      <c r="K307" s="57">
        <f>'Historical Data'!U939</f>
        <v>-1.0961960136082638E-2</v>
      </c>
      <c r="L307" s="57">
        <f>'Historical Data'!W939</f>
        <v>-1.2893329855521052E-2</v>
      </c>
      <c r="M307" s="57">
        <f>'Historical Data'!Y939</f>
        <v>0</v>
      </c>
    </row>
    <row r="308" spans="2:13" ht="15" customHeight="1" x14ac:dyDescent="0.35">
      <c r="B308" s="56">
        <f>'Historical Data'!C938</f>
        <v>44903</v>
      </c>
      <c r="C308" s="57">
        <f>'Historical Data'!E938</f>
        <v>-2.6689625484287438E-3</v>
      </c>
      <c r="D308" s="57">
        <f>'Historical Data'!G938</f>
        <v>-1.8292624825801296E-2</v>
      </c>
      <c r="E308" s="57">
        <f>'Historical Data'!I938</f>
        <v>9.8391304572373883E-3</v>
      </c>
      <c r="F308" s="57">
        <f>'Historical Data'!K938</f>
        <v>-2.1574879174791617E-3</v>
      </c>
      <c r="G308" s="57">
        <f>'Historical Data'!M938</f>
        <v>5.2595535656445591E-3</v>
      </c>
      <c r="H308" s="57">
        <f>'Historical Data'!O938</f>
        <v>-9.8585751755690954E-3</v>
      </c>
      <c r="I308" s="57">
        <f>'Historical Data'!Q938</f>
        <v>-1.4018582346265185E-2</v>
      </c>
      <c r="J308" s="57">
        <f>'Historical Data'!S938</f>
        <v>-8.7285441640463368E-3</v>
      </c>
      <c r="K308" s="57">
        <f>'Historical Data'!U938</f>
        <v>-1.4702520515676332E-2</v>
      </c>
      <c r="L308" s="57">
        <f>'Historical Data'!W938</f>
        <v>-3.542210036199589E-3</v>
      </c>
      <c r="M308" s="57">
        <f>'Historical Data'!Y938</f>
        <v>-5.3371282967070721E-3</v>
      </c>
    </row>
    <row r="309" spans="2:13" ht="15" customHeight="1" x14ac:dyDescent="0.35">
      <c r="B309" s="56">
        <f>'Historical Data'!C937</f>
        <v>44904</v>
      </c>
      <c r="C309" s="57">
        <f>'Historical Data'!E937</f>
        <v>-1.0237133677636345E-2</v>
      </c>
      <c r="D309" s="57">
        <f>'Historical Data'!G937</f>
        <v>-1.6719923323476604E-2</v>
      </c>
      <c r="E309" s="57">
        <f>'Historical Data'!I937</f>
        <v>3.6537244499457167E-4</v>
      </c>
      <c r="F309" s="57">
        <f>'Historical Data'!K937</f>
        <v>-2.3783797923203065E-2</v>
      </c>
      <c r="G309" s="57">
        <f>'Historical Data'!M937</f>
        <v>-1.3078880723662589E-3</v>
      </c>
      <c r="H309" s="57">
        <f>'Historical Data'!O937</f>
        <v>-1.8088266962155264E-2</v>
      </c>
      <c r="I309" s="57">
        <f>'Historical Data'!Q937</f>
        <v>-1.8957330669978623E-2</v>
      </c>
      <c r="J309" s="57">
        <f>'Historical Data'!S937</f>
        <v>-4.9898187627918089E-3</v>
      </c>
      <c r="K309" s="57">
        <f>'Historical Data'!U937</f>
        <v>-2.7549354446565477E-3</v>
      </c>
      <c r="L309" s="57">
        <f>'Historical Data'!W937</f>
        <v>-2.5105514371908777E-2</v>
      </c>
      <c r="M309" s="57">
        <f>'Historical Data'!Y937</f>
        <v>-2.1833637148258811E-2</v>
      </c>
    </row>
    <row r="310" spans="2:13" ht="15" customHeight="1" x14ac:dyDescent="0.35">
      <c r="B310" s="56">
        <f>'Historical Data'!C936</f>
        <v>44907</v>
      </c>
      <c r="C310" s="57">
        <f>'Historical Data'!E936</f>
        <v>3.0280105193503104E-3</v>
      </c>
      <c r="D310" s="57">
        <f>'Historical Data'!G936</f>
        <v>1.5662861563662478E-2</v>
      </c>
      <c r="E310" s="57">
        <f>'Historical Data'!I936</f>
        <v>-1.4317321114630466E-2</v>
      </c>
      <c r="F310" s="57">
        <f>'Historical Data'!K936</f>
        <v>-1.8509700773476245E-2</v>
      </c>
      <c r="G310" s="57">
        <f>'Historical Data'!M936</f>
        <v>3.9291049877492323E-3</v>
      </c>
      <c r="H310" s="57">
        <f>'Historical Data'!O936</f>
        <v>1.2506215698070422E-2</v>
      </c>
      <c r="I310" s="57">
        <f>'Historical Data'!Q936</f>
        <v>-7.2465251163197353E-3</v>
      </c>
      <c r="J310" s="57">
        <f>'Historical Data'!S936</f>
        <v>-3.5398645860039712E-3</v>
      </c>
      <c r="K310" s="57">
        <f>'Historical Data'!U936</f>
        <v>-7.5964874730587439E-3</v>
      </c>
      <c r="L310" s="57">
        <f>'Historical Data'!W936</f>
        <v>-7.7483498587168631E-3</v>
      </c>
      <c r="M310" s="57">
        <f>'Historical Data'!Y936</f>
        <v>4.7279728622195982E-4</v>
      </c>
    </row>
    <row r="311" spans="2:13" ht="15" customHeight="1" x14ac:dyDescent="0.35">
      <c r="B311" s="56">
        <f>'Historical Data'!C935</f>
        <v>44908</v>
      </c>
      <c r="C311" s="57">
        <f>'Historical Data'!E935</f>
        <v>1.2117064834802349E-3</v>
      </c>
      <c r="D311" s="57">
        <f>'Historical Data'!G935</f>
        <v>-1.3040179903891613E-2</v>
      </c>
      <c r="E311" s="57">
        <f>'Historical Data'!I935</f>
        <v>-1.3092682246638176E-3</v>
      </c>
      <c r="F311" s="57">
        <f>'Historical Data'!K935</f>
        <v>4.1263660877107977E-2</v>
      </c>
      <c r="G311" s="57">
        <f>'Historical Data'!M935</f>
        <v>2.870195355710714E-2</v>
      </c>
      <c r="H311" s="57">
        <f>'Historical Data'!O935</f>
        <v>-5.6751051349035464E-3</v>
      </c>
      <c r="I311" s="57">
        <f>'Historical Data'!Q935</f>
        <v>2.3114469160646411E-2</v>
      </c>
      <c r="J311" s="57">
        <f>'Historical Data'!S935</f>
        <v>1.7763214852248854E-3</v>
      </c>
      <c r="K311" s="57">
        <f>'Historical Data'!U935</f>
        <v>3.4793699999238203E-3</v>
      </c>
      <c r="L311" s="57">
        <f>'Historical Data'!W935</f>
        <v>5.2824399872000161E-3</v>
      </c>
      <c r="M311" s="57">
        <f>'Historical Data'!Y935</f>
        <v>-5.7666893470117442E-3</v>
      </c>
    </row>
    <row r="312" spans="2:13" ht="15" customHeight="1" x14ac:dyDescent="0.35">
      <c r="B312" s="56">
        <f>'Historical Data'!C934</f>
        <v>44909</v>
      </c>
      <c r="C312" s="57">
        <f>'Historical Data'!E934</f>
        <v>6.2551095352187946E-3</v>
      </c>
      <c r="D312" s="57">
        <f>'Historical Data'!G934</f>
        <v>7.4072308436627932E-3</v>
      </c>
      <c r="E312" s="57">
        <f>'Historical Data'!I934</f>
        <v>-1.6077965572114383E-3</v>
      </c>
      <c r="F312" s="57">
        <f>'Historical Data'!K934</f>
        <v>-1.1300302778317062E-2</v>
      </c>
      <c r="G312" s="57">
        <f>'Historical Data'!M934</f>
        <v>1.8389547721181065E-2</v>
      </c>
      <c r="H312" s="57">
        <f>'Historical Data'!O934</f>
        <v>-6.8826881604701073E-3</v>
      </c>
      <c r="I312" s="57">
        <f>'Historical Data'!Q934</f>
        <v>-3.5671031859701996E-3</v>
      </c>
      <c r="J312" s="57">
        <f>'Historical Data'!S934</f>
        <v>1.4184359754753295E-2</v>
      </c>
      <c r="K312" s="57">
        <f>'Historical Data'!U934</f>
        <v>1.3407191784389871E-2</v>
      </c>
      <c r="L312" s="57">
        <f>'Historical Data'!W934</f>
        <v>1.759190918005582E-2</v>
      </c>
      <c r="M312" s="57">
        <f>'Historical Data'!Y934</f>
        <v>-6.6558052915253185E-3</v>
      </c>
    </row>
    <row r="313" spans="2:13" ht="15" customHeight="1" x14ac:dyDescent="0.35">
      <c r="B313" s="56">
        <f>'Historical Data'!C933</f>
        <v>44910</v>
      </c>
      <c r="C313" s="57">
        <f>'Historical Data'!E933</f>
        <v>-5.9591714199939139E-3</v>
      </c>
      <c r="D313" s="57">
        <f>'Historical Data'!G933</f>
        <v>-5.7811938311866928E-3</v>
      </c>
      <c r="E313" s="57">
        <f>'Historical Data'!I933</f>
        <v>3.3446472850597875E-3</v>
      </c>
      <c r="F313" s="57">
        <f>'Historical Data'!K933</f>
        <v>-1.2212287338985939E-2</v>
      </c>
      <c r="G313" s="57">
        <f>'Historical Data'!M933</f>
        <v>1.120789207068551E-2</v>
      </c>
      <c r="H313" s="57">
        <f>'Historical Data'!O933</f>
        <v>-4.7328221970847073E-3</v>
      </c>
      <c r="I313" s="57">
        <f>'Historical Data'!Q933</f>
        <v>-1.5513290922371969E-2</v>
      </c>
      <c r="J313" s="57">
        <f>'Historical Data'!S933</f>
        <v>2.9138536870199072E-3</v>
      </c>
      <c r="K313" s="57">
        <f>'Historical Data'!U933</f>
        <v>-1.300185736221926E-2</v>
      </c>
      <c r="L313" s="57">
        <f>'Historical Data'!W933</f>
        <v>-4.041220718536076E-3</v>
      </c>
      <c r="M313" s="57">
        <f>'Historical Data'!Y933</f>
        <v>2.8715094480173953E-3</v>
      </c>
    </row>
    <row r="314" spans="2:13" ht="15" customHeight="1" x14ac:dyDescent="0.35">
      <c r="B314" s="56">
        <f>'Historical Data'!C932</f>
        <v>44911</v>
      </c>
      <c r="C314" s="57">
        <f>'Historical Data'!E932</f>
        <v>-7.0670310919167534E-3</v>
      </c>
      <c r="D314" s="57">
        <f>'Historical Data'!G932</f>
        <v>-5.0809183289424187E-3</v>
      </c>
      <c r="E314" s="57">
        <f>'Historical Data'!I932</f>
        <v>9.556015286008579E-3</v>
      </c>
      <c r="F314" s="57">
        <f>'Historical Data'!K932</f>
        <v>-2.3934035788257368E-2</v>
      </c>
      <c r="G314" s="57">
        <f>'Historical Data'!M932</f>
        <v>-1.1699527904808216E-2</v>
      </c>
      <c r="H314" s="57">
        <f>'Historical Data'!O932</f>
        <v>-2.8192990022374853E-2</v>
      </c>
      <c r="I314" s="57">
        <f>'Historical Data'!Q932</f>
        <v>-6.0605760334121461E-3</v>
      </c>
      <c r="J314" s="57">
        <f>'Historical Data'!S932</f>
        <v>-1.3364644320358221E-2</v>
      </c>
      <c r="K314" s="57">
        <f>'Historical Data'!U932</f>
        <v>-1.4559560707910979E-2</v>
      </c>
      <c r="L314" s="57">
        <f>'Historical Data'!W932</f>
        <v>-2.0063151457237471E-2</v>
      </c>
      <c r="M314" s="57">
        <f>'Historical Data'!Y932</f>
        <v>-1.9566648012088961E-2</v>
      </c>
    </row>
    <row r="315" spans="2:13" ht="15" customHeight="1" x14ac:dyDescent="0.35">
      <c r="B315" s="56">
        <f>'Historical Data'!C931</f>
        <v>44914</v>
      </c>
      <c r="C315" s="57">
        <f>'Historical Data'!E931</f>
        <v>1.052011253897045E-2</v>
      </c>
      <c r="D315" s="57">
        <f>'Historical Data'!G931</f>
        <v>1.3542670258414935E-2</v>
      </c>
      <c r="E315" s="57">
        <f>'Historical Data'!I931</f>
        <v>8.7073737694116637E-3</v>
      </c>
      <c r="F315" s="57">
        <f>'Historical Data'!K931</f>
        <v>-6.8204282421877593E-3</v>
      </c>
      <c r="G315" s="57">
        <f>'Historical Data'!M931</f>
        <v>-1.6199508635807658E-2</v>
      </c>
      <c r="H315" s="57">
        <f>'Historical Data'!O931</f>
        <v>-2.1670803897848034E-2</v>
      </c>
      <c r="I315" s="57">
        <f>'Historical Data'!Q931</f>
        <v>-2.0731770132362604E-2</v>
      </c>
      <c r="J315" s="57">
        <f>'Historical Data'!S931</f>
        <v>1.1778871957343284E-2</v>
      </c>
      <c r="K315" s="57">
        <f>'Historical Data'!U931</f>
        <v>2.6735522569270698E-2</v>
      </c>
      <c r="L315" s="57">
        <f>'Historical Data'!W931</f>
        <v>-2.5304840399090756E-3</v>
      </c>
      <c r="M315" s="57">
        <f>'Historical Data'!Y931</f>
        <v>3.1153383409752156E-3</v>
      </c>
    </row>
    <row r="316" spans="2:13" ht="15" customHeight="1" x14ac:dyDescent="0.35">
      <c r="B316" s="56">
        <f>'Historical Data'!C930</f>
        <v>44915</v>
      </c>
      <c r="C316" s="57">
        <f>'Historical Data'!E930</f>
        <v>1.5350637916828891E-3</v>
      </c>
      <c r="D316" s="57">
        <f>'Historical Data'!G930</f>
        <v>3.3777660818870014E-3</v>
      </c>
      <c r="E316" s="57">
        <f>'Historical Data'!I930</f>
        <v>-1.9405275085215834E-4</v>
      </c>
      <c r="F316" s="57">
        <f>'Historical Data'!K930</f>
        <v>-1.6347811573169668E-4</v>
      </c>
      <c r="G316" s="57">
        <f>'Historical Data'!M930</f>
        <v>0</v>
      </c>
      <c r="H316" s="57">
        <f>'Historical Data'!O930</f>
        <v>-4.108546487554543E-3</v>
      </c>
      <c r="I316" s="57">
        <f>'Historical Data'!Q930</f>
        <v>1.2455147682324252E-3</v>
      </c>
      <c r="J316" s="57">
        <f>'Historical Data'!S930</f>
        <v>-1.1932551702550032E-2</v>
      </c>
      <c r="K316" s="57">
        <f>'Historical Data'!U930</f>
        <v>-7.3094336209472699E-3</v>
      </c>
      <c r="L316" s="57">
        <f>'Historical Data'!W930</f>
        <v>4.8431730985614152E-3</v>
      </c>
      <c r="M316" s="57">
        <f>'Historical Data'!Y930</f>
        <v>-6.7935206309113205E-3</v>
      </c>
    </row>
    <row r="317" spans="2:13" ht="15" customHeight="1" x14ac:dyDescent="0.35">
      <c r="B317" s="56">
        <f>'Historical Data'!C929</f>
        <v>44916</v>
      </c>
      <c r="C317" s="57">
        <f>'Historical Data'!E929</f>
        <v>-1.8565337440598073E-2</v>
      </c>
      <c r="D317" s="57">
        <f>'Historical Data'!G929</f>
        <v>-2.7005447586437525E-2</v>
      </c>
      <c r="E317" s="57">
        <f>'Historical Data'!I929</f>
        <v>-4.5303473803951833E-2</v>
      </c>
      <c r="F317" s="57">
        <f>'Historical Data'!K929</f>
        <v>-4.9877399438283287E-2</v>
      </c>
      <c r="G317" s="57">
        <f>'Historical Data'!M929</f>
        <v>0</v>
      </c>
      <c r="H317" s="57">
        <f>'Historical Data'!O929</f>
        <v>-3.8385740928649326E-2</v>
      </c>
      <c r="I317" s="57">
        <f>'Historical Data'!Q929</f>
        <v>-1.6169325878791607E-2</v>
      </c>
      <c r="J317" s="57">
        <f>'Historical Data'!S929</f>
        <v>-1.0603953167491298E-2</v>
      </c>
      <c r="K317" s="57">
        <f>'Historical Data'!U929</f>
        <v>-5.7523940533824591E-3</v>
      </c>
      <c r="L317" s="57">
        <f>'Historical Data'!W929</f>
        <v>-1.8590823540286738E-2</v>
      </c>
      <c r="M317" s="57">
        <f>'Historical Data'!Y929</f>
        <v>-4.9834144025924232E-3</v>
      </c>
    </row>
    <row r="318" spans="2:13" ht="15" customHeight="1" x14ac:dyDescent="0.35">
      <c r="B318" s="56">
        <f>'Historical Data'!C928</f>
        <v>44917</v>
      </c>
      <c r="C318" s="57">
        <f>'Historical Data'!E928</f>
        <v>-9.4199875216743889E-3</v>
      </c>
      <c r="D318" s="57">
        <f>'Historical Data'!G928</f>
        <v>-3.7369779222020449E-2</v>
      </c>
      <c r="E318" s="57">
        <f>'Historical Data'!I928</f>
        <v>6.350819255684037E-3</v>
      </c>
      <c r="F318" s="57">
        <f>'Historical Data'!K928</f>
        <v>-4.9913903396629489E-2</v>
      </c>
      <c r="G318" s="57">
        <f>'Historical Data'!M928</f>
        <v>-3.2298803417523891E-2</v>
      </c>
      <c r="H318" s="57">
        <f>'Historical Data'!O928</f>
        <v>7.4612445807349381E-3</v>
      </c>
      <c r="I318" s="57">
        <f>'Historical Data'!Q928</f>
        <v>-1.1377967959019242E-2</v>
      </c>
      <c r="J318" s="57">
        <f>'Historical Data'!S928</f>
        <v>-1.2205885463698607E-2</v>
      </c>
      <c r="K318" s="57">
        <f>'Historical Data'!U928</f>
        <v>-4.8598890884774537E-3</v>
      </c>
      <c r="L318" s="57">
        <f>'Historical Data'!W928</f>
        <v>-2.2918639543753061E-2</v>
      </c>
      <c r="M318" s="57">
        <f>'Historical Data'!Y928</f>
        <v>-2.0229776111731379E-2</v>
      </c>
    </row>
    <row r="319" spans="2:13" ht="15" customHeight="1" x14ac:dyDescent="0.35">
      <c r="B319" s="56">
        <f>'Historical Data'!C927</f>
        <v>44918</v>
      </c>
      <c r="C319" s="57">
        <f>'Historical Data'!E927</f>
        <v>-3.8612090018238621E-2</v>
      </c>
      <c r="D319" s="57">
        <f>'Historical Data'!G927</f>
        <v>-9.841145704055998E-2</v>
      </c>
      <c r="E319" s="57">
        <f>'Historical Data'!I927</f>
        <v>-8.6684312089804316E-2</v>
      </c>
      <c r="F319" s="57">
        <f>'Historical Data'!K927</f>
        <v>-5.0000038008759184E-2</v>
      </c>
      <c r="G319" s="57">
        <f>'Historical Data'!M927</f>
        <v>-1.5706859750191704E-2</v>
      </c>
      <c r="H319" s="57">
        <f>'Historical Data'!O927</f>
        <v>-6.2025412051617046E-2</v>
      </c>
      <c r="I319" s="57">
        <f>'Historical Data'!Q927</f>
        <v>-1.0230171787088183E-2</v>
      </c>
      <c r="J319" s="57">
        <f>'Historical Data'!S927</f>
        <v>-1.7480476296737879E-2</v>
      </c>
      <c r="K319" s="57">
        <f>'Historical Data'!U927</f>
        <v>-1.7442010531964702E-2</v>
      </c>
      <c r="L319" s="57">
        <f>'Historical Data'!W927</f>
        <v>-5.7443667730240788E-2</v>
      </c>
      <c r="M319" s="57">
        <f>'Historical Data'!Y927</f>
        <v>-4.2998934375544806E-2</v>
      </c>
    </row>
    <row r="320" spans="2:13" ht="15" customHeight="1" x14ac:dyDescent="0.35">
      <c r="B320" s="56">
        <f>'Historical Data'!C926</f>
        <v>44921</v>
      </c>
      <c r="C320" s="57">
        <f>'Historical Data'!E926</f>
        <v>2.0727533616426097E-2</v>
      </c>
      <c r="D320" s="57">
        <f>'Historical Data'!G926</f>
        <v>8.6313961495211533E-2</v>
      </c>
      <c r="E320" s="57">
        <f>'Historical Data'!I926</f>
        <v>3.7478192934313759E-2</v>
      </c>
      <c r="F320" s="57">
        <f>'Historical Data'!K926</f>
        <v>4.9961914858778655E-2</v>
      </c>
      <c r="G320" s="57">
        <f>'Historical Data'!M926</f>
        <v>2.2606379304999535E-2</v>
      </c>
      <c r="H320" s="57">
        <f>'Historical Data'!O926</f>
        <v>4.1057914583556121E-2</v>
      </c>
      <c r="I320" s="57">
        <f>'Historical Data'!Q926</f>
        <v>1.1628201215452272E-2</v>
      </c>
      <c r="J320" s="57">
        <f>'Historical Data'!S926</f>
        <v>1.6257684376339121E-2</v>
      </c>
      <c r="K320" s="57">
        <f>'Historical Data'!U926</f>
        <v>2.8404663716754541E-3</v>
      </c>
      <c r="L320" s="57">
        <f>'Historical Data'!W926</f>
        <v>3.1741911265298572E-2</v>
      </c>
      <c r="M320" s="57">
        <f>'Historical Data'!Y926</f>
        <v>2.6078870921699471E-2</v>
      </c>
    </row>
    <row r="321" spans="2:13" ht="15" customHeight="1" x14ac:dyDescent="0.35">
      <c r="B321" s="56">
        <f>'Historical Data'!C925</f>
        <v>44922</v>
      </c>
      <c r="C321" s="57">
        <f>'Historical Data'!E925</f>
        <v>9.6886671536267066E-3</v>
      </c>
      <c r="D321" s="57">
        <f>'Historical Data'!G925</f>
        <v>1.4455790562645454E-2</v>
      </c>
      <c r="E321" s="57">
        <f>'Historical Data'!I925</f>
        <v>1.6969910222044637E-2</v>
      </c>
      <c r="F321" s="57">
        <f>'Historical Data'!K925</f>
        <v>4.9945512739016928E-2</v>
      </c>
      <c r="G321" s="57">
        <f>'Historical Data'!M925</f>
        <v>1.9505919284956708E-3</v>
      </c>
      <c r="H321" s="57">
        <f>'Historical Data'!O925</f>
        <v>2.3701326758861718E-2</v>
      </c>
      <c r="I321" s="57">
        <f>'Historical Data'!Q925</f>
        <v>0</v>
      </c>
      <c r="J321" s="57">
        <f>'Historical Data'!S925</f>
        <v>-2.7164993742094801E-3</v>
      </c>
      <c r="K321" s="57">
        <f>'Historical Data'!U925</f>
        <v>3.7762283092450666E-3</v>
      </c>
      <c r="L321" s="57">
        <f>'Historical Data'!W925</f>
        <v>2.2397294888089947E-2</v>
      </c>
      <c r="M321" s="57">
        <f>'Historical Data'!Y925</f>
        <v>6.1243910691364256E-3</v>
      </c>
    </row>
    <row r="322" spans="2:13" ht="15" customHeight="1" x14ac:dyDescent="0.35">
      <c r="B322" s="56">
        <f>'Historical Data'!C924</f>
        <v>44923</v>
      </c>
      <c r="C322" s="57">
        <f>'Historical Data'!E924</f>
        <v>3.2622642024513482E-3</v>
      </c>
      <c r="D322" s="57">
        <f>'Historical Data'!G924</f>
        <v>2.5041930258613565E-2</v>
      </c>
      <c r="E322" s="57">
        <f>'Historical Data'!I924</f>
        <v>-5.6844846563119944E-3</v>
      </c>
      <c r="F322" s="57">
        <f>'Historical Data'!K924</f>
        <v>4.9991339231893139E-2</v>
      </c>
      <c r="G322" s="57">
        <f>'Historical Data'!M924</f>
        <v>6.4885161831740312E-4</v>
      </c>
      <c r="H322" s="57">
        <f>'Historical Data'!O924</f>
        <v>5.1676145576894372E-2</v>
      </c>
      <c r="I322" s="57">
        <f>'Historical Data'!Q924</f>
        <v>1.2771216101317817E-2</v>
      </c>
      <c r="J322" s="57">
        <f>'Historical Data'!S924</f>
        <v>3.9347398759188579E-3</v>
      </c>
      <c r="K322" s="57">
        <f>'Historical Data'!U924</f>
        <v>1.4577904575503009E-2</v>
      </c>
      <c r="L322" s="57">
        <f>'Historical Data'!W924</f>
        <v>2.6479781430452931E-3</v>
      </c>
      <c r="M322" s="57">
        <f>'Historical Data'!Y924</f>
        <v>5.985384887776446E-3</v>
      </c>
    </row>
    <row r="323" spans="2:13" ht="15" customHeight="1" x14ac:dyDescent="0.35">
      <c r="B323" s="56">
        <f>'Historical Data'!C923</f>
        <v>44924</v>
      </c>
      <c r="C323" s="57">
        <f>'Historical Data'!E923</f>
        <v>5.3740765431762316E-3</v>
      </c>
      <c r="D323" s="57">
        <f>'Historical Data'!G923</f>
        <v>4.0963969205219053E-2</v>
      </c>
      <c r="E323" s="57">
        <f>'Historical Data'!I923</f>
        <v>6.5337221453669603E-3</v>
      </c>
      <c r="F323" s="57">
        <f>'Historical Data'!K923</f>
        <v>3.2949054435862379E-3</v>
      </c>
      <c r="G323" s="57">
        <f>'Historical Data'!M923</f>
        <v>-1.9454124068918333E-3</v>
      </c>
      <c r="H323" s="57">
        <f>'Historical Data'!O923</f>
        <v>9.158169207171829E-3</v>
      </c>
      <c r="I323" s="57">
        <f>'Historical Data'!Q923</f>
        <v>-3.7831258412817093E-3</v>
      </c>
      <c r="J323" s="57">
        <f>'Historical Data'!S923</f>
        <v>5.426342550742147E-3</v>
      </c>
      <c r="K323" s="57">
        <f>'Historical Data'!U923</f>
        <v>0</v>
      </c>
      <c r="L323" s="57">
        <f>'Historical Data'!W923</f>
        <v>-1.1524577905633882E-2</v>
      </c>
      <c r="M323" s="57">
        <f>'Historical Data'!Y923</f>
        <v>2.0169647627734655E-3</v>
      </c>
    </row>
    <row r="324" spans="2:13" ht="15" customHeight="1" x14ac:dyDescent="0.35">
      <c r="B324" s="56">
        <f>'Historical Data'!C922</f>
        <v>44925</v>
      </c>
      <c r="C324" s="57">
        <f>'Historical Data'!E922</f>
        <v>2.416523608468335E-4</v>
      </c>
      <c r="D324" s="57">
        <f>'Historical Data'!G922</f>
        <v>-3.0061809327589395E-2</v>
      </c>
      <c r="E324" s="57">
        <f>'Historical Data'!I922</f>
        <v>1.1281271471336174E-2</v>
      </c>
      <c r="F324" s="57">
        <f>'Historical Data'!K922</f>
        <v>-1.6256184789192551E-2</v>
      </c>
      <c r="G324" s="57">
        <f>'Historical Data'!M922</f>
        <v>-7.1474828210950081E-3</v>
      </c>
      <c r="H324" s="57">
        <f>'Historical Data'!O922</f>
        <v>3.8395186880164633E-3</v>
      </c>
      <c r="I324" s="57">
        <f>'Historical Data'!Q922</f>
        <v>6.328974068073645E-3</v>
      </c>
      <c r="J324" s="57">
        <f>'Historical Data'!S922</f>
        <v>-1.7989158336269018E-3</v>
      </c>
      <c r="K324" s="57">
        <f>'Historical Data'!U922</f>
        <v>-9.5019055363617655E-3</v>
      </c>
      <c r="L324" s="57">
        <f>'Historical Data'!W922</f>
        <v>8.9871663313443317E-3</v>
      </c>
      <c r="M324" s="57">
        <f>'Historical Data'!Y922</f>
        <v>-8.9573221689821514E-3</v>
      </c>
    </row>
    <row r="325" spans="2:13" ht="15" customHeight="1" x14ac:dyDescent="0.35">
      <c r="B325" s="56">
        <f>'Historical Data'!C921</f>
        <v>44928</v>
      </c>
      <c r="C325" s="57">
        <f>'Historical Data'!E921</f>
        <v>6.229259156895095E-3</v>
      </c>
      <c r="D325" s="57">
        <f>'Historical Data'!G921</f>
        <v>-1.5351935888770929E-2</v>
      </c>
      <c r="E325" s="57">
        <f>'Historical Data'!I921</f>
        <v>-2.2310848207295342E-2</v>
      </c>
      <c r="F325" s="57">
        <f>'Historical Data'!K921</f>
        <v>-4.6736568187288885E-3</v>
      </c>
      <c r="G325" s="57">
        <f>'Historical Data'!M921</f>
        <v>1.6361231669475007E-2</v>
      </c>
      <c r="H325" s="57">
        <f>'Historical Data'!O921</f>
        <v>2.068823647874507E-2</v>
      </c>
      <c r="I325" s="57">
        <f>'Historical Data'!Q921</f>
        <v>5.0315502860474037E-3</v>
      </c>
      <c r="J325" s="57">
        <f>'Historical Data'!S921</f>
        <v>9.3118702165926326E-3</v>
      </c>
      <c r="K325" s="57">
        <f>'Historical Data'!U921</f>
        <v>6.3175030254405407E-3</v>
      </c>
      <c r="L325" s="57">
        <f>'Historical Data'!W921</f>
        <v>1.9980733340892121E-2</v>
      </c>
      <c r="M325" s="57">
        <f>'Historical Data'!Y921</f>
        <v>1.6756439809956447E-2</v>
      </c>
    </row>
    <row r="326" spans="2:13" ht="15" customHeight="1" x14ac:dyDescent="0.35">
      <c r="B326" s="56">
        <f>'Historical Data'!C920</f>
        <v>44929</v>
      </c>
      <c r="C326" s="57">
        <f>'Historical Data'!E920</f>
        <v>-9.872843916868268E-4</v>
      </c>
      <c r="D326" s="57">
        <f>'Historical Data'!G920</f>
        <v>1.0609942666452321E-2</v>
      </c>
      <c r="E326" s="57">
        <f>'Historical Data'!I920</f>
        <v>2.2502250806768487E-3</v>
      </c>
      <c r="F326" s="57">
        <f>'Historical Data'!K920</f>
        <v>-1.140366079147026E-2</v>
      </c>
      <c r="G326" s="57">
        <f>'Historical Data'!M920</f>
        <v>-3.8635032655656154E-3</v>
      </c>
      <c r="H326" s="57">
        <f>'Historical Data'!O920</f>
        <v>-1.2263503012258981E-2</v>
      </c>
      <c r="I326" s="57">
        <f>'Historical Data'!Q920</f>
        <v>-3.754717109829997E-3</v>
      </c>
      <c r="J326" s="57">
        <f>'Historical Data'!S920</f>
        <v>-2.3808103315997586E-3</v>
      </c>
      <c r="K326" s="57">
        <f>'Historical Data'!U920</f>
        <v>2.557368294386464E-3</v>
      </c>
      <c r="L326" s="57">
        <f>'Historical Data'!W920</f>
        <v>-2.3600829606735818E-3</v>
      </c>
      <c r="M326" s="57">
        <f>'Historical Data'!Y920</f>
        <v>-2.2972786689108293E-3</v>
      </c>
    </row>
    <row r="327" spans="2:13" ht="15" customHeight="1" x14ac:dyDescent="0.35">
      <c r="B327" s="56">
        <f>'Historical Data'!C919</f>
        <v>44930</v>
      </c>
      <c r="C327" s="57">
        <f>'Historical Data'!E919</f>
        <v>-1.5371866504135689E-2</v>
      </c>
      <c r="D327" s="57">
        <f>'Historical Data'!G919</f>
        <v>-2.4781237098534414E-2</v>
      </c>
      <c r="E327" s="57">
        <f>'Historical Data'!I919</f>
        <v>-1.7142529918332539E-2</v>
      </c>
      <c r="F327" s="57">
        <f>'Historical Data'!K919</f>
        <v>-2.7650569075818421E-2</v>
      </c>
      <c r="G327" s="57">
        <f>'Historical Data'!M919</f>
        <v>-4.5248825566996942E-3</v>
      </c>
      <c r="H327" s="57">
        <f>'Historical Data'!O919</f>
        <v>-1.8968846667274275E-2</v>
      </c>
      <c r="I327" s="57">
        <f>'Historical Data'!Q919</f>
        <v>-1.2563607004724142E-3</v>
      </c>
      <c r="J327" s="57">
        <f>'Historical Data'!S919</f>
        <v>-5.9665887007585017E-3</v>
      </c>
      <c r="K327" s="57">
        <f>'Historical Data'!U919</f>
        <v>-2.1103911153645849E-2</v>
      </c>
      <c r="L327" s="57">
        <f>'Historical Data'!W919</f>
        <v>-1.5377348494895138E-2</v>
      </c>
      <c r="M327" s="57">
        <f>'Historical Data'!Y919</f>
        <v>-3.0133082161897029E-2</v>
      </c>
    </row>
    <row r="328" spans="2:13" ht="15" customHeight="1" x14ac:dyDescent="0.35">
      <c r="B328" s="56">
        <f>'Historical Data'!C918</f>
        <v>44931</v>
      </c>
      <c r="C328" s="57">
        <f>'Historical Data'!E918</f>
        <v>4.3857679292185203E-3</v>
      </c>
      <c r="D328" s="57">
        <f>'Historical Data'!G918</f>
        <v>1.6496180195549659E-2</v>
      </c>
      <c r="E328" s="57">
        <f>'Historical Data'!I918</f>
        <v>-2.6874496103201917E-4</v>
      </c>
      <c r="F328" s="57">
        <f>'Historical Data'!K918</f>
        <v>7.5017499557772371E-3</v>
      </c>
      <c r="G328" s="57">
        <f>'Historical Data'!M918</f>
        <v>-6.4933289588919862E-4</v>
      </c>
      <c r="H328" s="57">
        <f>'Historical Data'!O918</f>
        <v>-1.2128699831621792E-2</v>
      </c>
      <c r="I328" s="57">
        <f>'Historical Data'!Q918</f>
        <v>-1.3836388389323218E-2</v>
      </c>
      <c r="J328" s="57">
        <f>'Historical Data'!S918</f>
        <v>1.9807743043681825E-2</v>
      </c>
      <c r="K328" s="57">
        <f>'Historical Data'!U918</f>
        <v>-1.0661006942326079E-2</v>
      </c>
      <c r="L328" s="57">
        <f>'Historical Data'!W918</f>
        <v>-2.4026871808771055E-3</v>
      </c>
      <c r="M328" s="57">
        <f>'Historical Data'!Y918</f>
        <v>4.128312959075231E-4</v>
      </c>
    </row>
    <row r="329" spans="2:13" ht="15" customHeight="1" x14ac:dyDescent="0.35">
      <c r="B329" s="56">
        <f>'Historical Data'!C917</f>
        <v>44932</v>
      </c>
      <c r="C329" s="57">
        <f>'Historical Data'!E917</f>
        <v>4.2771849124245698E-4</v>
      </c>
      <c r="D329" s="57">
        <f>'Historical Data'!G917</f>
        <v>-1.2058730248853955E-2</v>
      </c>
      <c r="E329" s="57">
        <f>'Historical Data'!I917</f>
        <v>-1.1693548387096797E-2</v>
      </c>
      <c r="F329" s="57">
        <f>'Historical Data'!K917</f>
        <v>-1.852813324371072E-2</v>
      </c>
      <c r="G329" s="57">
        <f>'Historical Data'!M917</f>
        <v>-1.4295085633842741E-2</v>
      </c>
      <c r="H329" s="57">
        <f>'Historical Data'!O917</f>
        <v>-7.8292286630401442E-3</v>
      </c>
      <c r="I329" s="57">
        <f>'Historical Data'!Q917</f>
        <v>8.928483177767399E-3</v>
      </c>
      <c r="J329" s="57">
        <f>'Historical Data'!S917</f>
        <v>-5.2969935821270964E-3</v>
      </c>
      <c r="K329" s="57">
        <f>'Historical Data'!U917</f>
        <v>-3.3523110303130821E-3</v>
      </c>
      <c r="L329" s="57">
        <f>'Historical Data'!W917</f>
        <v>-1.0597315730880297E-2</v>
      </c>
      <c r="M329" s="57">
        <f>'Historical Data'!Y917</f>
        <v>-7.5320442900208562E-3</v>
      </c>
    </row>
    <row r="330" spans="2:13" ht="15" customHeight="1" x14ac:dyDescent="0.35">
      <c r="B330" s="56">
        <f>'Historical Data'!C916</f>
        <v>44935</v>
      </c>
      <c r="C330" s="57">
        <f>'Historical Data'!E916</f>
        <v>1.6910977365875324E-2</v>
      </c>
      <c r="D330" s="57">
        <f>'Historical Data'!G916</f>
        <v>3.6122574678960406E-2</v>
      </c>
      <c r="E330" s="57">
        <f>'Historical Data'!I916</f>
        <v>2.8940541913161866E-2</v>
      </c>
      <c r="F330" s="57">
        <f>'Historical Data'!K916</f>
        <v>1.5172911180684423E-2</v>
      </c>
      <c r="G330" s="57">
        <f>'Historical Data'!M916</f>
        <v>-5.9327219880169757E-3</v>
      </c>
      <c r="H330" s="57">
        <f>'Historical Data'!O916</f>
        <v>2.0444922896927675E-2</v>
      </c>
      <c r="I330" s="57">
        <f>'Historical Data'!Q916</f>
        <v>-6.3210813488796536E-3</v>
      </c>
      <c r="J330" s="57">
        <f>'Historical Data'!S916</f>
        <v>8.2838831752189979E-3</v>
      </c>
      <c r="K330" s="57">
        <f>'Historical Data'!U916</f>
        <v>4.8052047401423437E-3</v>
      </c>
      <c r="L330" s="57">
        <f>'Historical Data'!W916</f>
        <v>3.8948026654161971E-3</v>
      </c>
      <c r="M330" s="57">
        <f>'Historical Data'!Y916</f>
        <v>1.2163412436499321E-2</v>
      </c>
    </row>
    <row r="331" spans="2:13" ht="15" customHeight="1" x14ac:dyDescent="0.35">
      <c r="B331" s="56">
        <f>'Historical Data'!C915</f>
        <v>44936</v>
      </c>
      <c r="C331" s="57">
        <f>'Historical Data'!E915</f>
        <v>-2.7155685590286582E-3</v>
      </c>
      <c r="D331" s="57">
        <f>'Historical Data'!G915</f>
        <v>1.4343086632243152E-2</v>
      </c>
      <c r="E331" s="57">
        <f>'Historical Data'!I915</f>
        <v>1.9826059884251457E-3</v>
      </c>
      <c r="F331" s="57">
        <f>'Historical Data'!K915</f>
        <v>-2.9544677370360484E-2</v>
      </c>
      <c r="G331" s="57">
        <f>'Historical Data'!M915</f>
        <v>-7.9575872916665125E-3</v>
      </c>
      <c r="H331" s="57">
        <f>'Historical Data'!O915</f>
        <v>-4.2179412045292297E-3</v>
      </c>
      <c r="I331" s="57">
        <f>'Historical Data'!Q915</f>
        <v>-3.8164932702990928E-3</v>
      </c>
      <c r="J331" s="57">
        <f>'Historical Data'!S915</f>
        <v>-1.4377969411966007E-2</v>
      </c>
      <c r="K331" s="57">
        <f>'Historical Data'!U915</f>
        <v>1.2912626468907451E-2</v>
      </c>
      <c r="L331" s="57">
        <f>'Historical Data'!W915</f>
        <v>-7.2739479052463807E-4</v>
      </c>
      <c r="M331" s="57">
        <f>'Historical Data'!Y915</f>
        <v>-1.025789303681357E-4</v>
      </c>
    </row>
    <row r="332" spans="2:13" ht="15" customHeight="1" x14ac:dyDescent="0.35">
      <c r="B332" s="56">
        <f>'Historical Data'!C914</f>
        <v>44937</v>
      </c>
      <c r="C332" s="57">
        <f>'Historical Data'!E914</f>
        <v>-8.28961135021411E-3</v>
      </c>
      <c r="D332" s="57">
        <f>'Historical Data'!G914</f>
        <v>-2.5131939043646301E-2</v>
      </c>
      <c r="E332" s="57">
        <f>'Historical Data'!I914</f>
        <v>-9.5240223843658933E-3</v>
      </c>
      <c r="F332" s="57">
        <f>'Historical Data'!K914</f>
        <v>-1.0744958318077535E-2</v>
      </c>
      <c r="G332" s="57">
        <f>'Historical Data'!M914</f>
        <v>3.3422782521941308E-3</v>
      </c>
      <c r="H332" s="57">
        <f>'Historical Data'!O914</f>
        <v>-1.3942862084238561E-2</v>
      </c>
      <c r="I332" s="57">
        <f>'Historical Data'!Q914</f>
        <v>0</v>
      </c>
      <c r="J332" s="57">
        <f>'Historical Data'!S914</f>
        <v>-1.1312751953831746E-2</v>
      </c>
      <c r="K332" s="57">
        <f>'Historical Data'!U914</f>
        <v>7.0810592545478279E-4</v>
      </c>
      <c r="L332" s="57">
        <f>'Historical Data'!W914</f>
        <v>-9.7074303756006231E-4</v>
      </c>
      <c r="M332" s="57">
        <f>'Historical Data'!Y914</f>
        <v>3.8006133133796638E-3</v>
      </c>
    </row>
    <row r="333" spans="2:13" ht="15" customHeight="1" x14ac:dyDescent="0.35">
      <c r="B333" s="56">
        <f>'Historical Data'!C913</f>
        <v>44938</v>
      </c>
      <c r="C333" s="57">
        <f>'Historical Data'!E913</f>
        <v>-6.840156743930792E-3</v>
      </c>
      <c r="D333" s="57">
        <f>'Historical Data'!G913</f>
        <v>1.4949581636463094E-2</v>
      </c>
      <c r="E333" s="57">
        <f>'Historical Data'!I913</f>
        <v>6.7655493736225036E-3</v>
      </c>
      <c r="F333" s="57">
        <f>'Historical Data'!K913</f>
        <v>-9.2324786519567548E-3</v>
      </c>
      <c r="G333" s="57">
        <f>'Historical Data'!M913</f>
        <v>6.6620432209862912E-4</v>
      </c>
      <c r="H333" s="57">
        <f>'Historical Data'!O913</f>
        <v>-2.1299332156843986E-2</v>
      </c>
      <c r="I333" s="57">
        <f>'Historical Data'!Q913</f>
        <v>-5.1087692036966281E-3</v>
      </c>
      <c r="J333" s="57">
        <f>'Historical Data'!S913</f>
        <v>-6.0237308950761292E-4</v>
      </c>
      <c r="K333" s="57">
        <f>'Historical Data'!U913</f>
        <v>7.3130263976055598E-3</v>
      </c>
      <c r="L333" s="57">
        <f>'Historical Data'!W913</f>
        <v>-7.2863159289870971E-4</v>
      </c>
      <c r="M333" s="57">
        <f>'Historical Data'!Y913</f>
        <v>-8.493554806720538E-3</v>
      </c>
    </row>
    <row r="334" spans="2:13" ht="15" customHeight="1" x14ac:dyDescent="0.35">
      <c r="B334" s="56">
        <f>'Historical Data'!C912</f>
        <v>44939</v>
      </c>
      <c r="C334" s="57">
        <f>'Historical Data'!E912</f>
        <v>6.3405656119162046E-3</v>
      </c>
      <c r="D334" s="57">
        <f>'Historical Data'!G912</f>
        <v>2.479041494974088E-2</v>
      </c>
      <c r="E334" s="57">
        <f>'Historical Data'!I912</f>
        <v>1.3651903146508104E-2</v>
      </c>
      <c r="F334" s="57">
        <f>'Historical Data'!K912</f>
        <v>1.8454269042174065E-2</v>
      </c>
      <c r="G334" s="57">
        <f>'Historical Data'!M912</f>
        <v>-1.5312928472087095E-2</v>
      </c>
      <c r="H334" s="57">
        <f>'Historical Data'!O912</f>
        <v>-2.0117105680303227E-2</v>
      </c>
      <c r="I334" s="57">
        <f>'Historical Data'!Q912</f>
        <v>-2.5674467170351267E-3</v>
      </c>
      <c r="J334" s="57">
        <f>'Historical Data'!S912</f>
        <v>1.1147930049096866E-2</v>
      </c>
      <c r="K334" s="57">
        <f>'Historical Data'!U912</f>
        <v>2.3418894222446696E-3</v>
      </c>
      <c r="L334" s="57">
        <f>'Historical Data'!W912</f>
        <v>3.64611893577238E-3</v>
      </c>
      <c r="M334" s="57">
        <f>'Historical Data'!Y912</f>
        <v>-7.1215183839199447E-3</v>
      </c>
    </row>
    <row r="335" spans="2:13" ht="15" customHeight="1" x14ac:dyDescent="0.35">
      <c r="B335" s="56">
        <f>'Historical Data'!C911</f>
        <v>44942</v>
      </c>
      <c r="C335" s="57">
        <f>'Historical Data'!E911</f>
        <v>6.3547484683452726E-3</v>
      </c>
      <c r="D335" s="57">
        <f>'Historical Data'!G911</f>
        <v>5.2249116130258511E-3</v>
      </c>
      <c r="E335" s="57">
        <f>'Historical Data'!I911</f>
        <v>9.0909102495027705E-2</v>
      </c>
      <c r="F335" s="57">
        <f>'Historical Data'!K911</f>
        <v>-2.0631530162354861E-2</v>
      </c>
      <c r="G335" s="57">
        <f>'Historical Data'!M911</f>
        <v>-6.7605164612627444E-4</v>
      </c>
      <c r="H335" s="57">
        <f>'Historical Data'!O911</f>
        <v>1.1197377894149874E-3</v>
      </c>
      <c r="I335" s="57">
        <f>'Historical Data'!Q911</f>
        <v>1.1582975615571423E-2</v>
      </c>
      <c r="J335" s="57">
        <f>'Historical Data'!S911</f>
        <v>-1.1025023854378757E-2</v>
      </c>
      <c r="K335" s="57">
        <f>'Historical Data'!U911</f>
        <v>7.7104094593356542E-3</v>
      </c>
      <c r="L335" s="57">
        <f>'Historical Data'!W911</f>
        <v>2.4218900815802247E-3</v>
      </c>
      <c r="M335" s="57">
        <f>'Historical Data'!Y911</f>
        <v>-3.950140620116227E-3</v>
      </c>
    </row>
    <row r="336" spans="2:13" ht="15" customHeight="1" x14ac:dyDescent="0.35">
      <c r="B336" s="56">
        <f>'Historical Data'!C910</f>
        <v>44943</v>
      </c>
      <c r="C336" s="57">
        <f>'Historical Data'!E910</f>
        <v>1.1687907511074958E-2</v>
      </c>
      <c r="D336" s="57">
        <f>'Historical Data'!G910</f>
        <v>8.120287957853245E-3</v>
      </c>
      <c r="E336" s="57">
        <f>'Historical Data'!I910</f>
        <v>3.6534525663564743E-2</v>
      </c>
      <c r="F336" s="57">
        <f>'Historical Data'!K910</f>
        <v>3.2973057923233462E-2</v>
      </c>
      <c r="G336" s="57">
        <f>'Historical Data'!M910</f>
        <v>-9.4723754555603445E-3</v>
      </c>
      <c r="H336" s="57">
        <f>'Historical Data'!O910</f>
        <v>-8.9485785359546544E-3</v>
      </c>
      <c r="I336" s="57">
        <f>'Historical Data'!Q910</f>
        <v>4.1984892853363043E-2</v>
      </c>
      <c r="J336" s="57">
        <f>'Historical Data'!S910</f>
        <v>1.0545400729055077E-2</v>
      </c>
      <c r="K336" s="57">
        <f>'Historical Data'!U910</f>
        <v>1.2752138459513507E-2</v>
      </c>
      <c r="L336" s="57">
        <f>'Historical Data'!W910</f>
        <v>3.6240202175712444E-3</v>
      </c>
      <c r="M336" s="57">
        <f>'Historical Data'!Y910</f>
        <v>7.2009735899232208E-3</v>
      </c>
    </row>
    <row r="337" spans="2:13" ht="15" customHeight="1" x14ac:dyDescent="0.35">
      <c r="B337" s="56">
        <f>'Historical Data'!C909</f>
        <v>44944</v>
      </c>
      <c r="C337" s="57">
        <f>'Historical Data'!E909</f>
        <v>-2.2236063058512778E-3</v>
      </c>
      <c r="D337" s="57">
        <f>'Historical Data'!G909</f>
        <v>-5.2476279598129283E-3</v>
      </c>
      <c r="E337" s="57">
        <f>'Historical Data'!I909</f>
        <v>-3.1969163318324445E-2</v>
      </c>
      <c r="F337" s="57">
        <f>'Historical Data'!K909</f>
        <v>-1.1526826001365897E-2</v>
      </c>
      <c r="G337" s="57">
        <f>'Historical Data'!M909</f>
        <v>2.0491812584007674E-2</v>
      </c>
      <c r="H337" s="57">
        <f>'Historical Data'!O909</f>
        <v>-3.5739487256005731E-3</v>
      </c>
      <c r="I337" s="57">
        <f>'Historical Data'!Q909</f>
        <v>2.6861951832709341E-2</v>
      </c>
      <c r="J337" s="57">
        <f>'Historical Data'!S909</f>
        <v>1.0435253379702303E-2</v>
      </c>
      <c r="K337" s="57">
        <f>'Historical Data'!U909</f>
        <v>4.3497912638534864E-3</v>
      </c>
      <c r="L337" s="57">
        <f>'Historical Data'!W909</f>
        <v>-9.6288058041449354E-4</v>
      </c>
      <c r="M337" s="57">
        <f>'Historical Data'!Y909</f>
        <v>-6.2169721623400731E-3</v>
      </c>
    </row>
    <row r="338" spans="2:13" ht="15" customHeight="1" x14ac:dyDescent="0.35">
      <c r="B338" s="56">
        <f>'Historical Data'!C908</f>
        <v>44945</v>
      </c>
      <c r="C338" s="57">
        <f>'Historical Data'!E908</f>
        <v>-4.1697513183912571E-3</v>
      </c>
      <c r="D338" s="57">
        <f>'Historical Data'!G908</f>
        <v>8.6138882804573935E-3</v>
      </c>
      <c r="E338" s="57">
        <f>'Historical Data'!I908</f>
        <v>-6.8005083769732244E-2</v>
      </c>
      <c r="F338" s="57">
        <f>'Historical Data'!K908</f>
        <v>-4.1263607823400772E-3</v>
      </c>
      <c r="G338" s="57">
        <f>'Historical Data'!M908</f>
        <v>1.338713402541325E-3</v>
      </c>
      <c r="H338" s="57">
        <f>'Historical Data'!O908</f>
        <v>3.3981325002883089E-3</v>
      </c>
      <c r="I338" s="57">
        <f>'Historical Data'!Q908</f>
        <v>-9.5124776720643123E-3</v>
      </c>
      <c r="J338" s="57">
        <f>'Historical Data'!S908</f>
        <v>-4.4260354070733143E-3</v>
      </c>
      <c r="K338" s="57">
        <f>'Historical Data'!U908</f>
        <v>6.3823660765494061E-3</v>
      </c>
      <c r="L338" s="57">
        <f>'Historical Data'!W908</f>
        <v>-1.0602498491381396E-2</v>
      </c>
      <c r="M338" s="57">
        <f>'Historical Data'!Y908</f>
        <v>-4.9629771719726157E-2</v>
      </c>
    </row>
    <row r="339" spans="2:13" ht="15" customHeight="1" x14ac:dyDescent="0.35">
      <c r="B339" s="56">
        <f>'Historical Data'!C907</f>
        <v>44946</v>
      </c>
      <c r="C339" s="57">
        <f>'Historical Data'!E907</f>
        <v>-1.068302564690593E-3</v>
      </c>
      <c r="D339" s="57">
        <f>'Historical Data'!G907</f>
        <v>1.4080879917015565E-3</v>
      </c>
      <c r="E339" s="57">
        <f>'Historical Data'!I907</f>
        <v>1.0899005385883509E-2</v>
      </c>
      <c r="F339" s="57">
        <f>'Historical Data'!K907</f>
        <v>-9.0073863289245049E-3</v>
      </c>
      <c r="G339" s="57">
        <f>'Historical Data'!M907</f>
        <v>-1.3368989568157019E-2</v>
      </c>
      <c r="H339" s="57">
        <f>'Historical Data'!O907</f>
        <v>-1.2793927028888596E-2</v>
      </c>
      <c r="I339" s="57">
        <f>'Historical Data'!Q907</f>
        <v>2.2809131135480998E-2</v>
      </c>
      <c r="J339" s="57">
        <f>'Historical Data'!S907</f>
        <v>0</v>
      </c>
      <c r="K339" s="57">
        <f>'Historical Data'!U907</f>
        <v>1.1325198892428334E-2</v>
      </c>
      <c r="L339" s="57">
        <f>'Historical Data'!W907</f>
        <v>9.2547963332292316E-3</v>
      </c>
      <c r="M339" s="57">
        <f>'Historical Data'!Y907</f>
        <v>9.3251891286407762E-3</v>
      </c>
    </row>
    <row r="340" spans="2:13" ht="15" customHeight="1" x14ac:dyDescent="0.35">
      <c r="B340" s="56">
        <f>'Historical Data'!C906</f>
        <v>44949</v>
      </c>
      <c r="C340" s="57">
        <f>'Historical Data'!E906</f>
        <v>9.1830702447559531E-5</v>
      </c>
      <c r="D340" s="57">
        <f>'Historical Data'!G906</f>
        <v>1.6855730494499177E-2</v>
      </c>
      <c r="E340" s="57">
        <f>'Historical Data'!I906</f>
        <v>-2.2145171360930194E-2</v>
      </c>
      <c r="F340" s="57">
        <f>'Historical Data'!K906</f>
        <v>-6.7260305976044599E-3</v>
      </c>
      <c r="G340" s="57">
        <f>'Historical Data'!M906</f>
        <v>5.4199689268723539E-3</v>
      </c>
      <c r="H340" s="57">
        <f>'Historical Data'!O906</f>
        <v>-5.9081417620321042E-2</v>
      </c>
      <c r="I340" s="57">
        <f>'Historical Data'!Q906</f>
        <v>4.6947319794001796E-3</v>
      </c>
      <c r="J340" s="57">
        <f>'Historical Data'!S906</f>
        <v>-1.0966307342480275E-2</v>
      </c>
      <c r="K340" s="57">
        <f>'Historical Data'!U906</f>
        <v>8.2865531865408126E-3</v>
      </c>
      <c r="L340" s="57">
        <f>'Historical Data'!W906</f>
        <v>-9.6520413035638963E-4</v>
      </c>
      <c r="M340" s="57">
        <f>'Historical Data'!Y906</f>
        <v>6.7391326920754002E-2</v>
      </c>
    </row>
    <row r="341" spans="2:13" ht="15" customHeight="1" x14ac:dyDescent="0.35">
      <c r="B341" s="56">
        <f>'Historical Data'!C905</f>
        <v>44950</v>
      </c>
      <c r="C341" s="57">
        <f>'Historical Data'!E905</f>
        <v>-6.7030257351042843E-3</v>
      </c>
      <c r="D341" s="57">
        <f>'Historical Data'!G905</f>
        <v>-7.8841257650823504E-3</v>
      </c>
      <c r="E341" s="57">
        <f>'Historical Data'!I905</f>
        <v>-7.7904221073095137E-3</v>
      </c>
      <c r="F341" s="57">
        <f>'Historical Data'!K905</f>
        <v>5.3074838720119644E-3</v>
      </c>
      <c r="G341" s="57">
        <f>'Historical Data'!M905</f>
        <v>-3.3691806270932378E-3</v>
      </c>
      <c r="H341" s="57">
        <f>'Historical Data'!O905</f>
        <v>1.8228341478472299E-3</v>
      </c>
      <c r="I341" s="57">
        <f>'Historical Data'!Q905</f>
        <v>1.6355178538012716E-2</v>
      </c>
      <c r="J341" s="57">
        <f>'Historical Data'!S905</f>
        <v>-4.7945426705129357E-3</v>
      </c>
      <c r="K341" s="57">
        <f>'Historical Data'!U905</f>
        <v>-1.8436330956405067E-2</v>
      </c>
      <c r="L341" s="57">
        <f>'Historical Data'!W905</f>
        <v>-5.5556450756956144E-3</v>
      </c>
      <c r="M341" s="57">
        <f>'Historical Data'!Y905</f>
        <v>-3.5132313271000637E-2</v>
      </c>
    </row>
    <row r="342" spans="2:13" ht="15" customHeight="1" x14ac:dyDescent="0.35">
      <c r="B342" s="56">
        <f>'Historical Data'!C904</f>
        <v>44951</v>
      </c>
      <c r="C342" s="57">
        <f>'Historical Data'!E904</f>
        <v>-1.9719015108474847E-2</v>
      </c>
      <c r="D342" s="57">
        <f>'Historical Data'!G904</f>
        <v>-8.8481766372046189E-2</v>
      </c>
      <c r="E342" s="57">
        <f>'Historical Data'!I904</f>
        <v>-3.0780466661648465E-2</v>
      </c>
      <c r="F342" s="57">
        <f>'Historical Data'!K904</f>
        <v>-4.9699609085548602E-2</v>
      </c>
      <c r="G342" s="57">
        <f>'Historical Data'!M904</f>
        <v>-2.0284046573347814E-3</v>
      </c>
      <c r="H342" s="57">
        <f>'Historical Data'!O904</f>
        <v>-2.2240076363540529E-2</v>
      </c>
      <c r="I342" s="57">
        <f>'Historical Data'!Q904</f>
        <v>4.5978935334400894E-3</v>
      </c>
      <c r="J342" s="57">
        <f>'Historical Data'!S904</f>
        <v>-9.0335291734755518E-4</v>
      </c>
      <c r="K342" s="57">
        <f>'Historical Data'!U904</f>
        <v>-7.0151442443554535E-3</v>
      </c>
      <c r="L342" s="57">
        <f>'Historical Data'!W904</f>
        <v>-2.1374740218646049E-2</v>
      </c>
      <c r="M342" s="57">
        <f>'Historical Data'!Y904</f>
        <v>-1.8469701824908147E-2</v>
      </c>
    </row>
    <row r="343" spans="2:13" ht="15" customHeight="1" x14ac:dyDescent="0.35">
      <c r="B343" s="56">
        <f>'Historical Data'!C903</f>
        <v>44953</v>
      </c>
      <c r="C343" s="57">
        <f>'Historical Data'!E903</f>
        <v>-5.0307854917230777E-2</v>
      </c>
      <c r="D343" s="57">
        <f>'Historical Data'!G903</f>
        <v>-0.20000001939355772</v>
      </c>
      <c r="E343" s="57">
        <f>'Historical Data'!I903</f>
        <v>-0.19999463831561948</v>
      </c>
      <c r="F343" s="57">
        <f>'Historical Data'!K903</f>
        <v>-5.0000010961774422E-2</v>
      </c>
      <c r="G343" s="57">
        <f>'Historical Data'!M903</f>
        <v>-1.7615133599690469E-2</v>
      </c>
      <c r="H343" s="57">
        <f>'Historical Data'!O903</f>
        <v>-2.1918965201790264E-2</v>
      </c>
      <c r="I343" s="57">
        <f>'Historical Data'!Q903</f>
        <v>-1.1441783154270135E-2</v>
      </c>
      <c r="J343" s="57">
        <f>'Historical Data'!S903</f>
        <v>2.4108433327330037E-3</v>
      </c>
      <c r="K343" s="57">
        <f>'Historical Data'!U903</f>
        <v>-6.8368450537914516E-4</v>
      </c>
      <c r="L343" s="57">
        <f>'Historical Data'!W903</f>
        <v>4.4676651056951844E-3</v>
      </c>
      <c r="M343" s="57">
        <f>'Historical Data'!Y903</f>
        <v>-5.3978452436203916E-2</v>
      </c>
    </row>
    <row r="344" spans="2:13" ht="15" customHeight="1" x14ac:dyDescent="0.35">
      <c r="B344" s="56">
        <f>'Historical Data'!C902</f>
        <v>44956</v>
      </c>
      <c r="C344" s="57">
        <f>'Historical Data'!E902</f>
        <v>-3.0420005006216444E-2</v>
      </c>
      <c r="D344" s="57">
        <f>'Historical Data'!G902</f>
        <v>-0.15192136203854434</v>
      </c>
      <c r="E344" s="57">
        <f>'Historical Data'!I902</f>
        <v>-0.19999999999999996</v>
      </c>
      <c r="F344" s="57">
        <f>'Historical Data'!K902</f>
        <v>-5.0010073293110913E-2</v>
      </c>
      <c r="G344" s="57">
        <f>'Historical Data'!M902</f>
        <v>-2.0689726755638294E-3</v>
      </c>
      <c r="H344" s="57">
        <f>'Historical Data'!O902</f>
        <v>-2.9386859869787951E-2</v>
      </c>
      <c r="I344" s="57">
        <f>'Historical Data'!Q902</f>
        <v>3.4722441242869273E-3</v>
      </c>
      <c r="J344" s="57">
        <f>'Historical Data'!S902</f>
        <v>1.53340204596073E-2</v>
      </c>
      <c r="K344" s="57">
        <f>'Historical Data'!U902</f>
        <v>-3.3751153481334062E-2</v>
      </c>
      <c r="L344" s="57">
        <f>'Historical Data'!W902</f>
        <v>9.8839261467933426E-3</v>
      </c>
      <c r="M344" s="57">
        <f>'Historical Data'!Y902</f>
        <v>-1.0570598179000967E-2</v>
      </c>
    </row>
    <row r="345" spans="2:13" ht="15" customHeight="1" x14ac:dyDescent="0.35">
      <c r="B345" s="56">
        <f>'Historical Data'!C901</f>
        <v>44957</v>
      </c>
      <c r="C345" s="57">
        <f>'Historical Data'!E901</f>
        <v>1.189688794821353E-2</v>
      </c>
      <c r="D345" s="57">
        <f>'Historical Data'!G901</f>
        <v>3.8520109301600991E-2</v>
      </c>
      <c r="E345" s="57">
        <f>'Historical Data'!I901</f>
        <v>2.9352417505517314E-2</v>
      </c>
      <c r="F345" s="57">
        <f>'Historical Data'!K901</f>
        <v>-4.9883299901760769E-2</v>
      </c>
      <c r="G345" s="57">
        <f>'Historical Data'!M901</f>
        <v>1.3821322586982099E-3</v>
      </c>
      <c r="H345" s="57">
        <f>'Historical Data'!O901</f>
        <v>3.8335896883392673E-2</v>
      </c>
      <c r="I345" s="57">
        <f>'Historical Data'!Q901</f>
        <v>1.2687343968013742E-2</v>
      </c>
      <c r="J345" s="57">
        <f>'Historical Data'!S901</f>
        <v>1.3621479187473806E-2</v>
      </c>
      <c r="K345" s="57">
        <f>'Historical Data'!U901</f>
        <v>2.2657369855485054E-2</v>
      </c>
      <c r="L345" s="57">
        <f>'Historical Data'!W901</f>
        <v>4.1839841880900952E-2</v>
      </c>
      <c r="M345" s="57">
        <f>'Historical Data'!Y901</f>
        <v>3.3773812609904308E-2</v>
      </c>
    </row>
    <row r="346" spans="2:13" ht="15" customHeight="1" x14ac:dyDescent="0.35">
      <c r="B346" s="56">
        <f>'Historical Data'!C900</f>
        <v>44958</v>
      </c>
      <c r="C346" s="57">
        <f>'Historical Data'!E900</f>
        <v>-1.3104349842916529E-2</v>
      </c>
      <c r="D346" s="57">
        <f>'Historical Data'!G900</f>
        <v>-2.8466741826381092E-2</v>
      </c>
      <c r="E346" s="57">
        <f>'Historical Data'!I900</f>
        <v>-5.6009516676779447E-2</v>
      </c>
      <c r="F346" s="57">
        <f>'Historical Data'!K900</f>
        <v>-4.9821260631361386E-2</v>
      </c>
      <c r="G346" s="57">
        <f>'Historical Data'!M900</f>
        <v>-5.5208984229874192E-3</v>
      </c>
      <c r="H346" s="57">
        <f>'Historical Data'!O900</f>
        <v>-1.3215921662247276E-2</v>
      </c>
      <c r="I346" s="57">
        <f>'Historical Data'!Q900</f>
        <v>-3.416858855965399E-2</v>
      </c>
      <c r="J346" s="57">
        <f>'Historical Data'!S900</f>
        <v>-6.7192640998845476E-3</v>
      </c>
      <c r="K346" s="57">
        <f>'Historical Data'!U900</f>
        <v>-4.6139418975665869E-4</v>
      </c>
      <c r="L346" s="57">
        <f>'Historical Data'!W900</f>
        <v>-3.3114168340454886E-2</v>
      </c>
      <c r="M346" s="57">
        <f>'Historical Data'!Y900</f>
        <v>-2.3447123749509413E-2</v>
      </c>
    </row>
    <row r="347" spans="2:13" ht="15" customHeight="1" x14ac:dyDescent="0.35">
      <c r="B347" s="56">
        <f>'Historical Data'!C899</f>
        <v>44959</v>
      </c>
      <c r="C347" s="57">
        <f>'Historical Data'!E899</f>
        <v>-2.2593498627298092E-2</v>
      </c>
      <c r="D347" s="57">
        <f>'Historical Data'!G899</f>
        <v>-9.999998583460401E-2</v>
      </c>
      <c r="E347" s="57">
        <f>'Historical Data'!I899</f>
        <v>-9.9969708262143464E-2</v>
      </c>
      <c r="F347" s="57">
        <f>'Historical Data'!K899</f>
        <v>-4.9847143022178741E-2</v>
      </c>
      <c r="G347" s="57">
        <f>'Historical Data'!M899</f>
        <v>-3.4698456241651909E-3</v>
      </c>
      <c r="H347" s="57">
        <f>'Historical Data'!O899</f>
        <v>-4.124156667936052E-2</v>
      </c>
      <c r="I347" s="57">
        <f>'Historical Data'!Q899</f>
        <v>-1.5330253217346601E-2</v>
      </c>
      <c r="J347" s="57">
        <f>'Historical Data'!S899</f>
        <v>-1.8235340023342927E-2</v>
      </c>
      <c r="K347" s="57">
        <f>'Historical Data'!U899</f>
        <v>-1.7778988653541217E-2</v>
      </c>
      <c r="L347" s="57">
        <f>'Historical Data'!W899</f>
        <v>2.1860469256089754E-3</v>
      </c>
      <c r="M347" s="57">
        <f>'Historical Data'!Y899</f>
        <v>8.0792535065608018E-3</v>
      </c>
    </row>
    <row r="348" spans="2:13" ht="15" customHeight="1" x14ac:dyDescent="0.35">
      <c r="B348" s="56">
        <f>'Historical Data'!C898</f>
        <v>44960</v>
      </c>
      <c r="C348" s="57">
        <f>'Historical Data'!E898</f>
        <v>-1.0299903820932044E-2</v>
      </c>
      <c r="D348" s="57">
        <f>'Historical Data'!G898</f>
        <v>-9.9990312442233553E-2</v>
      </c>
      <c r="E348" s="57">
        <f>'Historical Data'!I898</f>
        <v>-9.9966296689380285E-2</v>
      </c>
      <c r="F348" s="57">
        <f>'Historical Data'!K898</f>
        <v>-4.9987638341776996E-2</v>
      </c>
      <c r="G348" s="57">
        <f>'Historical Data'!M898</f>
        <v>1.1838308736982217E-2</v>
      </c>
      <c r="H348" s="57">
        <f>'Historical Data'!O898</f>
        <v>-2.1507729718427182E-2</v>
      </c>
      <c r="I348" s="57">
        <f>'Historical Data'!Q898</f>
        <v>-1.7963983919425441E-2</v>
      </c>
      <c r="J348" s="57">
        <f>'Historical Data'!S898</f>
        <v>1.7829745453583623E-2</v>
      </c>
      <c r="K348" s="57">
        <f>'Historical Data'!U898</f>
        <v>1.0108121255006264E-2</v>
      </c>
      <c r="L348" s="57">
        <f>'Historical Data'!W898</f>
        <v>-4.8473025313254814E-3</v>
      </c>
      <c r="M348" s="57">
        <f>'Historical Data'!Y898</f>
        <v>6.7723196797397911E-4</v>
      </c>
    </row>
    <row r="349" spans="2:13" ht="15" customHeight="1" x14ac:dyDescent="0.35">
      <c r="B349" s="56">
        <f>'Historical Data'!C897</f>
        <v>44963</v>
      </c>
      <c r="C349" s="57">
        <f>'Historical Data'!E897</f>
        <v>-7.0830977454238164E-3</v>
      </c>
      <c r="D349" s="57">
        <f>'Historical Data'!G897</f>
        <v>-9.999648492074753E-2</v>
      </c>
      <c r="E349" s="57">
        <f>'Historical Data'!I897</f>
        <v>-5.0005393319040747E-2</v>
      </c>
      <c r="F349" s="57">
        <f>'Historical Data'!K897</f>
        <v>-5.0012977324063734E-2</v>
      </c>
      <c r="G349" s="57">
        <f>'Historical Data'!M897</f>
        <v>-1.376297873107224E-3</v>
      </c>
      <c r="H349" s="57">
        <f>'Historical Data'!O897</f>
        <v>1.9261301957747445E-2</v>
      </c>
      <c r="I349" s="57">
        <f>'Historical Data'!Q897</f>
        <v>3.6585598878091652E-3</v>
      </c>
      <c r="J349" s="57">
        <f>'Historical Data'!S897</f>
        <v>3.0203135407780302E-3</v>
      </c>
      <c r="K349" s="57">
        <f>'Historical Data'!U897</f>
        <v>1.0239763629228626E-2</v>
      </c>
      <c r="L349" s="57">
        <f>'Historical Data'!W897</f>
        <v>1.5830582711742425E-2</v>
      </c>
      <c r="M349" s="57">
        <f>'Historical Data'!Y897</f>
        <v>3.8352515493982331E-3</v>
      </c>
    </row>
    <row r="350" spans="2:13" ht="15" customHeight="1" x14ac:dyDescent="0.35">
      <c r="B350" s="56">
        <f>'Historical Data'!C896</f>
        <v>44964</v>
      </c>
      <c r="C350" s="57">
        <f>'Historical Data'!E896</f>
        <v>-4.0728621922274666E-3</v>
      </c>
      <c r="D350" s="57">
        <f>'Historical Data'!G896</f>
        <v>-3.3825461937708745E-3</v>
      </c>
      <c r="E350" s="57">
        <f>'Historical Data'!I896</f>
        <v>-4.9994322789831847E-2</v>
      </c>
      <c r="F350" s="57">
        <f>'Historical Data'!K896</f>
        <v>-4.9904020671955207E-2</v>
      </c>
      <c r="G350" s="57">
        <f>'Historical Data'!M896</f>
        <v>7.5808979850229274E-3</v>
      </c>
      <c r="H350" s="57">
        <f>'Historical Data'!O896</f>
        <v>-1.9786579339154176E-2</v>
      </c>
      <c r="I350" s="57">
        <f>'Historical Data'!Q896</f>
        <v>-2.3086174824634487E-2</v>
      </c>
      <c r="J350" s="57">
        <f>'Historical Data'!S896</f>
        <v>-4.8177484927831582E-3</v>
      </c>
      <c r="K350" s="57">
        <f>'Historical Data'!U896</f>
        <v>-9.2152109266296911E-4</v>
      </c>
      <c r="L350" s="57">
        <f>'Historical Data'!W896</f>
        <v>-1.0788875208586068E-2</v>
      </c>
      <c r="M350" s="57">
        <f>'Historical Data'!Y896</f>
        <v>4.045503070253087E-3</v>
      </c>
    </row>
    <row r="351" spans="2:13" ht="15" customHeight="1" x14ac:dyDescent="0.35">
      <c r="B351" s="56">
        <f>'Historical Data'!C895</f>
        <v>44965</v>
      </c>
      <c r="C351" s="57">
        <f>'Historical Data'!E895</f>
        <v>7.7412726419940903E-3</v>
      </c>
      <c r="D351" s="57">
        <f>'Historical Data'!G895</f>
        <v>4.9992093992389686E-2</v>
      </c>
      <c r="E351" s="57">
        <f>'Historical Data'!I895</f>
        <v>-4.996153553219318E-2</v>
      </c>
      <c r="F351" s="57">
        <f>'Historical Data'!K895</f>
        <v>4.9927834518108893E-2</v>
      </c>
      <c r="G351" s="57">
        <f>'Historical Data'!M895</f>
        <v>0</v>
      </c>
      <c r="H351" s="57">
        <f>'Historical Data'!O895</f>
        <v>1.6103453248217381E-2</v>
      </c>
      <c r="I351" s="57">
        <f>'Historical Data'!Q895</f>
        <v>-1.243965390966717E-3</v>
      </c>
      <c r="J351" s="57">
        <f>'Historical Data'!S895</f>
        <v>1.5126450853857332E-3</v>
      </c>
      <c r="K351" s="57">
        <f>'Historical Data'!U895</f>
        <v>7.0798974396191205E-4</v>
      </c>
      <c r="L351" s="57">
        <f>'Historical Data'!W895</f>
        <v>4.1202602868899429E-3</v>
      </c>
      <c r="M351" s="57">
        <f>'Historical Data'!Y895</f>
        <v>1.2758781204063041E-2</v>
      </c>
    </row>
    <row r="352" spans="2:13" ht="15" customHeight="1" x14ac:dyDescent="0.35">
      <c r="B352" s="56">
        <f>'Historical Data'!C894</f>
        <v>44966</v>
      </c>
      <c r="C352" s="57">
        <f>'Historical Data'!E894</f>
        <v>-2.6618143777870085E-3</v>
      </c>
      <c r="D352" s="57">
        <f>'Historical Data'!G894</f>
        <v>-4.9969630972213963E-2</v>
      </c>
      <c r="E352" s="57">
        <f>'Historical Data'!I894</f>
        <v>-4.9972005746257264E-2</v>
      </c>
      <c r="F352" s="57">
        <f>'Historical Data'!K894</f>
        <v>-5.0027477773201934E-2</v>
      </c>
      <c r="G352" s="57">
        <f>'Historical Data'!M894</f>
        <v>-4.1040444065144621E-3</v>
      </c>
      <c r="H352" s="57">
        <f>'Historical Data'!O894</f>
        <v>5.5133841610706558E-2</v>
      </c>
      <c r="I352" s="57">
        <f>'Historical Data'!Q894</f>
        <v>1.494416233750151E-2</v>
      </c>
      <c r="J352" s="57">
        <f>'Historical Data'!S894</f>
        <v>3.0213272596901763E-3</v>
      </c>
      <c r="K352" s="57">
        <f>'Historical Data'!U894</f>
        <v>4.0095730425644405E-3</v>
      </c>
      <c r="L352" s="57">
        <f>'Historical Data'!W894</f>
        <v>-7.9651774371488626E-3</v>
      </c>
      <c r="M352" s="57">
        <f>'Historical Data'!Y894</f>
        <v>-6.6305658039509385E-3</v>
      </c>
    </row>
    <row r="353" spans="2:13" ht="15" customHeight="1" x14ac:dyDescent="0.35">
      <c r="B353" s="56">
        <f>'Historical Data'!C893</f>
        <v>44967</v>
      </c>
      <c r="C353" s="57">
        <f>'Historical Data'!E893</f>
        <v>-7.7289747663863428E-3</v>
      </c>
      <c r="D353" s="57">
        <f>'Historical Data'!G893</f>
        <v>-4.9995959004463075E-2</v>
      </c>
      <c r="E353" s="57">
        <f>'Historical Data'!I893</f>
        <v>-4.9977014240282003E-2</v>
      </c>
      <c r="F353" s="57">
        <f>'Historical Data'!K893</f>
        <v>-4.9768551862167221E-2</v>
      </c>
      <c r="G353" s="57">
        <f>'Historical Data'!M893</f>
        <v>8.9285816204163204E-3</v>
      </c>
      <c r="H353" s="57">
        <f>'Historical Data'!O893</f>
        <v>-2.7078474375149542E-2</v>
      </c>
      <c r="I353" s="57">
        <f>'Historical Data'!Q893</f>
        <v>-1.8405022716595498E-2</v>
      </c>
      <c r="J353" s="57">
        <f>'Historical Data'!S893</f>
        <v>-6.0242511626087403E-3</v>
      </c>
      <c r="K353" s="57">
        <f>'Historical Data'!U893</f>
        <v>5.872591149713724E-3</v>
      </c>
      <c r="L353" s="57">
        <f>'Historical Data'!W893</f>
        <v>-3.4064272672689189E-3</v>
      </c>
      <c r="M353" s="57">
        <f>'Historical Data'!Y893</f>
        <v>8.454707275657114E-3</v>
      </c>
    </row>
    <row r="354" spans="2:13" ht="15" customHeight="1" x14ac:dyDescent="0.35">
      <c r="B354" s="56">
        <f>'Historical Data'!C892</f>
        <v>44970</v>
      </c>
      <c r="C354" s="57">
        <f>'Historical Data'!E892</f>
        <v>-2.9965264480410481E-3</v>
      </c>
      <c r="D354" s="57">
        <f>'Historical Data'!G892</f>
        <v>-4.9972652094631642E-2</v>
      </c>
      <c r="E354" s="57">
        <f>'Historical Data'!I892</f>
        <v>-4.9982757621031437E-2</v>
      </c>
      <c r="F354" s="57">
        <f>'Historical Data'!K892</f>
        <v>-4.9939079842518441E-2</v>
      </c>
      <c r="G354" s="57">
        <f>'Historical Data'!M892</f>
        <v>1.1572622595618753E-2</v>
      </c>
      <c r="H354" s="57">
        <f>'Historical Data'!O892</f>
        <v>-2.3483316076313376E-2</v>
      </c>
      <c r="I354" s="57">
        <f>'Historical Data'!Q892</f>
        <v>1.2500789016507419E-3</v>
      </c>
      <c r="J354" s="57">
        <f>'Historical Data'!S892</f>
        <v>1.7272818964237935E-2</v>
      </c>
      <c r="K354" s="57">
        <f>'Historical Data'!U892</f>
        <v>8.8744127037518883E-3</v>
      </c>
      <c r="L354" s="57">
        <f>'Historical Data'!W892</f>
        <v>-5.8593203405545857E-3</v>
      </c>
      <c r="M354" s="57">
        <f>'Historical Data'!Y892</f>
        <v>9.1560595803807932E-3</v>
      </c>
    </row>
    <row r="355" spans="2:13" ht="15" customHeight="1" x14ac:dyDescent="0.35">
      <c r="B355" s="56">
        <f>'Historical Data'!C891</f>
        <v>44971</v>
      </c>
      <c r="C355" s="57">
        <f>'Historical Data'!E891</f>
        <v>6.6939365962892516E-4</v>
      </c>
      <c r="D355" s="57">
        <f>'Historical Data'!G891</f>
        <v>-4.998445629685011E-2</v>
      </c>
      <c r="E355" s="57">
        <f>'Historical Data'!I891</f>
        <v>-4.9996314205671855E-2</v>
      </c>
      <c r="F355" s="57">
        <f>'Historical Data'!K891</f>
        <v>-5.0000042793076904E-2</v>
      </c>
      <c r="G355" s="57">
        <f>'Historical Data'!M891</f>
        <v>9.4211312527956448E-3</v>
      </c>
      <c r="H355" s="57">
        <f>'Historical Data'!O891</f>
        <v>-9.1294083246225011E-3</v>
      </c>
      <c r="I355" s="57">
        <f>'Historical Data'!Q891</f>
        <v>1.2481992219937066E-3</v>
      </c>
      <c r="J355" s="57">
        <f>'Historical Data'!S891</f>
        <v>-1.0723837882203435E-2</v>
      </c>
      <c r="K355" s="57">
        <f>'Historical Data'!U891</f>
        <v>-4.6296020562989204E-3</v>
      </c>
      <c r="L355" s="57">
        <f>'Historical Data'!W891</f>
        <v>-2.4557918623159258E-3</v>
      </c>
      <c r="M355" s="57">
        <f>'Historical Data'!Y891</f>
        <v>-8.7454698050171142E-4</v>
      </c>
    </row>
    <row r="356" spans="2:13" ht="15" customHeight="1" x14ac:dyDescent="0.35">
      <c r="B356" s="56">
        <f>'Historical Data'!C890</f>
        <v>44972</v>
      </c>
      <c r="C356" s="57">
        <f>'Historical Data'!E890</f>
        <v>3.3806459143794765E-3</v>
      </c>
      <c r="D356" s="57">
        <f>'Historical Data'!G890</f>
        <v>-4.9999988602212886E-2</v>
      </c>
      <c r="E356" s="57">
        <f>'Historical Data'!I890</f>
        <v>-4.9950314686104114E-2</v>
      </c>
      <c r="F356" s="57">
        <f>'Historical Data'!K890</f>
        <v>-4.993250920083292E-2</v>
      </c>
      <c r="G356" s="57">
        <f>'Historical Data'!M890</f>
        <v>3.2000173833363288E-2</v>
      </c>
      <c r="H356" s="57">
        <f>'Historical Data'!O890</f>
        <v>2.3146145411008678E-2</v>
      </c>
      <c r="I356" s="57">
        <f>'Historical Data'!Q890</f>
        <v>1.6209758834381249E-2</v>
      </c>
      <c r="J356" s="57">
        <f>'Historical Data'!S890</f>
        <v>-1.5055589948114179E-3</v>
      </c>
      <c r="K356" s="57">
        <f>'Historical Data'!U890</f>
        <v>-2.3255674801340165E-3</v>
      </c>
      <c r="L356" s="57">
        <f>'Historical Data'!W890</f>
        <v>1.0585847806945825E-2</v>
      </c>
      <c r="M356" s="57">
        <f>'Historical Data'!Y890</f>
        <v>0.10371992456350143</v>
      </c>
    </row>
    <row r="357" spans="2:13" ht="15" customHeight="1" x14ac:dyDescent="0.35">
      <c r="B357" s="56">
        <f>'Historical Data'!C889</f>
        <v>44973</v>
      </c>
      <c r="C357" s="57">
        <f>'Historical Data'!E889</f>
        <v>3.5124378332060946E-3</v>
      </c>
      <c r="D357" s="57">
        <f>'Historical Data'!G889</f>
        <v>-4.80613532137949E-2</v>
      </c>
      <c r="E357" s="57">
        <f>'Historical Data'!I889</f>
        <v>-7.5684576602770282E-3</v>
      </c>
      <c r="F357" s="57">
        <f>'Historical Data'!K889</f>
        <v>4.9715895813787103E-2</v>
      </c>
      <c r="G357" s="57">
        <f>'Historical Data'!M889</f>
        <v>6.4585781346027105E-4</v>
      </c>
      <c r="H357" s="57">
        <f>'Historical Data'!O889</f>
        <v>-1.6033401588465446E-2</v>
      </c>
      <c r="I357" s="57">
        <f>'Historical Data'!Q889</f>
        <v>4.9079712294439748E-3</v>
      </c>
      <c r="J357" s="57">
        <f>'Historical Data'!S889</f>
        <v>9.6500256685050356E-3</v>
      </c>
      <c r="K357" s="57">
        <f>'Historical Data'!U889</f>
        <v>4.6609057215074579E-4</v>
      </c>
      <c r="L357" s="57">
        <f>'Historical Data'!W889</f>
        <v>-4.8722525294686569E-4</v>
      </c>
      <c r="M357" s="57">
        <f>'Historical Data'!Y889</f>
        <v>1.0111141837422677E-2</v>
      </c>
    </row>
    <row r="358" spans="2:13" ht="15" customHeight="1" x14ac:dyDescent="0.35">
      <c r="B358" s="56">
        <f>'Historical Data'!C888</f>
        <v>44974</v>
      </c>
      <c r="C358" s="57">
        <f>'Historical Data'!E888</f>
        <v>1.8526238816818363E-3</v>
      </c>
      <c r="D358" s="57">
        <f>'Historical Data'!G888</f>
        <v>-4.971345205282085E-2</v>
      </c>
      <c r="E358" s="57">
        <f>'Historical Data'!I888</f>
        <v>2.0039001891466457E-2</v>
      </c>
      <c r="F358" s="57">
        <f>'Historical Data'!K888</f>
        <v>4.9729406199647164E-2</v>
      </c>
      <c r="G358" s="57">
        <f>'Historical Data'!M888</f>
        <v>-6.4557208910196451E-3</v>
      </c>
      <c r="H358" s="57">
        <f>'Historical Data'!O888</f>
        <v>8.9285107078682646E-3</v>
      </c>
      <c r="I358" s="57">
        <f>'Historical Data'!Q888</f>
        <v>1.1377840717092802E-2</v>
      </c>
      <c r="J358" s="57">
        <f>'Historical Data'!S888</f>
        <v>3.8828657831526669E-3</v>
      </c>
      <c r="K358" s="57">
        <f>'Historical Data'!U888</f>
        <v>-3.7277368003476585E-3</v>
      </c>
      <c r="L358" s="57">
        <f>'Historical Data'!W888</f>
        <v>-2.1935060739721735E-3</v>
      </c>
      <c r="M358" s="57">
        <f>'Historical Data'!Y888</f>
        <v>-5.3975569159939729E-3</v>
      </c>
    </row>
    <row r="359" spans="2:13" ht="15" customHeight="1" x14ac:dyDescent="0.35">
      <c r="B359" s="56">
        <f>'Historical Data'!C887</f>
        <v>44977</v>
      </c>
      <c r="C359" s="57">
        <f>'Historical Data'!E887</f>
        <v>-9.7978566215086715E-3</v>
      </c>
      <c r="D359" s="57">
        <f>'Historical Data'!G887</f>
        <v>-4.9978268991555219E-2</v>
      </c>
      <c r="E359" s="57">
        <f>'Historical Data'!I887</f>
        <v>-4.9948338812725979E-2</v>
      </c>
      <c r="F359" s="57">
        <f>'Historical Data'!K887</f>
        <v>4.9951695459555134E-2</v>
      </c>
      <c r="G359" s="57">
        <f>'Historical Data'!M887</f>
        <v>6.4976680222135208E-3</v>
      </c>
      <c r="H359" s="57">
        <f>'Historical Data'!O887</f>
        <v>-1.6814128492768199E-2</v>
      </c>
      <c r="I359" s="57">
        <f>'Historical Data'!Q887</f>
        <v>-2.5000002570125579E-2</v>
      </c>
      <c r="J359" s="57">
        <f>'Historical Data'!S887</f>
        <v>-8.922662856989394E-4</v>
      </c>
      <c r="K359" s="57">
        <f>'Historical Data'!U887</f>
        <v>9.354480662999487E-3</v>
      </c>
      <c r="L359" s="57">
        <f>'Historical Data'!W887</f>
        <v>-4.3966562401123177E-3</v>
      </c>
      <c r="M359" s="57">
        <f>'Historical Data'!Y887</f>
        <v>9.27480749989118E-3</v>
      </c>
    </row>
    <row r="360" spans="2:13" ht="15" customHeight="1" x14ac:dyDescent="0.35">
      <c r="B360" s="56">
        <f>'Historical Data'!C886</f>
        <v>44978</v>
      </c>
      <c r="C360" s="57">
        <f>'Historical Data'!E886</f>
        <v>4.0428692461027538E-3</v>
      </c>
      <c r="D360" s="57">
        <f>'Historical Data'!G886</f>
        <v>-4.9977139737975795E-2</v>
      </c>
      <c r="E360" s="57">
        <f>'Historical Data'!I886</f>
        <v>-4.9979029863437385E-2</v>
      </c>
      <c r="F360" s="57">
        <f>'Historical Data'!K886</f>
        <v>4.9723721327131765E-2</v>
      </c>
      <c r="G360" s="57">
        <f>'Historical Data'!M886</f>
        <v>0</v>
      </c>
      <c r="H360" s="57">
        <f>'Historical Data'!O886</f>
        <v>6.07557691117111E-3</v>
      </c>
      <c r="I360" s="57">
        <f>'Historical Data'!Q886</f>
        <v>2.5641133785612169E-3</v>
      </c>
      <c r="J360" s="57">
        <f>'Historical Data'!S886</f>
        <v>3.1864074296473088E-2</v>
      </c>
      <c r="K360" s="57">
        <f>'Historical Data'!U886</f>
        <v>6.4874497409477261E-3</v>
      </c>
      <c r="L360" s="57">
        <f>'Historical Data'!W886</f>
        <v>2.0363170302159395E-2</v>
      </c>
      <c r="M360" s="57">
        <f>'Historical Data'!Y886</f>
        <v>1.2709007471983114E-2</v>
      </c>
    </row>
    <row r="361" spans="2:13" ht="15" customHeight="1" x14ac:dyDescent="0.35">
      <c r="B361" s="56">
        <f>'Historical Data'!C885</f>
        <v>44979</v>
      </c>
      <c r="C361" s="57">
        <f>'Historical Data'!E885</f>
        <v>-1.8915349836608586E-2</v>
      </c>
      <c r="D361" s="57">
        <f>'Historical Data'!G885</f>
        <v>-4.9957866125150852E-2</v>
      </c>
      <c r="E361" s="57">
        <f>'Historical Data'!I885</f>
        <v>-4.9964813890112869E-2</v>
      </c>
      <c r="F361" s="57">
        <f>'Historical Data'!K885</f>
        <v>-4.9999972114785352E-2</v>
      </c>
      <c r="G361" s="57">
        <f>'Historical Data'!M885</f>
        <v>-3.2278604455099336E-3</v>
      </c>
      <c r="H361" s="57">
        <f>'Historical Data'!O885</f>
        <v>-1.6998403203269619E-2</v>
      </c>
      <c r="I361" s="57">
        <f>'Historical Data'!Q885</f>
        <v>-8.9514443068559046E-3</v>
      </c>
      <c r="J361" s="57">
        <f>'Historical Data'!S885</f>
        <v>-1.5873086362876432E-2</v>
      </c>
      <c r="K361" s="57">
        <f>'Historical Data'!U885</f>
        <v>-1.1740314837843213E-2</v>
      </c>
      <c r="L361" s="57">
        <f>'Historical Data'!W885</f>
        <v>-2.7170123226449183E-2</v>
      </c>
      <c r="M361" s="57">
        <f>'Historical Data'!Y885</f>
        <v>-1.0085940727322384E-4</v>
      </c>
    </row>
    <row r="362" spans="2:13" ht="15" customHeight="1" x14ac:dyDescent="0.35">
      <c r="B362" s="56">
        <f>'Historical Data'!C884</f>
        <v>44980</v>
      </c>
      <c r="C362" s="57">
        <f>'Historical Data'!E884</f>
        <v>-5.2312304228103734E-3</v>
      </c>
      <c r="D362" s="57">
        <f>'Historical Data'!G884</f>
        <v>-4.9987343635116588E-2</v>
      </c>
      <c r="E362" s="57">
        <f>'Historical Data'!I884</f>
        <v>-4.999538598891784E-2</v>
      </c>
      <c r="F362" s="57">
        <f>'Historical Data'!K884</f>
        <v>-4.9861519099491991E-2</v>
      </c>
      <c r="G362" s="57">
        <f>'Historical Data'!M884</f>
        <v>3.8858443591920366E-3</v>
      </c>
      <c r="H362" s="57">
        <f>'Historical Data'!O884</f>
        <v>-2.4573396318681051E-2</v>
      </c>
      <c r="I362" s="57">
        <f>'Historical Data'!Q884</f>
        <v>-1.2903280578717702E-3</v>
      </c>
      <c r="J362" s="57">
        <f>'Historical Data'!S884</f>
        <v>-5.2785323661170835E-3</v>
      </c>
      <c r="K362" s="57">
        <f>'Historical Data'!U884</f>
        <v>-6.5223137983922985E-3</v>
      </c>
      <c r="L362" s="57">
        <f>'Historical Data'!W884</f>
        <v>-4.9429917981139715E-3</v>
      </c>
      <c r="M362" s="57">
        <f>'Historical Data'!Y884</f>
        <v>1.3409978736123707E-2</v>
      </c>
    </row>
    <row r="363" spans="2:13" ht="15" customHeight="1" x14ac:dyDescent="0.35">
      <c r="B363" s="56">
        <f>'Historical Data'!C883</f>
        <v>44981</v>
      </c>
      <c r="C363" s="57">
        <f>'Historical Data'!E883</f>
        <v>6.6439468300782956E-3</v>
      </c>
      <c r="D363" s="57">
        <f>'Historical Data'!G883</f>
        <v>-4.9949999609245843E-2</v>
      </c>
      <c r="E363" s="57">
        <f>'Historical Data'!I883</f>
        <v>-4.9990190990823469E-2</v>
      </c>
      <c r="F363" s="57">
        <f>'Historical Data'!K883</f>
        <v>-4.9886649616483814E-2</v>
      </c>
      <c r="G363" s="57">
        <f>'Historical Data'!M883</f>
        <v>-1.0958806349406047E-2</v>
      </c>
      <c r="H363" s="57">
        <f>'Historical Data'!O883</f>
        <v>-1.2129641494584731E-2</v>
      </c>
      <c r="I363" s="57">
        <f>'Historical Data'!Q883</f>
        <v>-2.5839903109377005E-3</v>
      </c>
      <c r="J363" s="57">
        <f>'Historical Data'!S883</f>
        <v>8.254633597643446E-3</v>
      </c>
      <c r="K363" s="57">
        <f>'Historical Data'!U883</f>
        <v>8.4410708074216245E-3</v>
      </c>
      <c r="L363" s="57">
        <f>'Historical Data'!W883</f>
        <v>4.9675463389240448E-3</v>
      </c>
      <c r="M363" s="57">
        <f>'Historical Data'!Y883</f>
        <v>-1.1640610054262757E-2</v>
      </c>
    </row>
    <row r="364" spans="2:13" ht="15" customHeight="1" x14ac:dyDescent="0.35">
      <c r="B364" s="56">
        <f>'Historical Data'!C882</f>
        <v>44984</v>
      </c>
      <c r="C364" s="57">
        <f>'Historical Data'!E882</f>
        <v>-2.0982701232308276E-3</v>
      </c>
      <c r="D364" s="57">
        <f>'Historical Data'!G882</f>
        <v>-4.9978908038791348E-2</v>
      </c>
      <c r="E364" s="57">
        <f>'Historical Data'!I882</f>
        <v>-4.9948587447007142E-2</v>
      </c>
      <c r="F364" s="57">
        <f>'Historical Data'!K882</f>
        <v>-4.9778352822038574E-2</v>
      </c>
      <c r="G364" s="57">
        <f>'Historical Data'!M882</f>
        <v>-3.3933403927038475E-2</v>
      </c>
      <c r="H364" s="57">
        <f>'Historical Data'!O882</f>
        <v>-1.6528923193070977E-2</v>
      </c>
      <c r="I364" s="57">
        <f>'Historical Data'!Q882</f>
        <v>-5.1810496289024233E-3</v>
      </c>
      <c r="J364" s="57">
        <f>'Historical Data'!S882</f>
        <v>8.1869546684356642E-3</v>
      </c>
      <c r="K364" s="57">
        <f>'Historical Data'!U882</f>
        <v>1.9297665765352301E-2</v>
      </c>
      <c r="L364" s="57">
        <f>'Historical Data'!W882</f>
        <v>-1.2604954200535201E-2</v>
      </c>
      <c r="M364" s="57">
        <f>'Historical Data'!Y882</f>
        <v>1.3187029851029486E-2</v>
      </c>
    </row>
    <row r="365" spans="2:13" ht="15" customHeight="1" x14ac:dyDescent="0.35">
      <c r="B365" s="56">
        <f>'Historical Data'!C881</f>
        <v>44985</v>
      </c>
      <c r="C365" s="57">
        <f>'Historical Data'!E881</f>
        <v>-9.9700464827446877E-3</v>
      </c>
      <c r="D365" s="57">
        <f>'Historical Data'!G881</f>
        <v>-4.9948259469852263E-2</v>
      </c>
      <c r="E365" s="57">
        <f>'Historical Data'!I881</f>
        <v>4.9978310203051102E-2</v>
      </c>
      <c r="F365" s="57">
        <f>'Historical Data'!K881</f>
        <v>4.9874393533984485E-2</v>
      </c>
      <c r="G365" s="57">
        <f>'Historical Data'!M881</f>
        <v>-5.7348081419770214E-3</v>
      </c>
      <c r="H365" s="57">
        <f>'Historical Data'!O881</f>
        <v>0.12677063604135452</v>
      </c>
      <c r="I365" s="57">
        <f>'Historical Data'!Q881</f>
        <v>1.9531220299688457E-2</v>
      </c>
      <c r="J365" s="57">
        <f>'Historical Data'!S881</f>
        <v>-1.1020683135666953E-2</v>
      </c>
      <c r="K365" s="57">
        <f>'Historical Data'!U881</f>
        <v>1.3914202858088531E-2</v>
      </c>
      <c r="L365" s="57">
        <f>'Historical Data'!W881</f>
        <v>1.4017547511279371E-2</v>
      </c>
      <c r="M365" s="57">
        <f>'Historical Data'!Y881</f>
        <v>6.1600328592708031E-3</v>
      </c>
    </row>
    <row r="366" spans="2:13" ht="15" customHeight="1" x14ac:dyDescent="0.35">
      <c r="B366" s="56">
        <f>'Historical Data'!C880</f>
        <v>44986</v>
      </c>
      <c r="C366" s="57">
        <f>'Historical Data'!E880</f>
        <v>8.8713117872913916E-3</v>
      </c>
      <c r="D366" s="57">
        <f>'Historical Data'!G880</f>
        <v>4.992996479537215E-2</v>
      </c>
      <c r="E366" s="57">
        <f>'Historical Data'!I880</f>
        <v>4.9969092540643523E-2</v>
      </c>
      <c r="F366" s="57">
        <f>'Historical Data'!K880</f>
        <v>4.9897439270402799E-2</v>
      </c>
      <c r="G366" s="57">
        <f>'Historical Data'!M880</f>
        <v>2.8840056357031241E-3</v>
      </c>
      <c r="H366" s="57">
        <f>'Historical Data'!O880</f>
        <v>-4.048592114758609E-3</v>
      </c>
      <c r="I366" s="57">
        <f>'Historical Data'!Q880</f>
        <v>2.426542669843812E-2</v>
      </c>
      <c r="J366" s="57">
        <f>'Historical Data'!S880</f>
        <v>1.0263851083178288E-2</v>
      </c>
      <c r="K366" s="57">
        <f>'Historical Data'!U880</f>
        <v>-1.5073077956710423E-2</v>
      </c>
      <c r="L366" s="57">
        <f>'Historical Data'!W880</f>
        <v>9.8741671278363974E-3</v>
      </c>
      <c r="M366" s="57">
        <f>'Historical Data'!Y880</f>
        <v>3.949618457264048E-4</v>
      </c>
    </row>
    <row r="367" spans="2:13" ht="15" customHeight="1" x14ac:dyDescent="0.35">
      <c r="B367" s="56">
        <f>'Historical Data'!C879</f>
        <v>44987</v>
      </c>
      <c r="C367" s="57">
        <f>'Historical Data'!E879</f>
        <v>1.1634498459400788E-3</v>
      </c>
      <c r="D367" s="57">
        <f>'Historical Data'!G879</f>
        <v>5.0000000000000044E-2</v>
      </c>
      <c r="E367" s="57">
        <f>'Historical Data'!I879</f>
        <v>4.9946055964527725E-2</v>
      </c>
      <c r="F367" s="57">
        <f>'Historical Data'!K879</f>
        <v>4.980471096496708E-2</v>
      </c>
      <c r="G367" s="57">
        <f>'Historical Data'!M879</f>
        <v>5.0323241715870548E-3</v>
      </c>
      <c r="H367" s="57">
        <f>'Historical Data'!O879</f>
        <v>-2.0753072183953614E-2</v>
      </c>
      <c r="I367" s="57">
        <f>'Historical Data'!Q879</f>
        <v>1.2468880355269718E-3</v>
      </c>
      <c r="J367" s="57">
        <f>'Historical Data'!S879</f>
        <v>-8.4179721807779995E-3</v>
      </c>
      <c r="K367" s="57">
        <f>'Historical Data'!U879</f>
        <v>6.6240420855825377E-3</v>
      </c>
      <c r="L367" s="57">
        <f>'Historical Data'!W879</f>
        <v>5.1332186255368395E-3</v>
      </c>
      <c r="M367" s="57">
        <f>'Historical Data'!Y879</f>
        <v>1.7865898833462346E-2</v>
      </c>
    </row>
    <row r="368" spans="2:13" ht="15" customHeight="1" x14ac:dyDescent="0.35">
      <c r="B368" s="56">
        <f>'Historical Data'!C878</f>
        <v>44988</v>
      </c>
      <c r="C368" s="57">
        <f>'Historical Data'!E878</f>
        <v>1.6835578000963469E-2</v>
      </c>
      <c r="D368" s="57">
        <f>'Historical Data'!G878</f>
        <v>4.9947124393738385E-2</v>
      </c>
      <c r="E368" s="57">
        <f>'Historical Data'!I878</f>
        <v>5.0000000000000044E-2</v>
      </c>
      <c r="F368" s="57">
        <f>'Historical Data'!K878</f>
        <v>4.9922499545782983E-2</v>
      </c>
      <c r="G368" s="57">
        <f>'Historical Data'!M878</f>
        <v>1.4305009758255327E-3</v>
      </c>
      <c r="H368" s="57">
        <f>'Historical Data'!O878</f>
        <v>6.0301520508178497E-2</v>
      </c>
      <c r="I368" s="57">
        <f>'Historical Data'!Q878</f>
        <v>-8.7173466933849753E-3</v>
      </c>
      <c r="J368" s="57">
        <f>'Historical Data'!S878</f>
        <v>1.0538718283476634E-2</v>
      </c>
      <c r="K368" s="57">
        <f>'Historical Data'!U878</f>
        <v>7.9417066057763108E-3</v>
      </c>
      <c r="L368" s="57">
        <f>'Historical Data'!W878</f>
        <v>1.0457052076033646E-2</v>
      </c>
      <c r="M368" s="57">
        <f>'Historical Data'!Y878</f>
        <v>-9.4065395560163356E-3</v>
      </c>
    </row>
    <row r="369" spans="2:13" ht="15" customHeight="1" x14ac:dyDescent="0.35">
      <c r="B369" s="56">
        <f>'Historical Data'!C877</f>
        <v>44991</v>
      </c>
      <c r="C369" s="57">
        <f>'Historical Data'!E877</f>
        <v>1.9298344092057329E-2</v>
      </c>
      <c r="D369" s="57">
        <f>'Historical Data'!G877</f>
        <v>4.9989854130779499E-2</v>
      </c>
      <c r="E369" s="57">
        <f>'Historical Data'!I877</f>
        <v>4.993322259540367E-2</v>
      </c>
      <c r="F369" s="57">
        <f>'Historical Data'!K877</f>
        <v>4.9911358424262531E-2</v>
      </c>
      <c r="G369" s="57">
        <f>'Historical Data'!M877</f>
        <v>-2.1428105949382603E-3</v>
      </c>
      <c r="H369" s="57">
        <f>'Historical Data'!O877</f>
        <v>0.110447178713317</v>
      </c>
      <c r="I369" s="57">
        <f>'Historical Data'!Q877</f>
        <v>3.7689635081723516E-3</v>
      </c>
      <c r="J369" s="57">
        <f>'Historical Data'!S877</f>
        <v>2.4333765396109319E-2</v>
      </c>
      <c r="K369" s="57">
        <f>'Historical Data'!U877</f>
        <v>2.273773594292483E-2</v>
      </c>
      <c r="L369" s="57">
        <f>'Historical Data'!W877</f>
        <v>1.2274433104868754E-2</v>
      </c>
      <c r="M369" s="57">
        <f>'Historical Data'!Y877</f>
        <v>1.9579095901738119E-2</v>
      </c>
    </row>
    <row r="370" spans="2:13" ht="15" customHeight="1" x14ac:dyDescent="0.35">
      <c r="B370" s="56">
        <f>'Historical Data'!C876</f>
        <v>44993</v>
      </c>
      <c r="C370" s="57">
        <f>'Historical Data'!E876</f>
        <v>8.3375553450668605E-3</v>
      </c>
      <c r="D370" s="57">
        <f>'Historical Data'!G876</f>
        <v>4.997766692043637E-2</v>
      </c>
      <c r="E370" s="57">
        <f>'Historical Data'!I876</f>
        <v>4.993220213047822E-2</v>
      </c>
      <c r="F370" s="57">
        <f>'Historical Data'!K876</f>
        <v>4.9789043481005102E-2</v>
      </c>
      <c r="G370" s="57">
        <f>'Historical Data'!M876</f>
        <v>1.4315873093950771E-3</v>
      </c>
      <c r="H370" s="57">
        <f>'Historical Data'!O876</f>
        <v>3.2102376667132004E-2</v>
      </c>
      <c r="I370" s="57">
        <f>'Historical Data'!Q876</f>
        <v>4.2553160828289194E-2</v>
      </c>
      <c r="J370" s="57">
        <f>'Historical Data'!S876</f>
        <v>1.1594989877582673E-2</v>
      </c>
      <c r="K370" s="57">
        <f>'Historical Data'!U876</f>
        <v>3.9620145796424033E-3</v>
      </c>
      <c r="L370" s="57">
        <f>'Historical Data'!W876</f>
        <v>4.5173417820889572E-3</v>
      </c>
      <c r="M370" s="57">
        <f>'Historical Data'!Y876</f>
        <v>1.9202993413215408E-2</v>
      </c>
    </row>
    <row r="371" spans="2:13" ht="15" customHeight="1" x14ac:dyDescent="0.35">
      <c r="B371" s="56">
        <f>'Historical Data'!C875</f>
        <v>44994</v>
      </c>
      <c r="C371" s="57">
        <f>'Historical Data'!E875</f>
        <v>-8.9829712400737449E-3</v>
      </c>
      <c r="D371" s="57">
        <f>'Historical Data'!G875</f>
        <v>4.997562016076551E-2</v>
      </c>
      <c r="E371" s="57">
        <f>'Historical Data'!I875</f>
        <v>4.9979834004087342E-2</v>
      </c>
      <c r="F371" s="57">
        <f>'Historical Data'!K875</f>
        <v>4.9839245057911041E-2</v>
      </c>
      <c r="G371" s="57">
        <f>'Historical Data'!M875</f>
        <v>1.9299702186771794E-2</v>
      </c>
      <c r="H371" s="57">
        <f>'Historical Data'!O875</f>
        <v>-3.0025088074322581E-2</v>
      </c>
      <c r="I371" s="57">
        <f>'Historical Data'!Q875</f>
        <v>-2.040814916070155E-2</v>
      </c>
      <c r="J371" s="57">
        <f>'Historical Data'!S875</f>
        <v>3.3546659614187568E-3</v>
      </c>
      <c r="K371" s="57">
        <f>'Historical Data'!U875</f>
        <v>-9.8659474215766485E-3</v>
      </c>
      <c r="L371" s="57">
        <f>'Historical Data'!W875</f>
        <v>-7.1006550544810976E-3</v>
      </c>
      <c r="M371" s="57">
        <f>'Historical Data'!Y875</f>
        <v>4.8988192998840052E-3</v>
      </c>
    </row>
    <row r="372" spans="2:13" ht="15" customHeight="1" x14ac:dyDescent="0.35">
      <c r="B372" s="56">
        <f>'Historical Data'!C874</f>
        <v>44995</v>
      </c>
      <c r="C372" s="57">
        <f>'Historical Data'!E874</f>
        <v>6.4367795821818063E-4</v>
      </c>
      <c r="D372" s="57">
        <f>'Historical Data'!G874</f>
        <v>4.9976766395209093E-2</v>
      </c>
      <c r="E372" s="57">
        <f>'Historical Data'!I874</f>
        <v>4.9984619178462308E-2</v>
      </c>
      <c r="F372" s="57">
        <f>'Historical Data'!K874</f>
        <v>4.594178721389186E-2</v>
      </c>
      <c r="G372" s="57">
        <f>'Historical Data'!M874</f>
        <v>-5.6101988578713957E-3</v>
      </c>
      <c r="H372" s="57">
        <f>'Historical Data'!O874</f>
        <v>-5.1899897922056404E-3</v>
      </c>
      <c r="I372" s="57">
        <f>'Historical Data'!Q874</f>
        <v>6.1274763011962552E-3</v>
      </c>
      <c r="J372" s="57">
        <f>'Historical Data'!S874</f>
        <v>7.2443587206991733E-3</v>
      </c>
      <c r="K372" s="57">
        <f>'Historical Data'!U874</f>
        <v>3.3212485127169789E-3</v>
      </c>
      <c r="L372" s="57">
        <f>'Historical Data'!W874</f>
        <v>-4.7674988530510554E-3</v>
      </c>
      <c r="M372" s="57">
        <f>'Historical Data'!Y874</f>
        <v>4.7811509998447743E-3</v>
      </c>
    </row>
    <row r="373" spans="2:13" ht="15" customHeight="1" x14ac:dyDescent="0.35">
      <c r="B373" s="56">
        <f>'Historical Data'!C873</f>
        <v>44998</v>
      </c>
      <c r="C373" s="57">
        <f>'Historical Data'!E873</f>
        <v>-5.952394065229516E-3</v>
      </c>
      <c r="D373" s="57">
        <f>'Historical Data'!G873</f>
        <v>4.9975135825068184E-2</v>
      </c>
      <c r="E373" s="57">
        <f>'Historical Data'!I873</f>
        <v>4.9948696317872576E-2</v>
      </c>
      <c r="F373" s="57">
        <f>'Historical Data'!K873</f>
        <v>4.9780403570399256E-2</v>
      </c>
      <c r="G373" s="57">
        <f>'Historical Data'!M873</f>
        <v>-1.3399249891758891E-2</v>
      </c>
      <c r="H373" s="57">
        <f>'Historical Data'!O873</f>
        <v>-3.5401720014583749E-2</v>
      </c>
      <c r="I373" s="57">
        <f>'Historical Data'!Q873</f>
        <v>-1.9488408612754582E-2</v>
      </c>
      <c r="J373" s="57">
        <f>'Historical Data'!S873</f>
        <v>-5.8092326073918565E-3</v>
      </c>
      <c r="K373" s="57">
        <f>'Historical Data'!U873</f>
        <v>-1.986355404404172E-3</v>
      </c>
      <c r="L373" s="57">
        <f>'Historical Data'!W873</f>
        <v>-2.8263339569212786E-2</v>
      </c>
      <c r="M373" s="57">
        <f>'Historical Data'!Y873</f>
        <v>-8.4904720688144808E-3</v>
      </c>
    </row>
    <row r="374" spans="2:13" ht="15" customHeight="1" x14ac:dyDescent="0.35">
      <c r="B374" s="56">
        <f>'Historical Data'!C872</f>
        <v>44999</v>
      </c>
      <c r="C374" s="57">
        <f>'Historical Data'!E872</f>
        <v>-7.0185469591098615E-3</v>
      </c>
      <c r="D374" s="57">
        <f>'Historical Data'!G872</f>
        <v>-4.9965788434858327E-2</v>
      </c>
      <c r="E374" s="57">
        <f>'Historical Data'!I872</f>
        <v>-1.4927472641254269E-2</v>
      </c>
      <c r="F374" s="57">
        <f>'Historical Data'!K872</f>
        <v>-4.9976789934945254E-2</v>
      </c>
      <c r="G374" s="57">
        <f>'Historical Data'!M872</f>
        <v>7.1480148219560391E-4</v>
      </c>
      <c r="H374" s="57">
        <f>'Historical Data'!O872</f>
        <v>-3.2064791477874555E-2</v>
      </c>
      <c r="I374" s="57">
        <f>'Historical Data'!Q872</f>
        <v>-1.2422411014344492E-3</v>
      </c>
      <c r="J374" s="57">
        <f>'Historical Data'!S872</f>
        <v>-1.001658230318081E-2</v>
      </c>
      <c r="K374" s="57">
        <f>'Historical Data'!U872</f>
        <v>-3.9806177303366441E-3</v>
      </c>
      <c r="L374" s="57">
        <f>'Historical Data'!W872</f>
        <v>2.7112118568890509E-3</v>
      </c>
      <c r="M374" s="57">
        <f>'Historical Data'!Y872</f>
        <v>-6.4928826882308943E-3</v>
      </c>
    </row>
    <row r="375" spans="2:13" ht="15" customHeight="1" x14ac:dyDescent="0.35">
      <c r="B375" s="56">
        <f>'Historical Data'!C871</f>
        <v>45000</v>
      </c>
      <c r="C375" s="57">
        <f>'Historical Data'!E871</f>
        <v>-4.2850830011642582E-4</v>
      </c>
      <c r="D375" s="57">
        <f>'Historical Data'!G871</f>
        <v>2.8984663073696959E-2</v>
      </c>
      <c r="E375" s="57">
        <f>'Historical Data'!I871</f>
        <v>4.8576759685711846E-2</v>
      </c>
      <c r="F375" s="57">
        <f>'Historical Data'!K871</f>
        <v>-1.2478549910979519E-2</v>
      </c>
      <c r="G375" s="57">
        <f>'Historical Data'!M871</f>
        <v>-2.8571015009356548E-3</v>
      </c>
      <c r="H375" s="57">
        <f>'Historical Data'!O871</f>
        <v>2.2550413534578428E-2</v>
      </c>
      <c r="I375" s="57">
        <f>'Historical Data'!Q871</f>
        <v>2.2387844427194992E-2</v>
      </c>
      <c r="J375" s="57">
        <f>'Historical Data'!S871</f>
        <v>1.686478257711066E-3</v>
      </c>
      <c r="K375" s="57">
        <f>'Historical Data'!U871</f>
        <v>1.3765665719304598E-2</v>
      </c>
      <c r="L375" s="57">
        <f>'Historical Data'!W871</f>
        <v>-2.2123783089919025E-3</v>
      </c>
      <c r="M375" s="57">
        <f>'Historical Data'!Y871</f>
        <v>1.9227290247384676E-2</v>
      </c>
    </row>
    <row r="376" spans="2:13" ht="15" customHeight="1" x14ac:dyDescent="0.35">
      <c r="B376" s="56">
        <f>'Historical Data'!C870</f>
        <v>45001</v>
      </c>
      <c r="C376" s="57">
        <f>'Historical Data'!E870</f>
        <v>1.0165805561385577E-2</v>
      </c>
      <c r="D376" s="57">
        <f>'Historical Data'!G870</f>
        <v>4.885015114312985E-2</v>
      </c>
      <c r="E376" s="57">
        <f>'Historical Data'!I870</f>
        <v>4.9972985926467262E-2</v>
      </c>
      <c r="F376" s="57">
        <f>'Historical Data'!K870</f>
        <v>-1.5361717604277847E-2</v>
      </c>
      <c r="G376" s="57">
        <f>'Historical Data'!M870</f>
        <v>-1.2893951389725045E-2</v>
      </c>
      <c r="H376" s="57">
        <f>'Historical Data'!O870</f>
        <v>-6.0499775690801005E-3</v>
      </c>
      <c r="I376" s="57">
        <f>'Historical Data'!Q870</f>
        <v>-1.0948652054522778E-2</v>
      </c>
      <c r="J376" s="57">
        <f>'Historical Data'!S870</f>
        <v>7.856167798476088E-3</v>
      </c>
      <c r="K376" s="57">
        <f>'Historical Data'!U870</f>
        <v>1.6863826552695027E-2</v>
      </c>
      <c r="L376" s="57">
        <f>'Historical Data'!W870</f>
        <v>2.2172837795306766E-3</v>
      </c>
      <c r="M376" s="57">
        <f>'Historical Data'!Y870</f>
        <v>1.4031806092896115E-2</v>
      </c>
    </row>
    <row r="377" spans="2:13" ht="15" customHeight="1" x14ac:dyDescent="0.35">
      <c r="B377" s="56">
        <f>'Historical Data'!C869</f>
        <v>45002</v>
      </c>
      <c r="C377" s="57">
        <f>'Historical Data'!E869</f>
        <v>1.6643569017764648E-3</v>
      </c>
      <c r="D377" s="57">
        <f>'Historical Data'!G869</f>
        <v>4.9964016400315003E-2</v>
      </c>
      <c r="E377" s="57">
        <f>'Historical Data'!I869</f>
        <v>4.997424024422914E-2</v>
      </c>
      <c r="F377" s="57">
        <f>'Historical Data'!K869</f>
        <v>6.2908905244325464E-3</v>
      </c>
      <c r="G377" s="57">
        <f>'Historical Data'!M869</f>
        <v>-1.4514523675333013E-3</v>
      </c>
      <c r="H377" s="57">
        <f>'Historical Data'!O869</f>
        <v>-1.0799108777927224E-2</v>
      </c>
      <c r="I377" s="57">
        <f>'Historical Data'!Q869</f>
        <v>2.8290195055711509E-2</v>
      </c>
      <c r="J377" s="57">
        <f>'Historical Data'!S869</f>
        <v>-1.4754880934130243E-2</v>
      </c>
      <c r="K377" s="57">
        <f>'Historical Data'!U869</f>
        <v>-1.0553606681472982E-2</v>
      </c>
      <c r="L377" s="57">
        <f>'Historical Data'!W869</f>
        <v>8.6036848694350798E-3</v>
      </c>
      <c r="M377" s="57">
        <f>'Historical Data'!Y869</f>
        <v>-1.878648634009572E-2</v>
      </c>
    </row>
    <row r="378" spans="2:13" ht="15" customHeight="1" x14ac:dyDescent="0.35">
      <c r="B378" s="56">
        <f>'Historical Data'!C868</f>
        <v>45005</v>
      </c>
      <c r="C378" s="57">
        <f>'Historical Data'!E868</f>
        <v>-3.2349176927489731E-3</v>
      </c>
      <c r="D378" s="57">
        <f>'Historical Data'!G868</f>
        <v>-1.2960336789176519E-2</v>
      </c>
      <c r="E378" s="57">
        <f>'Historical Data'!I868</f>
        <v>3.9693751196400617E-2</v>
      </c>
      <c r="F378" s="57">
        <f>'Historical Data'!K868</f>
        <v>-4.8762207579238548E-2</v>
      </c>
      <c r="G378" s="57">
        <f>'Historical Data'!M868</f>
        <v>-7.994180947722751E-3</v>
      </c>
      <c r="H378" s="57">
        <f>'Historical Data'!O868</f>
        <v>-2.3422025019427584E-2</v>
      </c>
      <c r="I378" s="57">
        <f>'Historical Data'!Q868</f>
        <v>-3.2296685785431212E-2</v>
      </c>
      <c r="J378" s="57">
        <f>'Historical Data'!S868</f>
        <v>-5.3687447351350448E-3</v>
      </c>
      <c r="K378" s="57">
        <f>'Historical Data'!U868</f>
        <v>-9.5776535418937714E-3</v>
      </c>
      <c r="L378" s="57">
        <f>'Historical Data'!W868</f>
        <v>-1.2429765975128793E-2</v>
      </c>
      <c r="M378" s="57">
        <f>'Historical Data'!Y868</f>
        <v>-9.9000856879492005E-3</v>
      </c>
    </row>
    <row r="379" spans="2:13" ht="15" customHeight="1" x14ac:dyDescent="0.35">
      <c r="B379" s="56">
        <f>'Historical Data'!C867</f>
        <v>45006</v>
      </c>
      <c r="C379" s="57">
        <f>'Historical Data'!E867</f>
        <v>9.1739463465820847E-3</v>
      </c>
      <c r="D379" s="57">
        <f>'Historical Data'!G867</f>
        <v>-2.9729462616011615E-3</v>
      </c>
      <c r="E379" s="57">
        <f>'Historical Data'!I867</f>
        <v>4.9961659293158434E-2</v>
      </c>
      <c r="F379" s="57">
        <f>'Historical Data'!K867</f>
        <v>4.9947362393623074E-2</v>
      </c>
      <c r="G379" s="57">
        <f>'Historical Data'!M867</f>
        <v>2.1977544458444687E-3</v>
      </c>
      <c r="H379" s="57">
        <f>'Historical Data'!O867</f>
        <v>2.4593484465897486E-2</v>
      </c>
      <c r="I379" s="57">
        <f>'Historical Data'!Q867</f>
        <v>-1.1124891857848707E-2</v>
      </c>
      <c r="J379" s="57">
        <f>'Historical Data'!S867</f>
        <v>6.2498758644209396E-3</v>
      </c>
      <c r="K379" s="57">
        <f>'Historical Data'!U867</f>
        <v>-1.9121017649558536E-2</v>
      </c>
      <c r="L379" s="57">
        <f>'Historical Data'!W867</f>
        <v>-1.4809487842176727E-3</v>
      </c>
      <c r="M379" s="57">
        <f>'Historical Data'!Y867</f>
        <v>-2.0563957041028313E-2</v>
      </c>
    </row>
    <row r="380" spans="2:13" ht="15" customHeight="1" x14ac:dyDescent="0.35">
      <c r="B380" s="56">
        <f>'Historical Data'!C866</f>
        <v>45007</v>
      </c>
      <c r="C380" s="57">
        <f>'Historical Data'!E866</f>
        <v>1.8799713946009433E-3</v>
      </c>
      <c r="D380" s="57">
        <f>'Historical Data'!G866</f>
        <v>2.6538190925450067E-2</v>
      </c>
      <c r="E380" s="57">
        <f>'Historical Data'!I866</f>
        <v>4.9997181306645322E-2</v>
      </c>
      <c r="F380" s="57">
        <f>'Historical Data'!K866</f>
        <v>2.1782743527695381E-2</v>
      </c>
      <c r="G380" s="57">
        <f>'Historical Data'!M866</f>
        <v>2.9240615623882249E-3</v>
      </c>
      <c r="H380" s="57">
        <f>'Historical Data'!O866</f>
        <v>-3.7689785675247833E-3</v>
      </c>
      <c r="I380" s="57">
        <f>'Historical Data'!Q866</f>
        <v>7.5000316125188871E-3</v>
      </c>
      <c r="J380" s="57">
        <f>'Historical Data'!S866</f>
        <v>-1.5527832698290833E-2</v>
      </c>
      <c r="K380" s="57">
        <f>'Historical Data'!U866</f>
        <v>4.2574586854742247E-3</v>
      </c>
      <c r="L380" s="57">
        <f>'Historical Data'!W866</f>
        <v>-6.6730698908208375E-3</v>
      </c>
      <c r="M380" s="57">
        <f>'Historical Data'!Y866</f>
        <v>-4.2377694995420212E-3</v>
      </c>
    </row>
    <row r="381" spans="2:13" ht="15" customHeight="1" x14ac:dyDescent="0.35">
      <c r="B381" s="56">
        <f>'Historical Data'!C865</f>
        <v>45008</v>
      </c>
      <c r="C381" s="57">
        <f>'Historical Data'!E865</f>
        <v>-6.130737987585233E-4</v>
      </c>
      <c r="D381" s="57">
        <f>'Historical Data'!G865</f>
        <v>4.9961244332326071E-2</v>
      </c>
      <c r="E381" s="57">
        <f>'Historical Data'!I865</f>
        <v>4.9967936318854544E-2</v>
      </c>
      <c r="F381" s="57">
        <f>'Historical Data'!K865</f>
        <v>-1.2987076112697116E-2</v>
      </c>
      <c r="G381" s="57">
        <f>'Historical Data'!M865</f>
        <v>-9.4752237412495388E-3</v>
      </c>
      <c r="H381" s="57">
        <f>'Historical Data'!O865</f>
        <v>-1.254486222132678E-2</v>
      </c>
      <c r="I381" s="57">
        <f>'Historical Data'!Q865</f>
        <v>-7.444199878103297E-3</v>
      </c>
      <c r="J381" s="57">
        <f>'Historical Data'!S865</f>
        <v>1.4338863009788483E-3</v>
      </c>
      <c r="K381" s="57">
        <f>'Historical Data'!U865</f>
        <v>-8.7015736947465561E-3</v>
      </c>
      <c r="L381" s="57">
        <f>'Historical Data'!W865</f>
        <v>-4.2299555979321557E-3</v>
      </c>
      <c r="M381" s="57">
        <f>'Historical Data'!Y865</f>
        <v>-2.8049283885472898E-3</v>
      </c>
    </row>
    <row r="382" spans="2:13" ht="15" customHeight="1" x14ac:dyDescent="0.35">
      <c r="B382" s="56">
        <f>'Historical Data'!C864</f>
        <v>45009</v>
      </c>
      <c r="C382" s="57">
        <f>'Historical Data'!E864</f>
        <v>-9.129448881001645E-3</v>
      </c>
      <c r="D382" s="57">
        <f>'Historical Data'!G864</f>
        <v>3.7025104675513454E-2</v>
      </c>
      <c r="E382" s="57">
        <f>'Historical Data'!I864</f>
        <v>4.7844455813172981E-2</v>
      </c>
      <c r="F382" s="57">
        <f>'Historical Data'!K864</f>
        <v>-4.3694100667098446E-2</v>
      </c>
      <c r="G382" s="57">
        <f>'Historical Data'!M864</f>
        <v>-1.692413937604853E-2</v>
      </c>
      <c r="H382" s="57">
        <f>'Historical Data'!O864</f>
        <v>-4.5372071183086948E-2</v>
      </c>
      <c r="I382" s="57">
        <f>'Historical Data'!Q864</f>
        <v>-9.9999393450850294E-3</v>
      </c>
      <c r="J382" s="57">
        <f>'Historical Data'!S864</f>
        <v>-1.0882200656859631E-2</v>
      </c>
      <c r="K382" s="57">
        <f>'Historical Data'!U864</f>
        <v>1.1254107573452909E-3</v>
      </c>
      <c r="L382" s="57">
        <f>'Historical Data'!W864</f>
        <v>-3.673163089765441E-2</v>
      </c>
      <c r="M382" s="57">
        <f>'Historical Data'!Y864</f>
        <v>-2.4442426134905992E-2</v>
      </c>
    </row>
    <row r="383" spans="2:13" ht="15" customHeight="1" x14ac:dyDescent="0.35">
      <c r="B383" s="56">
        <f>'Historical Data'!C863</f>
        <v>45012</v>
      </c>
      <c r="C383" s="57">
        <f>'Historical Data'!E863</f>
        <v>-4.3713019713975676E-3</v>
      </c>
      <c r="D383" s="57">
        <f>'Historical Data'!G863</f>
        <v>-4.9931103086584105E-2</v>
      </c>
      <c r="E383" s="57">
        <f>'Historical Data'!I863</f>
        <v>-4.3182544543770018E-2</v>
      </c>
      <c r="F383" s="57">
        <f>'Historical Data'!K863</f>
        <v>-4.9844287664218556E-2</v>
      </c>
      <c r="G383" s="57">
        <f>'Historical Data'!M863</f>
        <v>-3.2185663923264052E-2</v>
      </c>
      <c r="H383" s="57">
        <f>'Historical Data'!O863</f>
        <v>-4.0557747422696577E-2</v>
      </c>
      <c r="I383" s="57">
        <f>'Historical Data'!Q863</f>
        <v>-1.5151578086891826E-2</v>
      </c>
      <c r="J383" s="57">
        <f>'Historical Data'!S863</f>
        <v>-8.3959414902847751E-3</v>
      </c>
      <c r="K383" s="57">
        <f>'Historical Data'!U863</f>
        <v>-1.034187124849717E-2</v>
      </c>
      <c r="L383" s="57">
        <f>'Historical Data'!W863</f>
        <v>-3.1647258769017195E-2</v>
      </c>
      <c r="M383" s="57">
        <f>'Historical Data'!Y863</f>
        <v>-3.1218829567676409E-2</v>
      </c>
    </row>
    <row r="384" spans="2:13" ht="15" customHeight="1" x14ac:dyDescent="0.35">
      <c r="B384" s="56">
        <f>'Historical Data'!C862</f>
        <v>45013</v>
      </c>
      <c r="C384" s="57">
        <f>'Historical Data'!E862</f>
        <v>-5.5830562902656755E-3</v>
      </c>
      <c r="D384" s="57">
        <f>'Historical Data'!G862</f>
        <v>-4.99813021282417E-2</v>
      </c>
      <c r="E384" s="57">
        <f>'Historical Data'!I862</f>
        <v>-5.0005075417984601E-2</v>
      </c>
      <c r="F384" s="57">
        <f>'Historical Data'!K862</f>
        <v>-4.9999947886646745E-2</v>
      </c>
      <c r="G384" s="57">
        <f>'Historical Data'!M862</f>
        <v>-2.2428487838713429E-2</v>
      </c>
      <c r="H384" s="57">
        <f>'Historical Data'!O862</f>
        <v>-2.1136072359757785E-2</v>
      </c>
      <c r="I384" s="57">
        <f>'Historical Data'!Q862</f>
        <v>1.2821621302447905E-3</v>
      </c>
      <c r="J384" s="57">
        <f>'Historical Data'!S862</f>
        <v>4.3795286798489208E-3</v>
      </c>
      <c r="K384" s="57">
        <f>'Historical Data'!U862</f>
        <v>9.0867256256603746E-3</v>
      </c>
      <c r="L384" s="57">
        <f>'Historical Data'!W862</f>
        <v>-1.4465588633517323E-2</v>
      </c>
      <c r="M384" s="57">
        <f>'Historical Data'!Y862</f>
        <v>4.956893354296521E-2</v>
      </c>
    </row>
    <row r="385" spans="2:13" ht="15" customHeight="1" x14ac:dyDescent="0.35">
      <c r="B385" s="56">
        <f>'Historical Data'!C861</f>
        <v>45014</v>
      </c>
      <c r="C385" s="57">
        <f>'Historical Data'!E861</f>
        <v>-7.0570842182604565E-4</v>
      </c>
      <c r="D385" s="57">
        <f>'Historical Data'!G861</f>
        <v>-1.1379298318197062E-2</v>
      </c>
      <c r="E385" s="57">
        <f>'Historical Data'!I861</f>
        <v>-4.4140488163818103E-2</v>
      </c>
      <c r="F385" s="57">
        <f>'Historical Data'!K861</f>
        <v>4.975552256140725E-2</v>
      </c>
      <c r="G385" s="57">
        <f>'Historical Data'!M861</f>
        <v>4.1139331305676929E-2</v>
      </c>
      <c r="H385" s="57">
        <f>'Historical Data'!O861</f>
        <v>6.4552474648935876E-2</v>
      </c>
      <c r="I385" s="57">
        <f>'Historical Data'!Q861</f>
        <v>6.5300953861255451E-2</v>
      </c>
      <c r="J385" s="57">
        <f>'Historical Data'!S861</f>
        <v>1.1627916022521889E-2</v>
      </c>
      <c r="K385" s="57">
        <f>'Historical Data'!U861</f>
        <v>1.5762196153101815E-3</v>
      </c>
      <c r="L385" s="57">
        <f>'Historical Data'!W861</f>
        <v>8.4261133150866918E-3</v>
      </c>
      <c r="M385" s="57">
        <f>'Historical Data'!Y861</f>
        <v>3.6960913961703756E-2</v>
      </c>
    </row>
    <row r="386" spans="2:13" ht="15" customHeight="1" x14ac:dyDescent="0.35">
      <c r="B386" s="56">
        <f>'Historical Data'!C860</f>
        <v>45016</v>
      </c>
      <c r="C386" s="57">
        <f>'Historical Data'!E860</f>
        <v>1.9729093708725554E-2</v>
      </c>
      <c r="D386" s="57">
        <f>'Historical Data'!G860</f>
        <v>-1.0364267564447749E-2</v>
      </c>
      <c r="E386" s="57">
        <f>'Historical Data'!I860</f>
        <v>-1.47592682196106E-2</v>
      </c>
      <c r="F386" s="57">
        <f>'Historical Data'!K860</f>
        <v>4.9863005337649202E-2</v>
      </c>
      <c r="G386" s="57">
        <f>'Historical Data'!M860</f>
        <v>1.2917893156286553E-2</v>
      </c>
      <c r="H386" s="57">
        <f>'Historical Data'!O860</f>
        <v>1.7747792733515677E-2</v>
      </c>
      <c r="I386" s="57">
        <f>'Historical Data'!Q860</f>
        <v>-3.3653883698174014E-2</v>
      </c>
      <c r="J386" s="57">
        <f>'Historical Data'!S860</f>
        <v>6.3220025471057983E-3</v>
      </c>
      <c r="K386" s="57">
        <f>'Historical Data'!U860</f>
        <v>1.4609780046240806E-2</v>
      </c>
      <c r="L386" s="57">
        <f>'Historical Data'!W860</f>
        <v>2.5606558882752317E-2</v>
      </c>
      <c r="M386" s="57">
        <f>'Historical Data'!Y860</f>
        <v>-3.7435021669646629E-2</v>
      </c>
    </row>
    <row r="387" spans="2:13" ht="15" customHeight="1" x14ac:dyDescent="0.35">
      <c r="B387" s="56">
        <f>'Historical Data'!C859</f>
        <v>45019</v>
      </c>
      <c r="C387" s="57">
        <f>'Historical Data'!E859</f>
        <v>-3.747624860559462E-4</v>
      </c>
      <c r="D387" s="57">
        <f>'Historical Data'!G859</f>
        <v>-4.9997446240598542E-2</v>
      </c>
      <c r="E387" s="57">
        <f>'Historical Data'!I859</f>
        <v>-4.9594292681419572E-2</v>
      </c>
      <c r="F387" s="57">
        <f>'Historical Data'!K859</f>
        <v>-5.4801431666259282E-3</v>
      </c>
      <c r="G387" s="57">
        <f>'Historical Data'!M859</f>
        <v>2.1005206331111914E-2</v>
      </c>
      <c r="H387" s="57">
        <f>'Historical Data'!O859</f>
        <v>3.9236032878565252E-2</v>
      </c>
      <c r="I387" s="57">
        <f>'Historical Data'!Q859</f>
        <v>2.4874700740482591E-3</v>
      </c>
      <c r="J387" s="57">
        <f>'Historical Data'!S859</f>
        <v>1.5419678745547172E-2</v>
      </c>
      <c r="K387" s="57">
        <f>'Historical Data'!U859</f>
        <v>-4.8737991969098893E-3</v>
      </c>
      <c r="L387" s="57">
        <f>'Historical Data'!W859</f>
        <v>1.9448180233389012E-2</v>
      </c>
      <c r="M387" s="57">
        <f>'Historical Data'!Y859</f>
        <v>2.0082352150156968E-2</v>
      </c>
    </row>
    <row r="388" spans="2:13" ht="15" customHeight="1" x14ac:dyDescent="0.35">
      <c r="B388" s="56">
        <f>'Historical Data'!C858</f>
        <v>45021</v>
      </c>
      <c r="C388" s="57">
        <f>'Historical Data'!E858</f>
        <v>-4.2971336364712176E-3</v>
      </c>
      <c r="D388" s="57">
        <f>'Historical Data'!G858</f>
        <v>-3.7682900051020041E-2</v>
      </c>
      <c r="E388" s="57">
        <f>'Historical Data'!I858</f>
        <v>-2.6091153265984213E-2</v>
      </c>
      <c r="F388" s="57">
        <f>'Historical Data'!K858</f>
        <v>-2.3615888519155082E-3</v>
      </c>
      <c r="G388" s="57">
        <f>'Historical Data'!M858</f>
        <v>1.6899269043078258E-2</v>
      </c>
      <c r="H388" s="57">
        <f>'Historical Data'!O858</f>
        <v>1.0787062778351952E-2</v>
      </c>
      <c r="I388" s="57">
        <f>'Historical Data'!Q858</f>
        <v>-1.2405979400451628E-3</v>
      </c>
      <c r="J388" s="57">
        <f>'Historical Data'!S858</f>
        <v>-1.068615745728263E-2</v>
      </c>
      <c r="K388" s="57">
        <f>'Historical Data'!U858</f>
        <v>4.6750016237282477E-3</v>
      </c>
      <c r="L388" s="57">
        <f>'Historical Data'!W858</f>
        <v>3.3512365769117203E-3</v>
      </c>
      <c r="M388" s="57">
        <f>'Historical Data'!Y858</f>
        <v>2.8809466710035814E-3</v>
      </c>
    </row>
    <row r="389" spans="2:13" ht="15" customHeight="1" x14ac:dyDescent="0.35">
      <c r="B389" s="56">
        <f>'Historical Data'!C857</f>
        <v>45022</v>
      </c>
      <c r="C389" s="57">
        <f>'Historical Data'!E857</f>
        <v>4.7626596911205521E-3</v>
      </c>
      <c r="D389" s="57">
        <f>'Historical Data'!G857</f>
        <v>4.9953227780641374E-2</v>
      </c>
      <c r="E389" s="57">
        <f>'Historical Data'!I857</f>
        <v>4.9963218758956707E-2</v>
      </c>
      <c r="F389" s="57">
        <f>'Historical Data'!K857</f>
        <v>1.1046769171185966E-2</v>
      </c>
      <c r="G389" s="57">
        <f>'Historical Data'!M857</f>
        <v>0</v>
      </c>
      <c r="H389" s="57">
        <f>'Historical Data'!O857</f>
        <v>-3.9526650951738906E-3</v>
      </c>
      <c r="I389" s="57">
        <f>'Historical Data'!Q857</f>
        <v>0</v>
      </c>
      <c r="J389" s="57">
        <f>'Historical Data'!S857</f>
        <v>-3.9796363719359906E-3</v>
      </c>
      <c r="K389" s="57">
        <f>'Historical Data'!U857</f>
        <v>-1.7724427804356457E-3</v>
      </c>
      <c r="L389" s="57">
        <f>'Historical Data'!W857</f>
        <v>3.3402847156347448E-3</v>
      </c>
      <c r="M389" s="57">
        <f>'Historical Data'!Y857</f>
        <v>-1.5322257736977152E-3</v>
      </c>
    </row>
    <row r="390" spans="2:13" ht="15" customHeight="1" x14ac:dyDescent="0.35">
      <c r="B390" s="56">
        <f>'Historical Data'!C856</f>
        <v>45026</v>
      </c>
      <c r="C390" s="57">
        <f>'Historical Data'!E856</f>
        <v>1.0694226213564528E-2</v>
      </c>
      <c r="D390" s="57">
        <f>'Historical Data'!G856</f>
        <v>4.9989469962941735E-2</v>
      </c>
      <c r="E390" s="57">
        <f>'Historical Data'!I856</f>
        <v>4.9979622874211094E-2</v>
      </c>
      <c r="F390" s="57">
        <f>'Historical Data'!K856</f>
        <v>9.3652607495533502E-3</v>
      </c>
      <c r="G390" s="57">
        <f>'Historical Data'!M856</f>
        <v>3.6126802569651506E-3</v>
      </c>
      <c r="H390" s="57">
        <f>'Historical Data'!O856</f>
        <v>-1.3293632349490325E-2</v>
      </c>
      <c r="I390" s="57">
        <f>'Historical Data'!Q856</f>
        <v>-4.9689644057404614E-3</v>
      </c>
      <c r="J390" s="57">
        <f>'Historical Data'!S856</f>
        <v>1.3698793606107262E-2</v>
      </c>
      <c r="K390" s="57">
        <f>'Historical Data'!U856</f>
        <v>1.6869939925702626E-2</v>
      </c>
      <c r="L390" s="57">
        <f>'Historical Data'!W856</f>
        <v>2.3046456876942845E-3</v>
      </c>
      <c r="M390" s="57">
        <f>'Historical Data'!Y856</f>
        <v>-2.5893036142526915E-3</v>
      </c>
    </row>
    <row r="391" spans="2:13" ht="15" customHeight="1" x14ac:dyDescent="0.35">
      <c r="B391" s="56">
        <f>'Historical Data'!C855</f>
        <v>45027</v>
      </c>
      <c r="C391" s="57">
        <f>'Historical Data'!E855</f>
        <v>1.0284019332135186E-2</v>
      </c>
      <c r="D391" s="57">
        <f>'Historical Data'!G855</f>
        <v>4.9957537312950828E-2</v>
      </c>
      <c r="E391" s="57">
        <f>'Historical Data'!I855</f>
        <v>4.9991603126705142E-2</v>
      </c>
      <c r="F391" s="57">
        <f>'Historical Data'!K855</f>
        <v>0</v>
      </c>
      <c r="G391" s="57">
        <f>'Historical Data'!M855</f>
        <v>5.7596440460454534E-3</v>
      </c>
      <c r="H391" s="57">
        <f>'Historical Data'!O855</f>
        <v>-2.6744480233229062E-2</v>
      </c>
      <c r="I391" s="57">
        <f>'Historical Data'!Q855</f>
        <v>2.9962464521390286E-2</v>
      </c>
      <c r="J391" s="57">
        <f>'Historical Data'!S855</f>
        <v>2.8151993453688906E-3</v>
      </c>
      <c r="K391" s="57">
        <f>'Historical Data'!U855</f>
        <v>1.0041517039340642E-2</v>
      </c>
      <c r="L391" s="57">
        <f>'Historical Data'!W855</f>
        <v>9.4533668762408762E-3</v>
      </c>
      <c r="M391" s="57">
        <f>'Historical Data'!Y855</f>
        <v>4.8365367464804132E-2</v>
      </c>
    </row>
    <row r="392" spans="2:13" ht="15" customHeight="1" x14ac:dyDescent="0.35">
      <c r="B392" s="56">
        <f>'Historical Data'!C854</f>
        <v>45028</v>
      </c>
      <c r="C392" s="57">
        <f>'Historical Data'!E854</f>
        <v>-2.7514036021497601E-3</v>
      </c>
      <c r="D392" s="57">
        <f>'Historical Data'!G854</f>
        <v>-7.041941843253019E-3</v>
      </c>
      <c r="E392" s="57">
        <f>'Historical Data'!I854</f>
        <v>-2.3832221779304108E-3</v>
      </c>
      <c r="F392" s="57">
        <f>'Historical Data'!K854</f>
        <v>-7.9896279559098504E-3</v>
      </c>
      <c r="G392" s="57">
        <f>'Historical Data'!M854</f>
        <v>-2.3622031067217941E-2</v>
      </c>
      <c r="H392" s="57">
        <f>'Historical Data'!O854</f>
        <v>9.7108170331261512E-3</v>
      </c>
      <c r="I392" s="57">
        <f>'Historical Data'!Q854</f>
        <v>1.2122259768663213E-3</v>
      </c>
      <c r="J392" s="57">
        <f>'Historical Data'!S854</f>
        <v>-1.2914144986574838E-2</v>
      </c>
      <c r="K392" s="57">
        <f>'Historical Data'!U854</f>
        <v>-1.7505889595836321E-2</v>
      </c>
      <c r="L392" s="57">
        <f>'Historical Data'!W854</f>
        <v>-2.2778927716222697E-3</v>
      </c>
      <c r="M392" s="57">
        <f>'Historical Data'!Y854</f>
        <v>-1.7609855009000031E-2</v>
      </c>
    </row>
    <row r="393" spans="2:13" ht="15" customHeight="1" x14ac:dyDescent="0.35">
      <c r="B393" s="56">
        <f>'Historical Data'!C853</f>
        <v>45029</v>
      </c>
      <c r="C393" s="57">
        <f>'Historical Data'!E853</f>
        <v>-7.5108358333575431E-4</v>
      </c>
      <c r="D393" s="57">
        <f>'Historical Data'!G853</f>
        <v>-1.2075304207728732E-2</v>
      </c>
      <c r="E393" s="57">
        <f>'Historical Data'!I853</f>
        <v>-7.4316631100357355E-4</v>
      </c>
      <c r="F393" s="57">
        <f>'Historical Data'!K853</f>
        <v>-1.7147306277760732E-2</v>
      </c>
      <c r="G393" s="57">
        <f>'Historical Data'!M853</f>
        <v>7.3307934963873223E-4</v>
      </c>
      <c r="H393" s="57">
        <f>'Historical Data'!O853</f>
        <v>4.5017661631321371E-3</v>
      </c>
      <c r="I393" s="57">
        <f>'Historical Data'!Q853</f>
        <v>3.7530220416748916E-2</v>
      </c>
      <c r="J393" s="57">
        <f>'Historical Data'!S853</f>
        <v>-1.5642562276361294E-2</v>
      </c>
      <c r="K393" s="57">
        <f>'Historical Data'!U853</f>
        <v>1.7157939802081801E-2</v>
      </c>
      <c r="L393" s="57">
        <f>'Historical Data'!W853</f>
        <v>-4.0589739808708503E-3</v>
      </c>
      <c r="M393" s="57">
        <f>'Historical Data'!Y853</f>
        <v>6.4420223068557547E-3</v>
      </c>
    </row>
    <row r="394" spans="2:13" ht="15" customHeight="1" x14ac:dyDescent="0.35">
      <c r="B394" s="56">
        <f>'Historical Data'!C852</f>
        <v>45033</v>
      </c>
      <c r="C394" s="57">
        <f>'Historical Data'!E852</f>
        <v>6.3793174001158803E-3</v>
      </c>
      <c r="D394" s="57">
        <f>'Historical Data'!G852</f>
        <v>8.3911574127490951E-3</v>
      </c>
      <c r="E394" s="57">
        <f>'Historical Data'!I852</f>
        <v>2.2738100009325413E-2</v>
      </c>
      <c r="F394" s="57">
        <f>'Historical Data'!K852</f>
        <v>1.5859782101450559E-3</v>
      </c>
      <c r="G394" s="57">
        <f>'Historical Data'!M852</f>
        <v>-3.6629665537124545E-3</v>
      </c>
      <c r="H394" s="57">
        <f>'Historical Data'!O852</f>
        <v>1.1815023174888806E-2</v>
      </c>
      <c r="I394" s="57">
        <f>'Historical Data'!Q852</f>
        <v>1.4002391504209788E-2</v>
      </c>
      <c r="J394" s="57">
        <f>'Historical Data'!S852</f>
        <v>-1.9936511213472508E-2</v>
      </c>
      <c r="K394" s="57">
        <f>'Historical Data'!U852</f>
        <v>2.3572772231379657E-2</v>
      </c>
      <c r="L394" s="57">
        <f>'Historical Data'!W852</f>
        <v>3.3112772972152538E-3</v>
      </c>
      <c r="M394" s="57">
        <f>'Historical Data'!Y852</f>
        <v>-3.5343333510556074E-2</v>
      </c>
    </row>
    <row r="395" spans="2:13" ht="15" customHeight="1" x14ac:dyDescent="0.35">
      <c r="B395" s="56">
        <f>'Historical Data'!C851</f>
        <v>45034</v>
      </c>
      <c r="C395" s="57">
        <f>'Historical Data'!E851</f>
        <v>-6.501524798031233E-3</v>
      </c>
      <c r="D395" s="57">
        <f>'Historical Data'!G851</f>
        <v>-7.1668601942087573E-3</v>
      </c>
      <c r="E395" s="57">
        <f>'Historical Data'!I851</f>
        <v>-1.0700730272289349E-2</v>
      </c>
      <c r="F395" s="57">
        <f>'Historical Data'!K851</f>
        <v>-5.8063136512799263E-3</v>
      </c>
      <c r="G395" s="57">
        <f>'Historical Data'!M851</f>
        <v>-7.3529943115557828E-4</v>
      </c>
      <c r="H395" s="57">
        <f>'Historical Data'!O851</f>
        <v>-2.6173094939663244E-3</v>
      </c>
      <c r="I395" s="57">
        <f>'Historical Data'!Q851</f>
        <v>-9.2061159963222616E-3</v>
      </c>
      <c r="J395" s="57">
        <f>'Historical Data'!S851</f>
        <v>2.9480904718848233E-3</v>
      </c>
      <c r="K395" s="57">
        <f>'Historical Data'!U851</f>
        <v>-2.6833052514905309E-2</v>
      </c>
      <c r="L395" s="57">
        <f>'Historical Data'!W851</f>
        <v>1.5232746636419936E-3</v>
      </c>
      <c r="M395" s="57">
        <f>'Historical Data'!Y851</f>
        <v>2.1829061516682291E-2</v>
      </c>
    </row>
    <row r="396" spans="2:13" ht="15" customHeight="1" x14ac:dyDescent="0.35">
      <c r="B396" s="56">
        <f>'Historical Data'!C850</f>
        <v>45035</v>
      </c>
      <c r="C396" s="57">
        <f>'Historical Data'!E850</f>
        <v>-2.2596217018461262E-3</v>
      </c>
      <c r="D396" s="57">
        <f>'Historical Data'!G850</f>
        <v>-1.3904399924581479E-2</v>
      </c>
      <c r="E396" s="57">
        <f>'Historical Data'!I850</f>
        <v>-1.7274888114499398E-2</v>
      </c>
      <c r="F396" s="57">
        <f>'Historical Data'!K850</f>
        <v>-5.5747038672759874E-3</v>
      </c>
      <c r="G396" s="57">
        <f>'Historical Data'!M850</f>
        <v>8.0941814395265599E-3</v>
      </c>
      <c r="H396" s="57">
        <f>'Historical Data'!O850</f>
        <v>1.4130622502952495E-3</v>
      </c>
      <c r="I396" s="57">
        <f>'Historical Data'!Q850</f>
        <v>-2.322794613164425E-3</v>
      </c>
      <c r="J396" s="57">
        <f>'Historical Data'!S850</f>
        <v>-1.7636647018391849E-2</v>
      </c>
      <c r="K396" s="57">
        <f>'Historical Data'!U850</f>
        <v>-1.5196980194935872E-3</v>
      </c>
      <c r="L396" s="57">
        <f>'Historical Data'!W850</f>
        <v>-1.9264910078666153E-2</v>
      </c>
      <c r="M396" s="57">
        <f>'Historical Data'!Y850</f>
        <v>3.9526215155269995E-3</v>
      </c>
    </row>
    <row r="397" spans="2:13" ht="15" customHeight="1" x14ac:dyDescent="0.35">
      <c r="B397" s="56">
        <f>'Historical Data'!C849</f>
        <v>45036</v>
      </c>
      <c r="C397" s="57">
        <f>'Historical Data'!E849</f>
        <v>1.116177448465816E-3</v>
      </c>
      <c r="D397" s="57">
        <f>'Historical Data'!G849</f>
        <v>-6.4852476583810992E-3</v>
      </c>
      <c r="E397" s="57">
        <f>'Historical Data'!I849</f>
        <v>-2.9386621456212181E-3</v>
      </c>
      <c r="F397" s="57">
        <f>'Historical Data'!K849</f>
        <v>4.5381761999139014E-2</v>
      </c>
      <c r="G397" s="57">
        <f>'Historical Data'!M849</f>
        <v>-4.379530255749331E-3</v>
      </c>
      <c r="H397" s="57">
        <f>'Historical Data'!O849</f>
        <v>4.5958452037306641E-2</v>
      </c>
      <c r="I397" s="57">
        <f>'Historical Data'!Q849</f>
        <v>-2.4447036336122441E-2</v>
      </c>
      <c r="J397" s="57">
        <f>'Historical Data'!S849</f>
        <v>1.5559444969160063E-2</v>
      </c>
      <c r="K397" s="57">
        <f>'Historical Data'!U849</f>
        <v>4.131458194450488E-3</v>
      </c>
      <c r="L397" s="57">
        <f>'Historical Data'!W849</f>
        <v>1.524938702857126E-2</v>
      </c>
      <c r="M397" s="57">
        <f>'Historical Data'!Y849</f>
        <v>8.623864454958996E-3</v>
      </c>
    </row>
    <row r="398" spans="2:13" ht="15" customHeight="1" x14ac:dyDescent="0.35">
      <c r="B398" s="56">
        <f>'Historical Data'!C848</f>
        <v>45037</v>
      </c>
      <c r="C398" s="57">
        <f>'Historical Data'!E848</f>
        <v>8.6261739684623251E-6</v>
      </c>
      <c r="D398" s="57">
        <f>'Historical Data'!G848</f>
        <v>-1.6022106184386042E-2</v>
      </c>
      <c r="E398" s="57">
        <f>'Historical Data'!I848</f>
        <v>-1.8059027711681108E-2</v>
      </c>
      <c r="F398" s="57">
        <f>'Historical Data'!K848</f>
        <v>1.7619985428945162E-2</v>
      </c>
      <c r="G398" s="57">
        <f>'Historical Data'!M848</f>
        <v>-5.1319380234567946E-3</v>
      </c>
      <c r="H398" s="57">
        <f>'Historical Data'!O848</f>
        <v>-2.2355021999855507E-2</v>
      </c>
      <c r="I398" s="57">
        <f>'Historical Data'!Q848</f>
        <v>2.2673026341617053E-2</v>
      </c>
      <c r="J398" s="57">
        <f>'Historical Data'!S848</f>
        <v>0</v>
      </c>
      <c r="K398" s="57">
        <f>'Historical Data'!U848</f>
        <v>2.8151041205453087E-3</v>
      </c>
      <c r="L398" s="57">
        <f>'Historical Data'!W848</f>
        <v>-3.5641813370255182E-3</v>
      </c>
      <c r="M398" s="57">
        <f>'Historical Data'!Y848</f>
        <v>5.2044110216085127E-3</v>
      </c>
    </row>
    <row r="399" spans="2:13" ht="15" customHeight="1" x14ac:dyDescent="0.35">
      <c r="B399" s="56">
        <f>'Historical Data'!C847</f>
        <v>45040</v>
      </c>
      <c r="C399" s="57">
        <f>'Historical Data'!E847</f>
        <v>9.4671442650451354E-4</v>
      </c>
      <c r="D399" s="57">
        <f>'Historical Data'!G847</f>
        <v>-2.9952807414670102E-2</v>
      </c>
      <c r="E399" s="57">
        <f>'Historical Data'!I847</f>
        <v>-3.176166364699673E-2</v>
      </c>
      <c r="F399" s="57">
        <f>'Historical Data'!K847</f>
        <v>1.0790472312189436E-2</v>
      </c>
      <c r="G399" s="57">
        <f>'Historical Data'!M847</f>
        <v>0</v>
      </c>
      <c r="H399" s="57">
        <f>'Historical Data'!O847</f>
        <v>2.1880638826577314E-2</v>
      </c>
      <c r="I399" s="57">
        <f>'Historical Data'!Q847</f>
        <v>-1.0501793628157396E-2</v>
      </c>
      <c r="J399" s="57">
        <f>'Historical Data'!S847</f>
        <v>7.3659822625460336E-3</v>
      </c>
      <c r="K399" s="57">
        <f>'Historical Data'!U847</f>
        <v>1.7273789110943127E-3</v>
      </c>
      <c r="L399" s="57">
        <f>'Historical Data'!W847</f>
        <v>7.6666222027754749E-4</v>
      </c>
      <c r="M399" s="57">
        <f>'Historical Data'!Y847</f>
        <v>6.0096826278683846E-3</v>
      </c>
    </row>
    <row r="400" spans="2:13" ht="15" customHeight="1" x14ac:dyDescent="0.35">
      <c r="B400" s="56">
        <f>'Historical Data'!C846</f>
        <v>45041</v>
      </c>
      <c r="C400" s="57">
        <f>'Historical Data'!E846</f>
        <v>7.685048734455302E-3</v>
      </c>
      <c r="D400" s="57">
        <f>'Historical Data'!G846</f>
        <v>4.9580393567041581E-2</v>
      </c>
      <c r="E400" s="57">
        <f>'Historical Data'!I846</f>
        <v>4.9656239477438247E-2</v>
      </c>
      <c r="F400" s="57">
        <f>'Historical Data'!K846</f>
        <v>2.110234147413359E-2</v>
      </c>
      <c r="G400" s="57">
        <f>'Historical Data'!M846</f>
        <v>1.2527532139683828E-2</v>
      </c>
      <c r="H400" s="57">
        <f>'Historical Data'!O846</f>
        <v>2.7004969022232928E-3</v>
      </c>
      <c r="I400" s="57">
        <f>'Historical Data'!Q846</f>
        <v>-7.0755012055816469E-3</v>
      </c>
      <c r="J400" s="57">
        <f>'Historical Data'!S846</f>
        <v>8.7752108755512204E-4</v>
      </c>
      <c r="K400" s="57">
        <f>'Historical Data'!U846</f>
        <v>4.0957352614365838E-3</v>
      </c>
      <c r="L400" s="57">
        <f>'Historical Data'!W846</f>
        <v>9.1905000635670309E-3</v>
      </c>
      <c r="M400" s="57">
        <f>'Historical Data'!Y846</f>
        <v>-1.3785470102769537E-3</v>
      </c>
    </row>
    <row r="401" spans="2:13" ht="15" customHeight="1" x14ac:dyDescent="0.35">
      <c r="B401" s="56">
        <f>'Historical Data'!C845</f>
        <v>45042</v>
      </c>
      <c r="C401" s="57">
        <f>'Historical Data'!E845</f>
        <v>-8.5308360860780752E-4</v>
      </c>
      <c r="D401" s="57">
        <f>'Historical Data'!G845</f>
        <v>-2.4828495099442072E-2</v>
      </c>
      <c r="E401" s="57">
        <f>'Historical Data'!I845</f>
        <v>-7.0343646634672963E-3</v>
      </c>
      <c r="F401" s="57">
        <f>'Historical Data'!K845</f>
        <v>2.7716979334876601E-2</v>
      </c>
      <c r="G401" s="57">
        <f>'Historical Data'!M845</f>
        <v>1.7467376058328155E-2</v>
      </c>
      <c r="H401" s="57">
        <f>'Historical Data'!O845</f>
        <v>-6.1562563865373843E-3</v>
      </c>
      <c r="I401" s="57">
        <f>'Historical Data'!Q845</f>
        <v>5.2256360841915095E-2</v>
      </c>
      <c r="J401" s="57">
        <f>'Historical Data'!S845</f>
        <v>-7.3056126382068376E-3</v>
      </c>
      <c r="K401" s="57">
        <f>'Historical Data'!U845</f>
        <v>2.3185875833158009E-2</v>
      </c>
      <c r="L401" s="57">
        <f>'Historical Data'!W845</f>
        <v>2.7827798039405938E-3</v>
      </c>
      <c r="M401" s="57">
        <f>'Historical Data'!Y845</f>
        <v>-6.0738623767258026E-3</v>
      </c>
    </row>
    <row r="402" spans="2:13" ht="15" customHeight="1" x14ac:dyDescent="0.35">
      <c r="B402" s="56">
        <f>'Historical Data'!C844</f>
        <v>45043</v>
      </c>
      <c r="C402" s="57">
        <f>'Historical Data'!E844</f>
        <v>3.331792619983176E-3</v>
      </c>
      <c r="D402" s="57">
        <f>'Historical Data'!G844</f>
        <v>-5.5679287993195548E-3</v>
      </c>
      <c r="E402" s="57">
        <f>'Historical Data'!I844</f>
        <v>-8.1656802858820488E-3</v>
      </c>
      <c r="F402" s="57">
        <f>'Historical Data'!K844</f>
        <v>1.324819889345763E-2</v>
      </c>
      <c r="G402" s="57">
        <f>'Historical Data'!M844</f>
        <v>9.2989406740251468E-3</v>
      </c>
      <c r="H402" s="57">
        <f>'Historical Data'!O844</f>
        <v>-6.7750075706469737E-3</v>
      </c>
      <c r="I402" s="57">
        <f>'Historical Data'!Q844</f>
        <v>1.2415589705468966E-2</v>
      </c>
      <c r="J402" s="57">
        <f>'Historical Data'!S844</f>
        <v>6.4761733325193749E-3</v>
      </c>
      <c r="K402" s="57">
        <f>'Historical Data'!U844</f>
        <v>-9.861604754759723E-3</v>
      </c>
      <c r="L402" s="57">
        <f>'Historical Data'!W844</f>
        <v>1.513667689181819E-3</v>
      </c>
      <c r="M402" s="57">
        <f>'Historical Data'!Y844</f>
        <v>3.7961302617459669E-3</v>
      </c>
    </row>
    <row r="403" spans="2:13" ht="15" customHeight="1" x14ac:dyDescent="0.35">
      <c r="B403" s="56">
        <f>'Historical Data'!C843</f>
        <v>45044</v>
      </c>
      <c r="C403" s="57">
        <f>'Historical Data'!E843</f>
        <v>1.2408477348876845E-2</v>
      </c>
      <c r="D403" s="57">
        <f>'Historical Data'!G843</f>
        <v>4.7999556107944708E-2</v>
      </c>
      <c r="E403" s="57">
        <f>'Historical Data'!I843</f>
        <v>3.7020895980532487E-2</v>
      </c>
      <c r="F403" s="57">
        <f>'Historical Data'!K843</f>
        <v>4.9964961432638955E-2</v>
      </c>
      <c r="G403" s="57">
        <f>'Historical Data'!M843</f>
        <v>-2.9057430732993605E-2</v>
      </c>
      <c r="H403" s="57">
        <f>'Historical Data'!O843</f>
        <v>1.6176278213299033E-2</v>
      </c>
      <c r="I403" s="57">
        <f>'Historical Data'!Q843</f>
        <v>-1.3377981618065582E-2</v>
      </c>
      <c r="J403" s="57">
        <f>'Historical Data'!S843</f>
        <v>6.1420605768356396E-3</v>
      </c>
      <c r="K403" s="57">
        <f>'Historical Data'!U843</f>
        <v>5.5096094193314293E-3</v>
      </c>
      <c r="L403" s="57">
        <f>'Historical Data'!W843</f>
        <v>1.3098231887403777E-2</v>
      </c>
      <c r="M403" s="57">
        <f>'Historical Data'!Y843</f>
        <v>1.7249336652480185E-2</v>
      </c>
    </row>
    <row r="404" spans="2:13" ht="15" customHeight="1" x14ac:dyDescent="0.35">
      <c r="B404" s="56">
        <f>'Historical Data'!C842</f>
        <v>45048</v>
      </c>
      <c r="C404" s="57">
        <f>'Historical Data'!E842</f>
        <v>1.3162246598313443E-2</v>
      </c>
      <c r="D404" s="57">
        <f>'Historical Data'!G842</f>
        <v>-7.2853847399793059E-3</v>
      </c>
      <c r="E404" s="57">
        <f>'Historical Data'!I842</f>
        <v>2.4868585083135608E-2</v>
      </c>
      <c r="F404" s="57">
        <f>'Historical Data'!K842</f>
        <v>4.93661851399676E-2</v>
      </c>
      <c r="G404" s="57">
        <f>'Historical Data'!M842</f>
        <v>0</v>
      </c>
      <c r="H404" s="57">
        <f>'Historical Data'!O842</f>
        <v>-1.1507520687539685E-2</v>
      </c>
      <c r="I404" s="57">
        <f>'Historical Data'!Q842</f>
        <v>5.6497411406546405E-3</v>
      </c>
      <c r="J404" s="57">
        <f>'Historical Data'!S842</f>
        <v>2.0930287737369158E-2</v>
      </c>
      <c r="K404" s="57">
        <f>'Historical Data'!U842</f>
        <v>1.2012719760425616E-2</v>
      </c>
      <c r="L404" s="57">
        <f>'Historical Data'!W842</f>
        <v>3.2321631812943785E-3</v>
      </c>
      <c r="M404" s="57">
        <f>'Historical Data'!Y842</f>
        <v>-1.7319593417211565E-2</v>
      </c>
    </row>
    <row r="405" spans="2:13" ht="15" customHeight="1" x14ac:dyDescent="0.35">
      <c r="B405" s="56">
        <f>'Historical Data'!C841</f>
        <v>45049</v>
      </c>
      <c r="C405" s="57">
        <f>'Historical Data'!E841</f>
        <v>-6.0631389843618377E-3</v>
      </c>
      <c r="D405" s="57">
        <f>'Historical Data'!G841</f>
        <v>-2.8279293574887121E-2</v>
      </c>
      <c r="E405" s="57">
        <f>'Historical Data'!I841</f>
        <v>-3.3447941111674928E-2</v>
      </c>
      <c r="F405" s="57">
        <f>'Historical Data'!K841</f>
        <v>-1.8224132669661719E-2</v>
      </c>
      <c r="G405" s="57">
        <f>'Historical Data'!M841</f>
        <v>-1.4598582313799402E-2</v>
      </c>
      <c r="H405" s="57">
        <f>'Historical Data'!O841</f>
        <v>1.5133900756843621E-2</v>
      </c>
      <c r="I405" s="57">
        <f>'Historical Data'!Q841</f>
        <v>2.5842804093531235E-2</v>
      </c>
      <c r="J405" s="57">
        <f>'Historical Data'!S841</f>
        <v>4.2710379886223837E-3</v>
      </c>
      <c r="K405" s="57">
        <f>'Historical Data'!U841</f>
        <v>-1.6659626287405249E-3</v>
      </c>
      <c r="L405" s="57">
        <f>'Historical Data'!W841</f>
        <v>1.0161082840819402E-2</v>
      </c>
      <c r="M405" s="57">
        <f>'Historical Data'!Y841</f>
        <v>-5.6287745229626207E-3</v>
      </c>
    </row>
    <row r="406" spans="2:13" ht="15" customHeight="1" x14ac:dyDescent="0.35">
      <c r="B406" s="53">
        <f>'Historical Data'!C840</f>
        <v>45050</v>
      </c>
      <c r="C406" s="54">
        <f>'Historical Data'!E840</f>
        <v>5.9097574802886577E-3</v>
      </c>
      <c r="D406" s="54">
        <f>'Historical Data'!G840</f>
        <v>1.8629475079203095E-2</v>
      </c>
      <c r="E406" s="54">
        <f>'Historical Data'!I840</f>
        <v>3.7153017837192603E-3</v>
      </c>
      <c r="F406" s="54">
        <f>'Historical Data'!K840</f>
        <v>2.8059555054651852E-2</v>
      </c>
      <c r="G406" s="54">
        <f>'Historical Data'!M840</f>
        <v>2.4444557973692937E-2</v>
      </c>
      <c r="H406" s="54">
        <f>'Historical Data'!O840</f>
        <v>-1.0512383784666013E-2</v>
      </c>
      <c r="I406" s="54">
        <f>'Historical Data'!Q840</f>
        <v>-8.7624476156569209E-3</v>
      </c>
      <c r="J406" s="54">
        <f>'Historical Data'!S840</f>
        <v>0</v>
      </c>
      <c r="K406" s="54">
        <f>'Historical Data'!U840</f>
        <v>-3.5461261391945831E-3</v>
      </c>
      <c r="L406" s="54">
        <f>'Historical Data'!W840</f>
        <v>2.4542272027550105E-4</v>
      </c>
      <c r="M406" s="54">
        <f>'Historical Data'!Y840</f>
        <v>1.6518076083871236E-2</v>
      </c>
    </row>
    <row r="407" spans="2:13" ht="15" customHeight="1" x14ac:dyDescent="0.35">
      <c r="B407" s="56">
        <f>'Historical Data'!C839</f>
        <v>45051</v>
      </c>
      <c r="C407" s="57">
        <f>'Historical Data'!E839</f>
        <v>-3.9783881808804766E-3</v>
      </c>
      <c r="D407" s="57">
        <f>'Historical Data'!G839</f>
        <v>-1.2406690667202791E-2</v>
      </c>
      <c r="E407" s="57">
        <f>'Historical Data'!I839</f>
        <v>-5.2879277294166638E-3</v>
      </c>
      <c r="F407" s="57">
        <f>'Historical Data'!K839</f>
        <v>7.1383612211486369E-3</v>
      </c>
      <c r="G407" s="57">
        <f>'Historical Data'!M839</f>
        <v>-7.2307098270496528E-3</v>
      </c>
      <c r="H407" s="57">
        <f>'Historical Data'!O839</f>
        <v>6.1812890676873344E-3</v>
      </c>
      <c r="I407" s="57">
        <f>'Historical Data'!Q839</f>
        <v>9.9447929538132307E-3</v>
      </c>
      <c r="J407" s="57">
        <f>'Historical Data'!S839</f>
        <v>-1.1908065617229346E-2</v>
      </c>
      <c r="K407" s="57">
        <f>'Historical Data'!U839</f>
        <v>9.210843455765394E-3</v>
      </c>
      <c r="L407" s="57">
        <f>'Historical Data'!W839</f>
        <v>-1.8150756437081972E-2</v>
      </c>
      <c r="M407" s="57">
        <f>'Historical Data'!Y839</f>
        <v>-1.3237070524559691E-2</v>
      </c>
    </row>
    <row r="408" spans="2:13" ht="15" customHeight="1" x14ac:dyDescent="0.35">
      <c r="B408" s="56">
        <f>'Historical Data'!C838</f>
        <v>45054</v>
      </c>
      <c r="C408" s="57">
        <f>'Historical Data'!E838</f>
        <v>7.6377796569473411E-3</v>
      </c>
      <c r="D408" s="57">
        <f>'Historical Data'!G838</f>
        <v>-5.0000012219251322E-2</v>
      </c>
      <c r="E408" s="57">
        <f>'Historical Data'!I838</f>
        <v>-2.4719579290577554E-2</v>
      </c>
      <c r="F408" s="57">
        <f>'Historical Data'!K838</f>
        <v>-4.794653666530091E-3</v>
      </c>
      <c r="G408" s="57">
        <f>'Historical Data'!M838</f>
        <v>7.2827403424668979E-4</v>
      </c>
      <c r="H408" s="57">
        <f>'Historical Data'!O838</f>
        <v>1.0174799085318487E-2</v>
      </c>
      <c r="I408" s="57">
        <f>'Historical Data'!Q838</f>
        <v>-2.1882828471897486E-3</v>
      </c>
      <c r="J408" s="57">
        <f>'Historical Data'!S838</f>
        <v>1.6068896757856832E-2</v>
      </c>
      <c r="K408" s="57">
        <f>'Historical Data'!U838</f>
        <v>1.5349516423804888E-2</v>
      </c>
      <c r="L408" s="57">
        <f>'Historical Data'!W838</f>
        <v>1.2740512488778499E-2</v>
      </c>
      <c r="M408" s="57">
        <f>'Historical Data'!Y838</f>
        <v>1.0454072243843093E-2</v>
      </c>
    </row>
    <row r="409" spans="2:13" ht="15" customHeight="1" x14ac:dyDescent="0.35">
      <c r="B409" s="56">
        <f>'Historical Data'!C837</f>
        <v>45055</v>
      </c>
      <c r="C409" s="57">
        <f>'Historical Data'!E837</f>
        <v>-1.2660772120608454E-3</v>
      </c>
      <c r="D409" s="57">
        <f>'Historical Data'!G837</f>
        <v>-4.9997379292292865E-2</v>
      </c>
      <c r="E409" s="57">
        <f>'Historical Data'!I837</f>
        <v>-1.5425666158516815E-2</v>
      </c>
      <c r="F409" s="57">
        <f>'Historical Data'!K837</f>
        <v>6.7029678167886964E-3</v>
      </c>
      <c r="G409" s="57">
        <f>'Historical Data'!M837</f>
        <v>3.6390999774207344E-3</v>
      </c>
      <c r="H409" s="57">
        <f>'Historical Data'!O837</f>
        <v>-9.8821891239088133E-3</v>
      </c>
      <c r="I409" s="57">
        <f>'Historical Data'!Q837</f>
        <v>-2.1929737150305217E-2</v>
      </c>
      <c r="J409" s="57">
        <f>'Historical Data'!S837</f>
        <v>-5.9305390642504507E-3</v>
      </c>
      <c r="K409" s="57">
        <f>'Historical Data'!U837</f>
        <v>-5.515846537328728E-3</v>
      </c>
      <c r="L409" s="57">
        <f>'Historical Data'!W837</f>
        <v>2.9600504819327078E-3</v>
      </c>
      <c r="M409" s="57">
        <f>'Historical Data'!Y837</f>
        <v>-2.2889284873025884E-2</v>
      </c>
    </row>
    <row r="410" spans="2:13" ht="15" customHeight="1" x14ac:dyDescent="0.35">
      <c r="B410" s="56">
        <f>'Historical Data'!C836</f>
        <v>45056</v>
      </c>
      <c r="C410" s="57">
        <f>'Historical Data'!E836</f>
        <v>7.0479810449353142E-3</v>
      </c>
      <c r="D410" s="57">
        <f>'Historical Data'!G836</f>
        <v>-1.214502159315034E-2</v>
      </c>
      <c r="E410" s="57">
        <f>'Historical Data'!I836</f>
        <v>-8.858426689896115E-4</v>
      </c>
      <c r="F410" s="57">
        <f>'Historical Data'!K836</f>
        <v>-8.7391171793851363E-3</v>
      </c>
      <c r="G410" s="57">
        <f>'Historical Data'!M836</f>
        <v>2.900673502179707E-3</v>
      </c>
      <c r="H410" s="57">
        <f>'Historical Data'!O836</f>
        <v>1.6698670632054879E-2</v>
      </c>
      <c r="I410" s="57">
        <f>'Historical Data'!Q836</f>
        <v>-3.3632426538499072E-3</v>
      </c>
      <c r="J410" s="57">
        <f>'Historical Data'!S836</f>
        <v>5.9659201869735057E-3</v>
      </c>
      <c r="K410" s="57">
        <f>'Historical Data'!U836</f>
        <v>1.7460912964418984E-2</v>
      </c>
      <c r="L410" s="57">
        <f>'Historical Data'!W836</f>
        <v>4.1809838603221738E-3</v>
      </c>
      <c r="M410" s="57">
        <f>'Historical Data'!Y836</f>
        <v>7.9644908582388041E-3</v>
      </c>
    </row>
    <row r="411" spans="2:13" ht="15" customHeight="1" x14ac:dyDescent="0.35">
      <c r="B411" s="56">
        <f>'Historical Data'!C835</f>
        <v>45057</v>
      </c>
      <c r="C411" s="57">
        <f>'Historical Data'!E835</f>
        <v>1.9592936653625159E-3</v>
      </c>
      <c r="D411" s="57">
        <f>'Historical Data'!G835</f>
        <v>2.9865800097448547E-2</v>
      </c>
      <c r="E411" s="57">
        <f>'Historical Data'!I835</f>
        <v>1.2412049105180234E-2</v>
      </c>
      <c r="F411" s="57">
        <f>'Historical Data'!K835</f>
        <v>1.8681767444392205E-2</v>
      </c>
      <c r="G411" s="57">
        <f>'Historical Data'!M835</f>
        <v>8.6767889057843828E-3</v>
      </c>
      <c r="H411" s="57">
        <f>'Historical Data'!O835</f>
        <v>-7.7403798128240497E-3</v>
      </c>
      <c r="I411" s="57">
        <f>'Historical Data'!Q835</f>
        <v>1.1248640754542016E-3</v>
      </c>
      <c r="J411" s="57">
        <f>'Historical Data'!S835</f>
        <v>1.4120385087327048E-2</v>
      </c>
      <c r="K411" s="57">
        <f>'Historical Data'!U835</f>
        <v>3.6342324699185635E-3</v>
      </c>
      <c r="L411" s="57">
        <f>'Historical Data'!W835</f>
        <v>1.0531479377722919E-2</v>
      </c>
      <c r="M411" s="57">
        <f>'Historical Data'!Y835</f>
        <v>0</v>
      </c>
    </row>
    <row r="412" spans="2:13" ht="15" customHeight="1" x14ac:dyDescent="0.35">
      <c r="B412" s="56">
        <f>'Historical Data'!C834</f>
        <v>45058</v>
      </c>
      <c r="C412" s="57">
        <f>'Historical Data'!E834</f>
        <v>-1.1362654987354226E-2</v>
      </c>
      <c r="D412" s="57">
        <f>'Historical Data'!G834</f>
        <v>-3.5377500361986391E-2</v>
      </c>
      <c r="E412" s="57">
        <f>'Historical Data'!I834</f>
        <v>-1.9648637126465363E-2</v>
      </c>
      <c r="F412" s="57">
        <f>'Historical Data'!K834</f>
        <v>-7.4181046652957994E-3</v>
      </c>
      <c r="G412" s="57">
        <f>'Historical Data'!M834</f>
        <v>7.1683854860420393E-3</v>
      </c>
      <c r="H412" s="57">
        <f>'Historical Data'!O834</f>
        <v>-1.0844596393061123E-2</v>
      </c>
      <c r="I412" s="57">
        <f>'Historical Data'!Q834</f>
        <v>1.1236001779786342E-3</v>
      </c>
      <c r="J412" s="57">
        <f>'Historical Data'!S834</f>
        <v>-2.5619796294722996E-2</v>
      </c>
      <c r="K412" s="57">
        <f>'Historical Data'!U834</f>
        <v>-2.7358609673728274E-2</v>
      </c>
      <c r="L412" s="57">
        <f>'Historical Data'!W834</f>
        <v>3.6355907597751536E-3</v>
      </c>
      <c r="M412" s="57">
        <f>'Historical Data'!Y834</f>
        <v>-5.0199181675868454E-3</v>
      </c>
    </row>
    <row r="413" spans="2:13" ht="15" customHeight="1" x14ac:dyDescent="0.35">
      <c r="B413" s="56">
        <f>'Historical Data'!C833</f>
        <v>45061</v>
      </c>
      <c r="C413" s="57">
        <f>'Historical Data'!E833</f>
        <v>0</v>
      </c>
      <c r="D413" s="57">
        <f>'Historical Data'!G833</f>
        <v>-4.9954806528967888E-2</v>
      </c>
      <c r="E413" s="57">
        <f>'Historical Data'!I833</f>
        <v>-3.0035690165474804E-2</v>
      </c>
      <c r="F413" s="57">
        <f>'Historical Data'!K833</f>
        <v>-2.0759809798886142E-2</v>
      </c>
      <c r="G413" s="57">
        <f>'Historical Data'!M833</f>
        <v>4.9821805875025493E-3</v>
      </c>
      <c r="H413" s="57">
        <f>'Historical Data'!O833</f>
        <v>-1.5003027574428174E-2</v>
      </c>
      <c r="I413" s="57">
        <f>'Historical Data'!Q833</f>
        <v>-1.3467977105351525E-2</v>
      </c>
      <c r="J413" s="57">
        <f>'Historical Data'!S833</f>
        <v>5.7157798430036433E-3</v>
      </c>
      <c r="K413" s="57">
        <f>'Historical Data'!U833</f>
        <v>6.2047195399304034E-3</v>
      </c>
      <c r="L413" s="57">
        <f>'Historical Data'!W833</f>
        <v>5.312657410249555E-3</v>
      </c>
      <c r="M413" s="57">
        <f>'Historical Data'!Y833</f>
        <v>-5.9795406382187055E-3</v>
      </c>
    </row>
    <row r="414" spans="2:13" ht="15" customHeight="1" x14ac:dyDescent="0.35">
      <c r="B414" s="56">
        <f>'Historical Data'!C832</f>
        <v>45062</v>
      </c>
      <c r="C414" s="57">
        <f>'Historical Data'!E832</f>
        <v>-5.1580269714901483E-4</v>
      </c>
      <c r="D414" s="57">
        <f>'Historical Data'!G832</f>
        <v>-3.3904355017538745E-2</v>
      </c>
      <c r="E414" s="57">
        <f>'Historical Data'!I832</f>
        <v>6.2737563375701022E-3</v>
      </c>
      <c r="F414" s="57">
        <f>'Historical Data'!K832</f>
        <v>1.484068523190718E-3</v>
      </c>
      <c r="G414" s="57">
        <f>'Historical Data'!M832</f>
        <v>-6.3737376238500731E-3</v>
      </c>
      <c r="H414" s="57">
        <f>'Historical Data'!O832</f>
        <v>-4.4912407146543432E-3</v>
      </c>
      <c r="I414" s="57">
        <f>'Historical Data'!Q832</f>
        <v>6.8258731027392994E-3</v>
      </c>
      <c r="J414" s="57">
        <f>'Historical Data'!S832</f>
        <v>8.5254658915274728E-3</v>
      </c>
      <c r="K414" s="57">
        <f>'Historical Data'!U832</f>
        <v>-1.0894218157862956E-2</v>
      </c>
      <c r="L414" s="57">
        <f>'Historical Data'!W832</f>
        <v>1.5373610552404271E-2</v>
      </c>
      <c r="M414" s="57">
        <f>'Historical Data'!Y832</f>
        <v>-4.4177796541766678E-3</v>
      </c>
    </row>
    <row r="415" spans="2:13" ht="15" customHeight="1" x14ac:dyDescent="0.35">
      <c r="B415" s="56">
        <f>'Historical Data'!C831</f>
        <v>45063</v>
      </c>
      <c r="C415" s="57">
        <f>'Historical Data'!E831</f>
        <v>-5.2709777840667105E-3</v>
      </c>
      <c r="D415" s="57">
        <f>'Historical Data'!G831</f>
        <v>-2.7213368120091008E-2</v>
      </c>
      <c r="E415" s="57">
        <f>'Historical Data'!I831</f>
        <v>1.4299604931520271E-3</v>
      </c>
      <c r="F415" s="57">
        <f>'Historical Data'!K831</f>
        <v>-7.8324033326770959E-3</v>
      </c>
      <c r="G415" s="57">
        <f>'Historical Data'!M831</f>
        <v>-7.8405835014299097E-3</v>
      </c>
      <c r="H415" s="57">
        <f>'Historical Data'!O831</f>
        <v>-2.3930907045661698E-2</v>
      </c>
      <c r="I415" s="57">
        <f>'Historical Data'!Q831</f>
        <v>1.1297623660979639E-3</v>
      </c>
      <c r="J415" s="57">
        <f>'Historical Data'!S831</f>
        <v>-8.1713843575283995E-3</v>
      </c>
      <c r="K415" s="57">
        <f>'Historical Data'!U831</f>
        <v>-7.4811569903886488E-3</v>
      </c>
      <c r="L415" s="57">
        <f>'Historical Data'!W831</f>
        <v>-1.7033492610256218E-2</v>
      </c>
      <c r="M415" s="57">
        <f>'Historical Data'!Y831</f>
        <v>9.1578773634093391E-3</v>
      </c>
    </row>
    <row r="416" spans="2:13" ht="15" customHeight="1" x14ac:dyDescent="0.35">
      <c r="B416" s="56">
        <f>'Historical Data'!C830</f>
        <v>45064</v>
      </c>
      <c r="C416" s="57">
        <f>'Historical Data'!E830</f>
        <v>-8.74434912127664E-3</v>
      </c>
      <c r="D416" s="57">
        <f>'Historical Data'!G830</f>
        <v>-4.8607625840585977E-2</v>
      </c>
      <c r="E416" s="57">
        <f>'Historical Data'!I830</f>
        <v>-1.69637151095966E-2</v>
      </c>
      <c r="F416" s="57">
        <f>'Historical Data'!K830</f>
        <v>-3.9684246911432686E-2</v>
      </c>
      <c r="G416" s="57">
        <f>'Historical Data'!M830</f>
        <v>3.2327510126616499E-2</v>
      </c>
      <c r="H416" s="57">
        <f>'Historical Data'!O830</f>
        <v>-8.2395842171331113E-3</v>
      </c>
      <c r="I416" s="57">
        <f>'Historical Data'!Q830</f>
        <v>-5.6430870002814881E-3</v>
      </c>
      <c r="J416" s="57">
        <f>'Historical Data'!S830</f>
        <v>-5.1135779945370441E-3</v>
      </c>
      <c r="K416" s="57">
        <f>'Historical Data'!U830</f>
        <v>-1.3191115328511471E-2</v>
      </c>
      <c r="L416" s="57">
        <f>'Historical Data'!W830</f>
        <v>-1.516237982246893E-2</v>
      </c>
      <c r="M416" s="57">
        <f>'Historical Data'!Y830</f>
        <v>1.3097152132408585E-3</v>
      </c>
    </row>
    <row r="417" spans="2:13" ht="15" customHeight="1" x14ac:dyDescent="0.35">
      <c r="B417" s="56">
        <f>'Historical Data'!C829</f>
        <v>45065</v>
      </c>
      <c r="C417" s="57">
        <f>'Historical Data'!E829</f>
        <v>1.3168918819101982E-3</v>
      </c>
      <c r="D417" s="57">
        <f>'Historical Data'!G829</f>
        <v>4.7565195797311999E-2</v>
      </c>
      <c r="E417" s="57">
        <f>'Historical Data'!I829</f>
        <v>4.2298558980190526E-2</v>
      </c>
      <c r="F417" s="57">
        <f>'Historical Data'!K829</f>
        <v>4.9100266198246256E-2</v>
      </c>
      <c r="G417" s="57">
        <f>'Historical Data'!M829</f>
        <v>-2.0875165168672272E-3</v>
      </c>
      <c r="H417" s="57">
        <f>'Historical Data'!O829</f>
        <v>-1.195543695887924E-2</v>
      </c>
      <c r="I417" s="57">
        <f>'Historical Data'!Q829</f>
        <v>1.1348917362574706E-3</v>
      </c>
      <c r="J417" s="57">
        <f>'Historical Data'!S829</f>
        <v>-1.0280008711471278E-2</v>
      </c>
      <c r="K417" s="57">
        <f>'Historical Data'!U829</f>
        <v>-8.274886538728321E-3</v>
      </c>
      <c r="L417" s="57">
        <f>'Historical Data'!W829</f>
        <v>6.1094342011218661E-3</v>
      </c>
      <c r="M417" s="57">
        <f>'Historical Data'!Y829</f>
        <v>-1.4948911359877415E-2</v>
      </c>
    </row>
    <row r="418" spans="2:13" ht="15" customHeight="1" x14ac:dyDescent="0.35">
      <c r="B418" s="56">
        <f>'Historical Data'!C828</f>
        <v>45068</v>
      </c>
      <c r="C418" s="57">
        <f>'Historical Data'!E828</f>
        <v>7.3703756004106502E-3</v>
      </c>
      <c r="D418" s="57">
        <f>'Historical Data'!G828</f>
        <v>4.9977821605709849E-2</v>
      </c>
      <c r="E418" s="57">
        <f>'Historical Data'!I828</f>
        <v>4.9947028466764021E-2</v>
      </c>
      <c r="F418" s="57">
        <f>'Historical Data'!K828</f>
        <v>4.9978834166501285E-2</v>
      </c>
      <c r="G418" s="57">
        <f>'Historical Data'!M828</f>
        <v>-2.0223176679931121E-2</v>
      </c>
      <c r="H418" s="57">
        <f>'Historical Data'!O828</f>
        <v>5.5372339869339537E-3</v>
      </c>
      <c r="I418" s="57">
        <f>'Historical Data'!Q828</f>
        <v>-1.2471615577194339E-2</v>
      </c>
      <c r="J418" s="57">
        <f>'Historical Data'!S828</f>
        <v>4.6163917617241257E-3</v>
      </c>
      <c r="K418" s="57">
        <f>'Historical Data'!U828</f>
        <v>2.7812777756739404E-3</v>
      </c>
      <c r="L418" s="57">
        <f>'Historical Data'!W828</f>
        <v>1.7003178881644931E-3</v>
      </c>
      <c r="M418" s="57">
        <f>'Historical Data'!Y828</f>
        <v>5.6909071560464763E-3</v>
      </c>
    </row>
    <row r="419" spans="2:13" ht="15" customHeight="1" x14ac:dyDescent="0.35">
      <c r="B419" s="56">
        <f>'Historical Data'!C827</f>
        <v>45069</v>
      </c>
      <c r="C419" s="57">
        <f>'Historical Data'!E827</f>
        <v>5.4502012703885327E-3</v>
      </c>
      <c r="D419" s="57">
        <f>'Historical Data'!G827</f>
        <v>4.9957647493812152E-2</v>
      </c>
      <c r="E419" s="57">
        <f>'Historical Data'!I827</f>
        <v>4.9960167552925983E-2</v>
      </c>
      <c r="F419" s="57">
        <f>'Historical Data'!K827</f>
        <v>4.9818421032384874E-2</v>
      </c>
      <c r="G419" s="57">
        <f>'Historical Data'!M827</f>
        <v>-6.4056784416394175E-3</v>
      </c>
      <c r="H419" s="57">
        <f>'Historical Data'!O827</f>
        <v>1.2237514147936501E-2</v>
      </c>
      <c r="I419" s="57">
        <f>'Historical Data'!Q827</f>
        <v>-9.1846951836948021E-3</v>
      </c>
      <c r="J419" s="57">
        <f>'Historical Data'!S827</f>
        <v>2.871506289994219E-4</v>
      </c>
      <c r="K419" s="57">
        <f>'Historical Data'!U827</f>
        <v>-1.0666270900731023E-3</v>
      </c>
      <c r="L419" s="57">
        <f>'Historical Data'!W827</f>
        <v>3.3948634293123892E-3</v>
      </c>
      <c r="M419" s="57">
        <f>'Historical Data'!Y827</f>
        <v>9.8084846112673763E-3</v>
      </c>
    </row>
    <row r="420" spans="2:13" ht="15" customHeight="1" x14ac:dyDescent="0.35">
      <c r="B420" s="56">
        <f>'Historical Data'!C826</f>
        <v>45070</v>
      </c>
      <c r="C420" s="57">
        <f>'Historical Data'!E826</f>
        <v>2.3638645022878713E-3</v>
      </c>
      <c r="D420" s="57">
        <f>'Historical Data'!G826</f>
        <v>5.0000028126799601E-2</v>
      </c>
      <c r="E420" s="57">
        <f>'Historical Data'!I826</f>
        <v>-4.6015249283363202E-3</v>
      </c>
      <c r="F420" s="57">
        <f>'Historical Data'!K826</f>
        <v>-1.6138331698375974E-2</v>
      </c>
      <c r="G420" s="57">
        <f>'Historical Data'!M826</f>
        <v>0</v>
      </c>
      <c r="H420" s="57">
        <f>'Historical Data'!O826</f>
        <v>6.2461765166110794E-3</v>
      </c>
      <c r="I420" s="57">
        <f>'Historical Data'!Q826</f>
        <v>-3.476259900007328E-3</v>
      </c>
      <c r="J420" s="57">
        <f>'Historical Data'!S826</f>
        <v>4.5936674042634795E-3</v>
      </c>
      <c r="K420" s="57">
        <f>'Historical Data'!U826</f>
        <v>7.2618097264736114E-3</v>
      </c>
      <c r="L420" s="57">
        <f>'Historical Data'!W826</f>
        <v>1.208197670005795E-3</v>
      </c>
      <c r="M420" s="57">
        <f>'Historical Data'!Y826</f>
        <v>3.2782406554701771E-2</v>
      </c>
    </row>
    <row r="421" spans="2:13" ht="15" customHeight="1" x14ac:dyDescent="0.35">
      <c r="B421" s="56">
        <f>'Historical Data'!C825</f>
        <v>45071</v>
      </c>
      <c r="C421" s="57">
        <f>'Historical Data'!E825</f>
        <v>-5.6258498458594541E-4</v>
      </c>
      <c r="D421" s="57">
        <f>'Historical Data'!G825</f>
        <v>-2.1560263207909158E-2</v>
      </c>
      <c r="E421" s="57">
        <f>'Historical Data'!I825</f>
        <v>-1.3817602830518583E-2</v>
      </c>
      <c r="F421" s="57">
        <f>'Historical Data'!K825</f>
        <v>1.2107064199694539E-2</v>
      </c>
      <c r="G421" s="57">
        <f>'Historical Data'!M825</f>
        <v>0</v>
      </c>
      <c r="H421" s="57">
        <f>'Historical Data'!O825</f>
        <v>3.6043257910651771E-2</v>
      </c>
      <c r="I421" s="57">
        <f>'Historical Data'!Q825</f>
        <v>-6.9768685082878257E-3</v>
      </c>
      <c r="J421" s="57">
        <f>'Historical Data'!S825</f>
        <v>-2.5721821913816667E-3</v>
      </c>
      <c r="K421" s="57">
        <f>'Historical Data'!U825</f>
        <v>9.1178901597688267E-3</v>
      </c>
      <c r="L421" s="57">
        <f>'Historical Data'!W825</f>
        <v>1.7620077705178261E-2</v>
      </c>
      <c r="M421" s="57">
        <f>'Historical Data'!Y825</f>
        <v>4.792745874213189E-3</v>
      </c>
    </row>
    <row r="422" spans="2:13" ht="15" customHeight="1" x14ac:dyDescent="0.35">
      <c r="B422" s="56">
        <f>'Historical Data'!C824</f>
        <v>45072</v>
      </c>
      <c r="C422" s="57">
        <f>'Historical Data'!E824</f>
        <v>6.9459157433833241E-3</v>
      </c>
      <c r="D422" s="57">
        <f>'Historical Data'!G824</f>
        <v>-4.6705942712714221E-2</v>
      </c>
      <c r="E422" s="57">
        <f>'Historical Data'!I824</f>
        <v>-7.5207836444775022E-3</v>
      </c>
      <c r="F422" s="57">
        <f>'Historical Data'!K824</f>
        <v>-4.2446693600401986E-3</v>
      </c>
      <c r="G422" s="57">
        <f>'Historical Data'!M824</f>
        <v>-2.8654125214659931E-3</v>
      </c>
      <c r="H422" s="57">
        <f>'Historical Data'!O824</f>
        <v>-1.0823286490729833E-2</v>
      </c>
      <c r="I422" s="57">
        <f>'Historical Data'!Q824</f>
        <v>5.8549220502606136E-3</v>
      </c>
      <c r="J422" s="57">
        <f>'Historical Data'!S824</f>
        <v>0</v>
      </c>
      <c r="K422" s="57">
        <f>'Historical Data'!U824</f>
        <v>-2.7317946488999434E-3</v>
      </c>
      <c r="L422" s="57">
        <f>'Historical Data'!W824</f>
        <v>6.641415490214575E-3</v>
      </c>
      <c r="M422" s="57">
        <f>'Historical Data'!Y824</f>
        <v>-5.4899676054944724E-3</v>
      </c>
    </row>
    <row r="423" spans="2:13" ht="15" customHeight="1" x14ac:dyDescent="0.35">
      <c r="B423" s="56">
        <f>'Historical Data'!C823</f>
        <v>45075</v>
      </c>
      <c r="C423" s="57">
        <f>'Historical Data'!E823</f>
        <v>9.2413434603044742E-4</v>
      </c>
      <c r="D423" s="57">
        <f>'Historical Data'!G823</f>
        <v>-2.1056303838343671E-2</v>
      </c>
      <c r="E423" s="57">
        <f>'Historical Data'!I823</f>
        <v>1.5051643086595456E-2</v>
      </c>
      <c r="F423" s="57">
        <f>'Historical Data'!K823</f>
        <v>-6.3941450717307502E-3</v>
      </c>
      <c r="G423" s="57">
        <f>'Historical Data'!M823</f>
        <v>4.3105012971167422E-3</v>
      </c>
      <c r="H423" s="57">
        <f>'Historical Data'!O823</f>
        <v>-1.2504969653600484E-2</v>
      </c>
      <c r="I423" s="57">
        <f>'Historical Data'!Q823</f>
        <v>-1.1641491466656273E-3</v>
      </c>
      <c r="J423" s="57">
        <f>'Historical Data'!S823</f>
        <v>1.0315261497443107E-2</v>
      </c>
      <c r="K423" s="57">
        <f>'Historical Data'!U823</f>
        <v>-1.1799340350620691E-2</v>
      </c>
      <c r="L423" s="57">
        <f>'Historical Data'!W823</f>
        <v>2.2620104409449171E-2</v>
      </c>
      <c r="M423" s="57">
        <f>'Historical Data'!Y823</f>
        <v>5.158360689066166E-3</v>
      </c>
    </row>
    <row r="424" spans="2:13" ht="15" customHeight="1" x14ac:dyDescent="0.35">
      <c r="B424" s="56">
        <f>'Historical Data'!C822</f>
        <v>45076</v>
      </c>
      <c r="C424" s="57">
        <f>'Historical Data'!E822</f>
        <v>-1.7785526744238389E-3</v>
      </c>
      <c r="D424" s="57">
        <f>'Historical Data'!G822</f>
        <v>-3.3525623653947068E-2</v>
      </c>
      <c r="E424" s="57">
        <f>'Historical Data'!I822</f>
        <v>-1.1249169376323476E-2</v>
      </c>
      <c r="F424" s="57">
        <f>'Historical Data'!K822</f>
        <v>-2.0670779715807108E-2</v>
      </c>
      <c r="G424" s="57">
        <f>'Historical Data'!M822</f>
        <v>-8.5837523980351049E-3</v>
      </c>
      <c r="H424" s="57">
        <f>'Historical Data'!O822</f>
        <v>3.3439007642025453E-2</v>
      </c>
      <c r="I424" s="57">
        <f>'Historical Data'!Q822</f>
        <v>2.0979011594576047E-2</v>
      </c>
      <c r="J424" s="57">
        <f>'Historical Data'!S822</f>
        <v>2.8361480565075592E-3</v>
      </c>
      <c r="K424" s="57">
        <f>'Historical Data'!U822</f>
        <v>2.5585221407120606E-3</v>
      </c>
      <c r="L424" s="57">
        <f>'Historical Data'!W822</f>
        <v>-4.6091539225678879E-4</v>
      </c>
      <c r="M424" s="57">
        <f>'Historical Data'!Y822</f>
        <v>2.0077426958269529E-2</v>
      </c>
    </row>
    <row r="425" spans="2:13" ht="15" customHeight="1" x14ac:dyDescent="0.35">
      <c r="B425" s="56">
        <f>'Historical Data'!C821</f>
        <v>45077</v>
      </c>
      <c r="C425" s="57">
        <f>'Historical Data'!E821</f>
        <v>-1.4146414982151856E-2</v>
      </c>
      <c r="D425" s="57">
        <f>'Historical Data'!G821</f>
        <v>-3.4315524064189473E-2</v>
      </c>
      <c r="E425" s="57">
        <f>'Historical Data'!I821</f>
        <v>1.1222047778941757E-2</v>
      </c>
      <c r="F425" s="57">
        <f>'Historical Data'!K821</f>
        <v>-5.7746098860674833E-3</v>
      </c>
      <c r="G425" s="57">
        <f>'Historical Data'!M821</f>
        <v>-7.2144317751787757E-4</v>
      </c>
      <c r="H425" s="57">
        <f>'Historical Data'!O821</f>
        <v>-2.7187545163270488E-2</v>
      </c>
      <c r="I425" s="57">
        <f>'Historical Data'!Q821</f>
        <v>-7.9908067041964959E-3</v>
      </c>
      <c r="J425" s="57">
        <f>'Historical Data'!S821</f>
        <v>-1.6685713204550812E-2</v>
      </c>
      <c r="K425" s="57">
        <f>'Historical Data'!U821</f>
        <v>-5.3168064023699779E-3</v>
      </c>
      <c r="L425" s="57">
        <f>'Historical Data'!W821</f>
        <v>-1.5444789550365101E-2</v>
      </c>
      <c r="M425" s="57">
        <f>'Historical Data'!Y821</f>
        <v>-2.6654920603985777E-2</v>
      </c>
    </row>
    <row r="426" spans="2:13" ht="15" customHeight="1" x14ac:dyDescent="0.35">
      <c r="B426" s="56">
        <f>'Historical Data'!C820</f>
        <v>45078</v>
      </c>
      <c r="C426" s="57">
        <f>'Historical Data'!E820</f>
        <v>-2.1046635574887285E-3</v>
      </c>
      <c r="D426" s="57">
        <f>'Historical Data'!G820</f>
        <v>4.9954921054677026E-2</v>
      </c>
      <c r="E426" s="57">
        <f>'Historical Data'!I820</f>
        <v>1.6620640070687642E-2</v>
      </c>
      <c r="F426" s="57">
        <f>'Historical Data'!K820</f>
        <v>1.8025265779652022E-2</v>
      </c>
      <c r="G426" s="57">
        <f>'Historical Data'!M820</f>
        <v>-1.4440536588132824E-3</v>
      </c>
      <c r="H426" s="57">
        <f>'Historical Data'!O820</f>
        <v>-2.3617483288802532E-3</v>
      </c>
      <c r="I426" s="57">
        <f>'Historical Data'!Q820</f>
        <v>0</v>
      </c>
      <c r="J426" s="57">
        <f>'Historical Data'!S820</f>
        <v>3.163680744941777E-3</v>
      </c>
      <c r="K426" s="57">
        <f>'Historical Data'!U820</f>
        <v>-3.6348361533787843E-3</v>
      </c>
      <c r="L426" s="57">
        <f>'Historical Data'!W820</f>
        <v>8.1948261396977973E-3</v>
      </c>
      <c r="M426" s="57">
        <f>'Historical Data'!Y820</f>
        <v>1.8407730553116286E-2</v>
      </c>
    </row>
    <row r="427" spans="2:13" ht="15" customHeight="1" x14ac:dyDescent="0.35">
      <c r="B427" s="56">
        <f>'Historical Data'!C819</f>
        <v>45079</v>
      </c>
      <c r="C427" s="57">
        <f>'Historical Data'!E819</f>
        <v>-1.6620986934057225E-3</v>
      </c>
      <c r="D427" s="57">
        <f>'Historical Data'!G819</f>
        <v>-2.5567106788397242E-2</v>
      </c>
      <c r="E427" s="57">
        <f>'Historical Data'!I819</f>
        <v>-1.046332741721101E-2</v>
      </c>
      <c r="F427" s="57">
        <f>'Historical Data'!K819</f>
        <v>5.902011140147323E-3</v>
      </c>
      <c r="G427" s="57">
        <f>'Historical Data'!M819</f>
        <v>5.78456786163839E-3</v>
      </c>
      <c r="H427" s="57">
        <f>'Historical Data'!O819</f>
        <v>-2.1872697380811434E-3</v>
      </c>
      <c r="I427" s="57">
        <f>'Historical Data'!Q819</f>
        <v>-5.7537633464224136E-3</v>
      </c>
      <c r="J427" s="57">
        <f>'Historical Data'!S819</f>
        <v>8.6025787020482802E-4</v>
      </c>
      <c r="K427" s="57">
        <f>'Historical Data'!U819</f>
        <v>6.8670107615931286E-3</v>
      </c>
      <c r="L427" s="57">
        <f>'Historical Data'!W819</f>
        <v>1.6255415350274749E-3</v>
      </c>
      <c r="M427" s="57">
        <f>'Historical Data'!Y819</f>
        <v>4.0065311024728434E-3</v>
      </c>
    </row>
    <row r="428" spans="2:13" ht="15" customHeight="1" x14ac:dyDescent="0.35">
      <c r="B428" s="56">
        <f>'Historical Data'!C818</f>
        <v>45082</v>
      </c>
      <c r="C428" s="57">
        <f>'Historical Data'!E818</f>
        <v>4.8768798059337648E-3</v>
      </c>
      <c r="D428" s="57">
        <f>'Historical Data'!G818</f>
        <v>4.1968130071510013E-2</v>
      </c>
      <c r="E428" s="57">
        <f>'Historical Data'!I818</f>
        <v>4.3719056950202173E-3</v>
      </c>
      <c r="F428" s="57">
        <f>'Historical Data'!K818</f>
        <v>1.486403883545262E-2</v>
      </c>
      <c r="G428" s="57">
        <f>'Historical Data'!M818</f>
        <v>1.7253772195434891E-2</v>
      </c>
      <c r="H428" s="57">
        <f>'Historical Data'!O818</f>
        <v>-5.1813436470136143E-3</v>
      </c>
      <c r="I428" s="57">
        <f>'Historical Data'!Q818</f>
        <v>1.620357964854735E-2</v>
      </c>
      <c r="J428" s="57">
        <f>'Historical Data'!S818</f>
        <v>-2.5780762807749991E-3</v>
      </c>
      <c r="K428" s="57">
        <f>'Historical Data'!U818</f>
        <v>4.2625491336414356E-3</v>
      </c>
      <c r="L428" s="57">
        <f>'Historical Data'!W818</f>
        <v>1.5766322818433931E-2</v>
      </c>
      <c r="M428" s="57">
        <f>'Historical Data'!Y818</f>
        <v>4.3898694465191346E-2</v>
      </c>
    </row>
    <row r="429" spans="2:13" ht="15" customHeight="1" x14ac:dyDescent="0.35">
      <c r="B429" s="56">
        <f>'Historical Data'!C817</f>
        <v>45083</v>
      </c>
      <c r="C429" s="57">
        <f>'Historical Data'!E817</f>
        <v>-1.4392281720547739E-3</v>
      </c>
      <c r="D429" s="57">
        <f>'Historical Data'!G817</f>
        <v>-1.4190821256038655E-2</v>
      </c>
      <c r="E429" s="57">
        <f>'Historical Data'!I817</f>
        <v>4.0491978527685824E-3</v>
      </c>
      <c r="F429" s="57">
        <f>'Historical Data'!K817</f>
        <v>1.3682773035727624E-2</v>
      </c>
      <c r="G429" s="57">
        <f>'Historical Data'!M817</f>
        <v>7.066942339046367E-3</v>
      </c>
      <c r="H429" s="57">
        <f>'Historical Data'!O817</f>
        <v>5.5088146360148915E-2</v>
      </c>
      <c r="I429" s="57">
        <f>'Historical Data'!Q817</f>
        <v>1.4806440544506305E-2</v>
      </c>
      <c r="J429" s="57">
        <f>'Historical Data'!S817</f>
        <v>7.466684906988208E-3</v>
      </c>
      <c r="K429" s="57">
        <f>'Historical Data'!U817</f>
        <v>-1.2734345847136286E-3</v>
      </c>
      <c r="L429" s="57">
        <f>'Historical Data'!W817</f>
        <v>-1.0499841436833135E-2</v>
      </c>
      <c r="M429" s="57">
        <f>'Historical Data'!Y817</f>
        <v>4.018338844318925E-2</v>
      </c>
    </row>
    <row r="430" spans="2:13" ht="15" customHeight="1" x14ac:dyDescent="0.35">
      <c r="B430" s="56">
        <f>'Historical Data'!C816</f>
        <v>45084</v>
      </c>
      <c r="C430" s="57">
        <f>'Historical Data'!E816</f>
        <v>1.0803484265082375E-2</v>
      </c>
      <c r="D430" s="57">
        <f>'Historical Data'!G816</f>
        <v>2.5727411944869827E-2</v>
      </c>
      <c r="E430" s="57">
        <f>'Historical Data'!I816</f>
        <v>-6.3517547492476512E-3</v>
      </c>
      <c r="F430" s="57">
        <f>'Historical Data'!K816</f>
        <v>4.5057087743987756E-2</v>
      </c>
      <c r="G430" s="57">
        <f>'Historical Data'!M816</f>
        <v>3.5088586611891071E-3</v>
      </c>
      <c r="H430" s="57">
        <f>'Historical Data'!O816</f>
        <v>1.7657080201044284E-2</v>
      </c>
      <c r="I430" s="57">
        <f>'Historical Data'!Q816</f>
        <v>-1.3467977105351525E-2</v>
      </c>
      <c r="J430" s="57">
        <f>'Historical Data'!S816</f>
        <v>1.1117687574385471E-2</v>
      </c>
      <c r="K430" s="57">
        <f>'Historical Data'!U816</f>
        <v>1.6574683805561818E-2</v>
      </c>
      <c r="L430" s="57">
        <f>'Historical Data'!W816</f>
        <v>1.7229305200408662E-2</v>
      </c>
      <c r="M430" s="57">
        <f>'Historical Data'!Y816</f>
        <v>0.12340764730516107</v>
      </c>
    </row>
    <row r="431" spans="2:13" ht="15" customHeight="1" x14ac:dyDescent="0.35">
      <c r="B431" s="56">
        <f>'Historical Data'!C815</f>
        <v>45085</v>
      </c>
      <c r="C431" s="57">
        <f>'Historical Data'!E815</f>
        <v>3.7243291751554164E-3</v>
      </c>
      <c r="D431" s="57">
        <f>'Historical Data'!G815</f>
        <v>-9.5550910719617299E-3</v>
      </c>
      <c r="E431" s="57">
        <f>'Historical Data'!I815</f>
        <v>-9.6900085345789089E-3</v>
      </c>
      <c r="F431" s="57">
        <f>'Historical Data'!K815</f>
        <v>1.564490797259821E-2</v>
      </c>
      <c r="G431" s="57">
        <f>'Historical Data'!M815</f>
        <v>6.994274000746703E-4</v>
      </c>
      <c r="H431" s="57">
        <f>'Historical Data'!O815</f>
        <v>-1.4552229272535522E-2</v>
      </c>
      <c r="I431" s="57">
        <f>'Historical Data'!Q815</f>
        <v>2.0477806438923052E-2</v>
      </c>
      <c r="J431" s="57">
        <f>'Historical Data'!S815</f>
        <v>2.6501292075444383E-2</v>
      </c>
      <c r="K431" s="57">
        <f>'Historical Data'!U815</f>
        <v>1.0242557986902323E-2</v>
      </c>
      <c r="L431" s="57">
        <f>'Historical Data'!W815</f>
        <v>1.0071011365424987E-2</v>
      </c>
      <c r="M431" s="57">
        <f>'Historical Data'!Y815</f>
        <v>-2.9153130620254486E-2</v>
      </c>
    </row>
    <row r="432" spans="2:13" ht="15" customHeight="1" x14ac:dyDescent="0.35">
      <c r="B432" s="56">
        <f>'Historical Data'!C814</f>
        <v>45086</v>
      </c>
      <c r="C432" s="57">
        <f>'Historical Data'!E814</f>
        <v>-1.879000619450788E-3</v>
      </c>
      <c r="D432" s="57">
        <f>'Historical Data'!G814</f>
        <v>1.7485827036853863E-3</v>
      </c>
      <c r="E432" s="57">
        <f>'Historical Data'!I814</f>
        <v>-1.2653663510182378E-2</v>
      </c>
      <c r="F432" s="57">
        <f>'Historical Data'!K814</f>
        <v>-1.0567797478731711E-2</v>
      </c>
      <c r="G432" s="57">
        <f>'Historical Data'!M814</f>
        <v>-3.4940241666203686E-3</v>
      </c>
      <c r="H432" s="57">
        <f>'Historical Data'!O814</f>
        <v>-1.0223375463384143E-2</v>
      </c>
      <c r="I432" s="57">
        <f>'Historical Data'!Q814</f>
        <v>-7.8038226105374697E-3</v>
      </c>
      <c r="J432" s="57">
        <f>'Historical Data'!S814</f>
        <v>4.1196238059530987E-3</v>
      </c>
      <c r="K432" s="57">
        <f>'Historical Data'!U814</f>
        <v>1.3449074672633232E-2</v>
      </c>
      <c r="L432" s="57">
        <f>'Historical Data'!W814</f>
        <v>2.4926317625111327E-3</v>
      </c>
      <c r="M432" s="57">
        <f>'Historical Data'!Y814</f>
        <v>1.9020545012802259E-2</v>
      </c>
    </row>
    <row r="433" spans="2:13" ht="15" customHeight="1" x14ac:dyDescent="0.35">
      <c r="B433" s="56">
        <f>'Historical Data'!C813</f>
        <v>45089</v>
      </c>
      <c r="C433" s="57">
        <f>'Historical Data'!E813</f>
        <v>4.1188274478163311E-3</v>
      </c>
      <c r="D433" s="57">
        <f>'Historical Data'!G813</f>
        <v>-3.6112650603192797E-4</v>
      </c>
      <c r="E433" s="57">
        <f>'Historical Data'!I813</f>
        <v>-2.6462395719603071E-3</v>
      </c>
      <c r="F433" s="57">
        <f>'Historical Data'!K813</f>
        <v>-1.6835631370705095E-2</v>
      </c>
      <c r="G433" s="57">
        <f>'Historical Data'!M813</f>
        <v>-7.0151119490502456E-4</v>
      </c>
      <c r="H433" s="57">
        <f>'Historical Data'!O813</f>
        <v>-1.6067323217614504E-2</v>
      </c>
      <c r="I433" s="57">
        <f>'Historical Data'!Q813</f>
        <v>1.1235909370866715E-2</v>
      </c>
      <c r="J433" s="57">
        <f>'Historical Data'!S813</f>
        <v>1.5864468898314721E-2</v>
      </c>
      <c r="K433" s="57">
        <f>'Historical Data'!U813</f>
        <v>-1.327059741702119E-2</v>
      </c>
      <c r="L433" s="57">
        <f>'Historical Data'!W813</f>
        <v>-1.1302546601078545E-3</v>
      </c>
      <c r="M433" s="57">
        <f>'Historical Data'!Y813</f>
        <v>4.0418575227592068E-3</v>
      </c>
    </row>
    <row r="434" spans="2:13" ht="15" customHeight="1" x14ac:dyDescent="0.35">
      <c r="B434" s="56">
        <f>'Historical Data'!C812</f>
        <v>45090</v>
      </c>
      <c r="C434" s="57">
        <f>'Historical Data'!E812</f>
        <v>5.362797472501013E-3</v>
      </c>
      <c r="D434" s="57">
        <f>'Historical Data'!G812</f>
        <v>-8.9113971537796433E-3</v>
      </c>
      <c r="E434" s="57">
        <f>'Historical Data'!I812</f>
        <v>-6.0347392990339754E-3</v>
      </c>
      <c r="F434" s="57">
        <f>'Historical Data'!K812</f>
        <v>-1.3809611140404798E-2</v>
      </c>
      <c r="G434" s="57">
        <f>'Historical Data'!M812</f>
        <v>1.1228274475985289E-2</v>
      </c>
      <c r="H434" s="57">
        <f>'Historical Data'!O812</f>
        <v>1.4968834639843109E-2</v>
      </c>
      <c r="I434" s="57">
        <f>'Historical Data'!Q812</f>
        <v>1.2222273599308275E-2</v>
      </c>
      <c r="J434" s="57">
        <f>'Historical Data'!S812</f>
        <v>-1.8847638825710833E-3</v>
      </c>
      <c r="K434" s="57">
        <f>'Historical Data'!U812</f>
        <v>2.4827247381125073E-3</v>
      </c>
      <c r="L434" s="57">
        <f>'Historical Data'!W812</f>
        <v>3.8470316027481299E-3</v>
      </c>
      <c r="M434" s="57">
        <f>'Historical Data'!Y812</f>
        <v>-1.888326276173613E-2</v>
      </c>
    </row>
    <row r="435" spans="2:13" ht="15" customHeight="1" x14ac:dyDescent="0.35">
      <c r="B435" s="56">
        <f>'Historical Data'!C811</f>
        <v>45091</v>
      </c>
      <c r="C435" s="57">
        <f>'Historical Data'!E811</f>
        <v>9.8117971081017608E-3</v>
      </c>
      <c r="D435" s="57">
        <f>'Historical Data'!G811</f>
        <v>-1.7557730506721825E-2</v>
      </c>
      <c r="E435" s="57">
        <f>'Historical Data'!I811</f>
        <v>2.4599985880073838E-3</v>
      </c>
      <c r="F435" s="57">
        <f>'Historical Data'!K811</f>
        <v>-9.5220710073549153E-3</v>
      </c>
      <c r="G435" s="57">
        <f>'Historical Data'!M811</f>
        <v>-4.8578326342161304E-3</v>
      </c>
      <c r="H435" s="57">
        <f>'Historical Data'!O811</f>
        <v>1.8195700010207538E-2</v>
      </c>
      <c r="I435" s="57">
        <f>'Historical Data'!Q811</f>
        <v>-3.2930079193441708E-3</v>
      </c>
      <c r="J435" s="57">
        <f>'Historical Data'!S811</f>
        <v>9.9809678778461919E-3</v>
      </c>
      <c r="K435" s="57">
        <f>'Historical Data'!U811</f>
        <v>1.7543899577477706E-2</v>
      </c>
      <c r="L435" s="57">
        <f>'Historical Data'!W811</f>
        <v>1.0595122217373909E-2</v>
      </c>
      <c r="M435" s="57">
        <f>'Historical Data'!Y811</f>
        <v>-1.0816774766654658E-2</v>
      </c>
    </row>
    <row r="436" spans="2:13" ht="15" customHeight="1" x14ac:dyDescent="0.35">
      <c r="B436" s="56">
        <f>'Historical Data'!C810</f>
        <v>45092</v>
      </c>
      <c r="C436" s="57">
        <f>'Historical Data'!E810</f>
        <v>-2.1308028865274498E-4</v>
      </c>
      <c r="D436" s="57">
        <f>'Historical Data'!G810</f>
        <v>7.606238954811273E-3</v>
      </c>
      <c r="E436" s="57">
        <f>'Historical Data'!I810</f>
        <v>5.1688519246930742E-3</v>
      </c>
      <c r="F436" s="57">
        <f>'Historical Data'!K810</f>
        <v>1.5080098936205655E-2</v>
      </c>
      <c r="G436" s="57">
        <f>'Historical Data'!M810</f>
        <v>-6.973551027639191E-4</v>
      </c>
      <c r="H436" s="57">
        <f>'Historical Data'!O810</f>
        <v>-1.2979524580368551E-2</v>
      </c>
      <c r="I436" s="57">
        <f>'Historical Data'!Q810</f>
        <v>-1.2114586823379958E-2</v>
      </c>
      <c r="J436" s="57">
        <f>'Historical Data'!S810</f>
        <v>-2.6709200298252744E-3</v>
      </c>
      <c r="K436" s="57">
        <f>'Historical Data'!U810</f>
        <v>-2.0269877340717279E-4</v>
      </c>
      <c r="L436" s="57">
        <f>'Historical Data'!W810</f>
        <v>-1.5837504816709314E-2</v>
      </c>
      <c r="M436" s="57">
        <f>'Historical Data'!Y810</f>
        <v>-1.0633655577307E-2</v>
      </c>
    </row>
    <row r="437" spans="2:13" ht="15" customHeight="1" x14ac:dyDescent="0.35">
      <c r="B437" s="56">
        <f>'Historical Data'!C809</f>
        <v>45093</v>
      </c>
      <c r="C437" s="57">
        <f>'Historical Data'!E809</f>
        <v>4.0514180978228342E-3</v>
      </c>
      <c r="D437" s="57">
        <f>'Historical Data'!G809</f>
        <v>-4.6642785516533003E-3</v>
      </c>
      <c r="E437" s="57">
        <f>'Historical Data'!I809</f>
        <v>1.2933734181171719E-2</v>
      </c>
      <c r="F437" s="57">
        <f>'Historical Data'!K809</f>
        <v>-1.1699113672596795E-2</v>
      </c>
      <c r="G437" s="57">
        <f>'Historical Data'!M809</f>
        <v>4.8848315314247159E-3</v>
      </c>
      <c r="H437" s="57">
        <f>'Historical Data'!O809</f>
        <v>-2.1917346487342559E-2</v>
      </c>
      <c r="I437" s="57">
        <f>'Historical Data'!Q809</f>
        <v>3.3444037167309482E-3</v>
      </c>
      <c r="J437" s="57">
        <f>'Historical Data'!S809</f>
        <v>8.0342188455200247E-3</v>
      </c>
      <c r="K437" s="57">
        <f>'Historical Data'!U809</f>
        <v>0</v>
      </c>
      <c r="L437" s="57">
        <f>'Historical Data'!W809</f>
        <v>7.4795195175652029E-3</v>
      </c>
      <c r="M437" s="57">
        <f>'Historical Data'!Y809</f>
        <v>2.9220151064331068E-2</v>
      </c>
    </row>
    <row r="438" spans="2:13" ht="15" customHeight="1" x14ac:dyDescent="0.35">
      <c r="B438" s="56">
        <f>'Historical Data'!C808</f>
        <v>45096</v>
      </c>
      <c r="C438" s="57">
        <f>'Historical Data'!E808</f>
        <v>-7.8457454873318566E-3</v>
      </c>
      <c r="D438" s="57">
        <f>'Historical Data'!G808</f>
        <v>-5.3028100859068283E-3</v>
      </c>
      <c r="E438" s="57">
        <f>'Historical Data'!I808</f>
        <v>-1.5076162649162672E-2</v>
      </c>
      <c r="F438" s="57">
        <f>'Historical Data'!K808</f>
        <v>-9.2070963402417494E-3</v>
      </c>
      <c r="G438" s="57">
        <f>'Historical Data'!M808</f>
        <v>0</v>
      </c>
      <c r="H438" s="57">
        <f>'Historical Data'!O808</f>
        <v>-1.169132647925053E-2</v>
      </c>
      <c r="I438" s="57">
        <f>'Historical Data'!Q808</f>
        <v>1.3333297998894045E-2</v>
      </c>
      <c r="J438" s="57">
        <f>'Historical Data'!S808</f>
        <v>-1.2486551502079668E-2</v>
      </c>
      <c r="K438" s="57">
        <f>'Historical Data'!U808</f>
        <v>-1.3592985778479449E-2</v>
      </c>
      <c r="L438" s="57">
        <f>'Historical Data'!W808</f>
        <v>4.0493865150836861E-3</v>
      </c>
      <c r="M438" s="57">
        <f>'Historical Data'!Y808</f>
        <v>3.3532151867634585E-3</v>
      </c>
    </row>
    <row r="439" spans="2:13" ht="15" customHeight="1" x14ac:dyDescent="0.35">
      <c r="B439" s="56">
        <f>'Historical Data'!C807</f>
        <v>45097</v>
      </c>
      <c r="C439" s="57">
        <f>'Historical Data'!E807</f>
        <v>4.8860797665766231E-3</v>
      </c>
      <c r="D439" s="57">
        <f>'Historical Data'!G807</f>
        <v>6.6328251711234021E-3</v>
      </c>
      <c r="E439" s="57">
        <f>'Historical Data'!I807</f>
        <v>1.4057756603473859E-3</v>
      </c>
      <c r="F439" s="57">
        <f>'Historical Data'!K807</f>
        <v>-7.3961576528388528E-3</v>
      </c>
      <c r="G439" s="57">
        <f>'Historical Data'!M807</f>
        <v>1.5277767711541879E-2</v>
      </c>
      <c r="H439" s="57">
        <f>'Historical Data'!O807</f>
        <v>1.3603993039255968E-2</v>
      </c>
      <c r="I439" s="57">
        <f>'Historical Data'!Q807</f>
        <v>4.3860736817451507E-3</v>
      </c>
      <c r="J439" s="57">
        <f>'Historical Data'!S807</f>
        <v>8.8782214398641646E-3</v>
      </c>
      <c r="K439" s="57">
        <f>'Historical Data'!U807</f>
        <v>2.324146560353868E-2</v>
      </c>
      <c r="L439" s="57">
        <f>'Historical Data'!W807</f>
        <v>8.0663883451201901E-3</v>
      </c>
      <c r="M439" s="57">
        <f>'Historical Data'!Y807</f>
        <v>-1.9606526657550361E-2</v>
      </c>
    </row>
    <row r="440" spans="2:13" ht="15" customHeight="1" x14ac:dyDescent="0.35">
      <c r="B440" s="56">
        <f>'Historical Data'!C806</f>
        <v>45098</v>
      </c>
      <c r="C440" s="57">
        <f>'Historical Data'!E806</f>
        <v>8.37219676385903E-3</v>
      </c>
      <c r="D440" s="57">
        <f>'Historical Data'!G806</f>
        <v>-6.4659152916686224E-3</v>
      </c>
      <c r="E440" s="57">
        <f>'Historical Data'!I806</f>
        <v>1.5909314337905212E-2</v>
      </c>
      <c r="F440" s="57">
        <f>'Historical Data'!K806</f>
        <v>-4.0122102380661939E-3</v>
      </c>
      <c r="G440" s="57">
        <f>'Historical Data'!M806</f>
        <v>-6.8399949220632195E-4</v>
      </c>
      <c r="H440" s="57">
        <f>'Historical Data'!O806</f>
        <v>6.710764142598924E-2</v>
      </c>
      <c r="I440" s="57">
        <f>'Historical Data'!Q806</f>
        <v>0</v>
      </c>
      <c r="J440" s="57">
        <f>'Historical Data'!S806</f>
        <v>0</v>
      </c>
      <c r="K440" s="57">
        <f>'Historical Data'!U806</f>
        <v>3.7989673769848853E-2</v>
      </c>
      <c r="L440" s="57">
        <f>'Historical Data'!W806</f>
        <v>-2.889508210450642E-3</v>
      </c>
      <c r="M440" s="57">
        <f>'Historical Data'!Y806</f>
        <v>1.1364740754558067E-3</v>
      </c>
    </row>
    <row r="441" spans="2:13" ht="15" customHeight="1" x14ac:dyDescent="0.35">
      <c r="B441" s="56">
        <f>'Historical Data'!C805</f>
        <v>45099</v>
      </c>
      <c r="C441" s="57">
        <f>'Historical Data'!E805</f>
        <v>-1.0357745385665584E-2</v>
      </c>
      <c r="D441" s="57">
        <f>'Historical Data'!G805</f>
        <v>-2.8511066792679118E-3</v>
      </c>
      <c r="E441" s="57">
        <f>'Historical Data'!I805</f>
        <v>-2.2006391136775161E-3</v>
      </c>
      <c r="F441" s="57">
        <f>'Historical Data'!K805</f>
        <v>-1.5538103907433709E-2</v>
      </c>
      <c r="G441" s="57">
        <f>'Historical Data'!M805</f>
        <v>-2.0533434739478107E-3</v>
      </c>
      <c r="H441" s="57">
        <f>'Historical Data'!O805</f>
        <v>-8.0203669441292202E-3</v>
      </c>
      <c r="I441" s="57">
        <f>'Historical Data'!Q805</f>
        <v>-6.5502453940247118E-3</v>
      </c>
      <c r="J441" s="57">
        <f>'Historical Data'!S805</f>
        <v>-1.6000143439045322E-2</v>
      </c>
      <c r="K441" s="57">
        <f>'Historical Data'!U805</f>
        <v>-1.8009235455172967E-2</v>
      </c>
      <c r="L441" s="57">
        <f>'Historical Data'!W805</f>
        <v>-1.4266536909667837E-2</v>
      </c>
      <c r="M441" s="57">
        <f>'Historical Data'!Y805</f>
        <v>-1.2182133576296161E-2</v>
      </c>
    </row>
    <row r="442" spans="2:13" ht="15" customHeight="1" x14ac:dyDescent="0.35">
      <c r="B442" s="56">
        <f>'Historical Data'!C804</f>
        <v>45100</v>
      </c>
      <c r="C442" s="57">
        <f>'Historical Data'!E804</f>
        <v>-1.1203719130848278E-2</v>
      </c>
      <c r="D442" s="57">
        <f>'Historical Data'!G804</f>
        <v>-5.8304354786941737E-2</v>
      </c>
      <c r="E442" s="57">
        <f>'Historical Data'!I804</f>
        <v>-1.5386982998059962E-2</v>
      </c>
      <c r="F442" s="57">
        <f>'Historical Data'!K804</f>
        <v>-5.5339052406002343E-2</v>
      </c>
      <c r="G442" s="57">
        <f>'Historical Data'!M804</f>
        <v>-1.3717460483537502E-2</v>
      </c>
      <c r="H442" s="57">
        <f>'Historical Data'!O804</f>
        <v>-3.9323810600134901E-2</v>
      </c>
      <c r="I442" s="57">
        <f>'Historical Data'!Q804</f>
        <v>1.0989056674590714E-3</v>
      </c>
      <c r="J442" s="57">
        <f>'Historical Data'!S804</f>
        <v>1.1924064701473114E-2</v>
      </c>
      <c r="K442" s="57">
        <f>'Historical Data'!U804</f>
        <v>-1.3606658853016373E-2</v>
      </c>
      <c r="L442" s="57">
        <f>'Historical Data'!W804</f>
        <v>-1.2663959817883486E-2</v>
      </c>
      <c r="M442" s="57">
        <f>'Historical Data'!Y804</f>
        <v>-1.8383818904501581E-2</v>
      </c>
    </row>
    <row r="443" spans="2:13" ht="15" customHeight="1" x14ac:dyDescent="0.35">
      <c r="B443" s="56">
        <f>'Historical Data'!C803</f>
        <v>45103</v>
      </c>
      <c r="C443" s="57">
        <f>'Historical Data'!E803</f>
        <v>-4.3378732708098111E-3</v>
      </c>
      <c r="D443" s="57">
        <f>'Historical Data'!G803</f>
        <v>1.7491749174917581E-2</v>
      </c>
      <c r="E443" s="57">
        <f>'Historical Data'!I803</f>
        <v>8.9597716724887366E-3</v>
      </c>
      <c r="F443" s="57">
        <f>'Historical Data'!K803</f>
        <v>3.3828370567941413E-2</v>
      </c>
      <c r="G443" s="57">
        <f>'Historical Data'!M803</f>
        <v>2.781600875382928E-3</v>
      </c>
      <c r="H443" s="57">
        <f>'Historical Data'!O803</f>
        <v>4.0742084126057065E-2</v>
      </c>
      <c r="I443" s="57">
        <f>'Historical Data'!Q803</f>
        <v>0</v>
      </c>
      <c r="J443" s="57">
        <f>'Historical Data'!S803</f>
        <v>-9.6412059516380877E-3</v>
      </c>
      <c r="K443" s="57">
        <f>'Historical Data'!U803</f>
        <v>-6.3973109745112389E-3</v>
      </c>
      <c r="L443" s="57">
        <f>'Historical Data'!W803</f>
        <v>1.3741954453450056E-3</v>
      </c>
      <c r="M443" s="57">
        <f>'Historical Data'!Y803</f>
        <v>-1.4514307531509618E-2</v>
      </c>
    </row>
    <row r="444" spans="2:13" ht="15" customHeight="1" x14ac:dyDescent="0.35">
      <c r="B444" s="56">
        <f>'Historical Data'!C802</f>
        <v>45104</v>
      </c>
      <c r="C444" s="57">
        <f>'Historical Data'!E802</f>
        <v>2.4023131551409449E-3</v>
      </c>
      <c r="D444" s="57">
        <f>'Historical Data'!G802</f>
        <v>3.1787378618630679E-3</v>
      </c>
      <c r="E444" s="57">
        <f>'Historical Data'!I802</f>
        <v>-9.1899677855138417E-3</v>
      </c>
      <c r="F444" s="57">
        <f>'Historical Data'!K802</f>
        <v>9.9760576746923402E-3</v>
      </c>
      <c r="G444" s="57">
        <f>'Historical Data'!M802</f>
        <v>-6.9330539605017005E-4</v>
      </c>
      <c r="H444" s="57">
        <f>'Historical Data'!O802</f>
        <v>-4.4108552047916749E-3</v>
      </c>
      <c r="I444" s="57">
        <f>'Historical Data'!Q802</f>
        <v>7.6838055168066965E-3</v>
      </c>
      <c r="J444" s="57">
        <f>'Historical Data'!S802</f>
        <v>6.2197848480338713E-3</v>
      </c>
      <c r="K444" s="57">
        <f>'Historical Data'!U802</f>
        <v>4.2251876651724363E-3</v>
      </c>
      <c r="L444" s="57">
        <f>'Historical Data'!W802</f>
        <v>2.9735149565806029E-3</v>
      </c>
      <c r="M444" s="57">
        <f>'Historical Data'!Y802</f>
        <v>-6.097104836715439E-3</v>
      </c>
    </row>
    <row r="445" spans="2:13" ht="15" customHeight="1" x14ac:dyDescent="0.35">
      <c r="B445" s="56">
        <f>'Historical Data'!C801</f>
        <v>45105</v>
      </c>
      <c r="C445" s="57">
        <f>'Historical Data'!E801</f>
        <v>1.1101571555929057E-2</v>
      </c>
      <c r="D445" s="57">
        <f>'Historical Data'!G801</f>
        <v>5.9428364564908298E-2</v>
      </c>
      <c r="E445" s="57">
        <f>'Historical Data'!I801</f>
        <v>-3.0222118866115588E-3</v>
      </c>
      <c r="F445" s="57">
        <f>'Historical Data'!K801</f>
        <v>6.1240888943547844E-3</v>
      </c>
      <c r="G445" s="57">
        <f>'Historical Data'!M801</f>
        <v>-1.3185442254882274E-2</v>
      </c>
      <c r="H445" s="57">
        <f>'Historical Data'!O801</f>
        <v>3.3228262528199881E-3</v>
      </c>
      <c r="I445" s="57">
        <f>'Historical Data'!Q801</f>
        <v>-9.8037836697382197E-3</v>
      </c>
      <c r="J445" s="57">
        <f>'Historical Data'!S801</f>
        <v>1.6393280510710095E-2</v>
      </c>
      <c r="K445" s="57">
        <f>'Historical Data'!U801</f>
        <v>2.4044055698890787E-3</v>
      </c>
      <c r="L445" s="57">
        <f>'Historical Data'!W801</f>
        <v>-5.4732476128668273E-3</v>
      </c>
      <c r="M445" s="57">
        <f>'Historical Data'!Y801</f>
        <v>-1.3145460197978132E-2</v>
      </c>
    </row>
    <row r="446" spans="2:13" ht="15" customHeight="1" x14ac:dyDescent="0.35">
      <c r="B446" s="56">
        <f>'Historical Data'!C800</f>
        <v>45107</v>
      </c>
      <c r="C446" s="57">
        <f>'Historical Data'!E800</f>
        <v>5.7851020894379435E-3</v>
      </c>
      <c r="D446" s="57">
        <f>'Historical Data'!G800</f>
        <v>-6.3358387190656673E-2</v>
      </c>
      <c r="E446" s="57">
        <f>'Historical Data'!I800</f>
        <v>-1.1237129279941471E-2</v>
      </c>
      <c r="F446" s="57">
        <f>'Historical Data'!K800</f>
        <v>-1.8849383049680646E-2</v>
      </c>
      <c r="G446" s="57">
        <f>'Historical Data'!M800</f>
        <v>1.1955141141272163E-2</v>
      </c>
      <c r="H446" s="57">
        <f>'Historical Data'!O800</f>
        <v>3.6797892165538748E-3</v>
      </c>
      <c r="I446" s="57">
        <f>'Historical Data'!Q800</f>
        <v>1.1000963946032005E-2</v>
      </c>
      <c r="J446" s="57">
        <f>'Historical Data'!S800</f>
        <v>2.6454989016477803E-4</v>
      </c>
      <c r="K446" s="57">
        <f>'Historical Data'!U800</f>
        <v>1.9987978798971628E-2</v>
      </c>
      <c r="L446" s="57">
        <f>'Historical Data'!W800</f>
        <v>1.7427216302446924E-2</v>
      </c>
      <c r="M446" s="57">
        <f>'Historical Data'!Y800</f>
        <v>-6.6197361939299704E-3</v>
      </c>
    </row>
    <row r="447" spans="2:13" ht="15" customHeight="1" x14ac:dyDescent="0.35">
      <c r="B447" s="56">
        <f>'Historical Data'!C799</f>
        <v>45110</v>
      </c>
      <c r="C447" s="57">
        <f>'Historical Data'!E799</f>
        <v>1.3135464539509645E-2</v>
      </c>
      <c r="D447" s="57">
        <f>'Historical Data'!G799</f>
        <v>7.82013685239491E-3</v>
      </c>
      <c r="E447" s="57">
        <f>'Historical Data'!I799</f>
        <v>-3.2244938676414536E-3</v>
      </c>
      <c r="F447" s="57">
        <f>'Historical Data'!K799</f>
        <v>-5.6034137913566484E-3</v>
      </c>
      <c r="G447" s="57">
        <f>'Historical Data'!M799</f>
        <v>7.6440101190018428E-3</v>
      </c>
      <c r="H447" s="57">
        <f>'Historical Data'!O799</f>
        <v>5.9578445275234149E-2</v>
      </c>
      <c r="I447" s="57">
        <f>'Historical Data'!Q799</f>
        <v>-1.0881259601468796E-2</v>
      </c>
      <c r="J447" s="57">
        <f>'Historical Data'!S799</f>
        <v>1.1102320658780807E-2</v>
      </c>
      <c r="K447" s="57">
        <f>'Historical Data'!U799</f>
        <v>-1.8224509680873635E-2</v>
      </c>
      <c r="L447" s="57">
        <f>'Historical Data'!W799</f>
        <v>2.2533268041691201E-4</v>
      </c>
      <c r="M447" s="57">
        <f>'Historical Data'!Y799</f>
        <v>-1.4790585113418797E-2</v>
      </c>
    </row>
    <row r="448" spans="2:13" ht="15" customHeight="1" x14ac:dyDescent="0.35">
      <c r="B448" s="56">
        <f>'Historical Data'!C798</f>
        <v>45111</v>
      </c>
      <c r="C448" s="57">
        <f>'Historical Data'!E798</f>
        <v>-3.2253036461518114E-3</v>
      </c>
      <c r="D448" s="57">
        <f>'Historical Data'!G798</f>
        <v>-3.4271250101040041E-3</v>
      </c>
      <c r="E448" s="57">
        <f>'Historical Data'!I798</f>
        <v>3.3409603814280597E-3</v>
      </c>
      <c r="F448" s="57">
        <f>'Historical Data'!K798</f>
        <v>-5.4336982335611017E-3</v>
      </c>
      <c r="G448" s="57">
        <f>'Historical Data'!M798</f>
        <v>6.2070019526181408E-3</v>
      </c>
      <c r="H448" s="57">
        <f>'Historical Data'!O798</f>
        <v>1.8338964704916139E-2</v>
      </c>
      <c r="I448" s="57">
        <f>'Historical Data'!Q798</f>
        <v>3.3001625154744918E-3</v>
      </c>
      <c r="J448" s="57">
        <f>'Historical Data'!S798</f>
        <v>1.4640462675246768E-2</v>
      </c>
      <c r="K448" s="57">
        <f>'Historical Data'!U798</f>
        <v>-3.5930677452855608E-3</v>
      </c>
      <c r="L448" s="57">
        <f>'Historical Data'!W798</f>
        <v>-5.6330967243957142E-3</v>
      </c>
      <c r="M448" s="57">
        <f>'Historical Data'!Y798</f>
        <v>-2.5158939220005672E-2</v>
      </c>
    </row>
    <row r="449" spans="2:13" ht="15" customHeight="1" x14ac:dyDescent="0.35">
      <c r="B449" s="56">
        <f>'Historical Data'!C797</f>
        <v>45112</v>
      </c>
      <c r="C449" s="57">
        <f>'Historical Data'!E797</f>
        <v>3.7930730306894311E-3</v>
      </c>
      <c r="D449" s="57">
        <f>'Historical Data'!G797</f>
        <v>-7.7858240973971427E-4</v>
      </c>
      <c r="E449" s="57">
        <f>'Historical Data'!I797</f>
        <v>2.3255942991871059E-3</v>
      </c>
      <c r="F449" s="57">
        <f>'Historical Data'!K797</f>
        <v>-5.8680111609621388E-3</v>
      </c>
      <c r="G449" s="57">
        <f>'Historical Data'!M797</f>
        <v>2.7415640023236154E-3</v>
      </c>
      <c r="H449" s="57">
        <f>'Historical Data'!O797</f>
        <v>2.5314452489626049E-2</v>
      </c>
      <c r="I449" s="57">
        <f>'Historical Data'!Q797</f>
        <v>-4.3858031424223176E-3</v>
      </c>
      <c r="J449" s="57">
        <f>'Historical Data'!S797</f>
        <v>-3.3497817177284839E-3</v>
      </c>
      <c r="K449" s="57">
        <f>'Historical Data'!U797</f>
        <v>1.4623450700320895E-2</v>
      </c>
      <c r="L449" s="57">
        <f>'Historical Data'!W797</f>
        <v>4.7585647520693719E-3</v>
      </c>
      <c r="M449" s="57">
        <f>'Historical Data'!Y797</f>
        <v>3.1815930225751021E-2</v>
      </c>
    </row>
    <row r="450" spans="2:13" ht="15" customHeight="1" x14ac:dyDescent="0.35">
      <c r="B450" s="56">
        <f>'Historical Data'!C796</f>
        <v>45113</v>
      </c>
      <c r="C450" s="57">
        <f>'Historical Data'!E796</f>
        <v>2.1587949574192855E-2</v>
      </c>
      <c r="D450" s="57">
        <f>'Historical Data'!G796</f>
        <v>-8.4418755073112361E-4</v>
      </c>
      <c r="E450" s="57">
        <f>'Historical Data'!I796</f>
        <v>1.4764817358959625E-2</v>
      </c>
      <c r="F450" s="57">
        <f>'Historical Data'!K796</f>
        <v>3.25666281159398E-3</v>
      </c>
      <c r="G450" s="57">
        <f>'Historical Data'!M796</f>
        <v>3.6226955913200687E-2</v>
      </c>
      <c r="H450" s="57">
        <f>'Historical Data'!O796</f>
        <v>2.7340526203783133E-2</v>
      </c>
      <c r="I450" s="57">
        <f>'Historical Data'!Q796</f>
        <v>3.414092716637751E-2</v>
      </c>
      <c r="J450" s="57">
        <f>'Historical Data'!S796</f>
        <v>1.7321846434424248E-2</v>
      </c>
      <c r="K450" s="57">
        <f>'Historical Data'!U796</f>
        <v>3.7315005383236066E-2</v>
      </c>
      <c r="L450" s="57">
        <f>'Historical Data'!W796</f>
        <v>3.5633862775558578E-2</v>
      </c>
      <c r="M450" s="57">
        <f>'Historical Data'!Y796</f>
        <v>5.0270574693204173E-2</v>
      </c>
    </row>
    <row r="451" spans="2:13" ht="15" customHeight="1" x14ac:dyDescent="0.35">
      <c r="B451" s="56">
        <f>'Historical Data'!C795</f>
        <v>45114</v>
      </c>
      <c r="C451" s="57">
        <f>'Historical Data'!E795</f>
        <v>-9.5346086548517839E-3</v>
      </c>
      <c r="D451" s="57">
        <f>'Historical Data'!G795</f>
        <v>-1.2348086438509043E-2</v>
      </c>
      <c r="E451" s="57">
        <f>'Historical Data'!I795</f>
        <v>-1.1640004224632183E-2</v>
      </c>
      <c r="F451" s="57">
        <f>'Historical Data'!K795</f>
        <v>-1.0955587451758175E-2</v>
      </c>
      <c r="G451" s="57">
        <f>'Historical Data'!M795</f>
        <v>-9.894530625658482E-3</v>
      </c>
      <c r="H451" s="57">
        <f>'Historical Data'!O795</f>
        <v>-1.0806528192510267E-2</v>
      </c>
      <c r="I451" s="57">
        <f>'Historical Data'!Q795</f>
        <v>-1.8104440875185812E-2</v>
      </c>
      <c r="J451" s="57">
        <f>'Historical Data'!S795</f>
        <v>-2.1092917171766756E-2</v>
      </c>
      <c r="K451" s="57">
        <f>'Historical Data'!U795</f>
        <v>-2.759807506498213E-2</v>
      </c>
      <c r="L451" s="57">
        <f>'Historical Data'!W795</f>
        <v>-6.9686738429565187E-3</v>
      </c>
      <c r="M451" s="57">
        <f>'Historical Data'!Y795</f>
        <v>-1.0619082438920957E-2</v>
      </c>
    </row>
    <row r="452" spans="2:13" ht="15" customHeight="1" x14ac:dyDescent="0.35">
      <c r="B452" s="56">
        <f>'Historical Data'!C794</f>
        <v>45117</v>
      </c>
      <c r="C452" s="57">
        <f>'Historical Data'!E794</f>
        <v>6.5333933379125853E-3</v>
      </c>
      <c r="D452" s="57">
        <f>'Historical Data'!G794</f>
        <v>-1.3160492625256426E-2</v>
      </c>
      <c r="E452" s="57">
        <f>'Historical Data'!I794</f>
        <v>8.8853966425141984E-3</v>
      </c>
      <c r="F452" s="57">
        <f>'Historical Data'!K794</f>
        <v>-6.9743621043670823E-3</v>
      </c>
      <c r="G452" s="57">
        <f>'Historical Data'!M794</f>
        <v>1.3325706503495294E-3</v>
      </c>
      <c r="H452" s="57">
        <f>'Historical Data'!O794</f>
        <v>-6.8482713511074378E-3</v>
      </c>
      <c r="I452" s="57">
        <f>'Historical Data'!Q794</f>
        <v>-2.1691172895962341E-3</v>
      </c>
      <c r="J452" s="57">
        <f>'Historical Data'!S794</f>
        <v>-5.4516373756717806E-3</v>
      </c>
      <c r="K452" s="57">
        <f>'Historical Data'!U794</f>
        <v>-2.1334908421044907E-2</v>
      </c>
      <c r="L452" s="57">
        <f>'Historical Data'!W794</f>
        <v>-1.3157863398380654E-2</v>
      </c>
      <c r="M452" s="57">
        <f>'Historical Data'!Y794</f>
        <v>-2.2887047809059591E-2</v>
      </c>
    </row>
    <row r="453" spans="2:13" ht="15" customHeight="1" x14ac:dyDescent="0.35">
      <c r="B453" s="56">
        <f>'Historical Data'!C793</f>
        <v>45118</v>
      </c>
      <c r="C453" s="57">
        <f>'Historical Data'!E793</f>
        <v>8.7559664116030334E-3</v>
      </c>
      <c r="D453" s="57">
        <f>'Historical Data'!G793</f>
        <v>5.6011366857069422E-3</v>
      </c>
      <c r="E453" s="57">
        <f>'Historical Data'!I793</f>
        <v>5.9409162900725399E-3</v>
      </c>
      <c r="F453" s="57">
        <f>'Historical Data'!K793</f>
        <v>8.8824686331554492E-3</v>
      </c>
      <c r="G453" s="57">
        <f>'Historical Data'!M793</f>
        <v>-4.6575011124709853E-3</v>
      </c>
      <c r="H453" s="57">
        <f>'Historical Data'!O793</f>
        <v>1.6417788765121566E-2</v>
      </c>
      <c r="I453" s="57">
        <f>'Historical Data'!Q793</f>
        <v>1.8478158064634265E-2</v>
      </c>
      <c r="J453" s="57">
        <f>'Historical Data'!S793</f>
        <v>4.437554524225229E-3</v>
      </c>
      <c r="K453" s="57">
        <f>'Historical Data'!U793</f>
        <v>1.4000193336788591E-2</v>
      </c>
      <c r="L453" s="57">
        <f>'Historical Data'!W793</f>
        <v>2.2221249168639101E-3</v>
      </c>
      <c r="M453" s="57">
        <f>'Historical Data'!Y793</f>
        <v>8.2387040806664036E-3</v>
      </c>
    </row>
    <row r="454" spans="2:13" ht="15" customHeight="1" x14ac:dyDescent="0.35">
      <c r="B454" s="56">
        <f>'Historical Data'!C792</f>
        <v>45119</v>
      </c>
      <c r="C454" s="57">
        <f>'Historical Data'!E792</f>
        <v>-7.5816043063514638E-4</v>
      </c>
      <c r="D454" s="57">
        <f>'Historical Data'!G792</f>
        <v>-1.8565922704985027E-3</v>
      </c>
      <c r="E454" s="57">
        <f>'Historical Data'!I792</f>
        <v>-1.0982786461130045E-2</v>
      </c>
      <c r="F454" s="57">
        <f>'Historical Data'!K792</f>
        <v>-1.3718304290525229E-2</v>
      </c>
      <c r="G454" s="57">
        <f>'Historical Data'!M792</f>
        <v>-4.0106082932256371E-3</v>
      </c>
      <c r="H454" s="57">
        <f>'Historical Data'!O792</f>
        <v>1.0983655593500563E-2</v>
      </c>
      <c r="I454" s="57">
        <f>'Historical Data'!Q792</f>
        <v>7.4706824887542655E-3</v>
      </c>
      <c r="J454" s="57">
        <f>'Historical Data'!S792</f>
        <v>-8.3161353698507634E-3</v>
      </c>
      <c r="K454" s="57">
        <f>'Historical Data'!U792</f>
        <v>-5.720022307362016E-3</v>
      </c>
      <c r="L454" s="57">
        <f>'Historical Data'!W792</f>
        <v>3.547723252405488E-3</v>
      </c>
      <c r="M454" s="57">
        <f>'Historical Data'!Y792</f>
        <v>2.7234206742228206E-3</v>
      </c>
    </row>
    <row r="455" spans="2:13" ht="15" customHeight="1" x14ac:dyDescent="0.35">
      <c r="B455" s="56">
        <f>'Historical Data'!C791</f>
        <v>45120</v>
      </c>
      <c r="C455" s="57">
        <f>'Historical Data'!E791</f>
        <v>-1.4250612338598478E-2</v>
      </c>
      <c r="D455" s="57">
        <f>'Historical Data'!G791</f>
        <v>-9.8983750287271466E-3</v>
      </c>
      <c r="E455" s="57">
        <f>'Historical Data'!I791</f>
        <v>-7.8571055428336978E-3</v>
      </c>
      <c r="F455" s="57">
        <f>'Historical Data'!K791</f>
        <v>-1.5154651650101658E-2</v>
      </c>
      <c r="G455" s="57">
        <f>'Historical Data'!M791</f>
        <v>7.3824870288732303E-3</v>
      </c>
      <c r="H455" s="57">
        <f>'Historical Data'!O791</f>
        <v>-4.4895359670547808E-2</v>
      </c>
      <c r="I455" s="57">
        <f>'Historical Data'!Q791</f>
        <v>-2.542366088728687E-2</v>
      </c>
      <c r="J455" s="57">
        <f>'Historical Data'!S791</f>
        <v>-1.5199203831610442E-2</v>
      </c>
      <c r="K455" s="57">
        <f>'Historical Data'!U791</f>
        <v>-3.5508752345332351E-2</v>
      </c>
      <c r="L455" s="57">
        <f>'Historical Data'!W791</f>
        <v>-1.9664159480334176E-2</v>
      </c>
      <c r="M455" s="57">
        <f>'Historical Data'!Y791</f>
        <v>-2.1970161019160828E-2</v>
      </c>
    </row>
    <row r="456" spans="2:13" ht="15" customHeight="1" x14ac:dyDescent="0.35">
      <c r="B456" s="56">
        <f>'Historical Data'!C790</f>
        <v>45121</v>
      </c>
      <c r="C456" s="57">
        <f>'Historical Data'!E790</f>
        <v>-7.4996842238328476E-5</v>
      </c>
      <c r="D456" s="57">
        <f>'Historical Data'!G790</f>
        <v>-3.8916054301638692E-3</v>
      </c>
      <c r="E456" s="57">
        <f>'Historical Data'!I790</f>
        <v>1.9164800853184616E-2</v>
      </c>
      <c r="F456" s="57">
        <f>'Historical Data'!K790</f>
        <v>1.9814554566135234E-2</v>
      </c>
      <c r="G456" s="57">
        <f>'Historical Data'!M790</f>
        <v>5.3297031724657273E-3</v>
      </c>
      <c r="H456" s="57">
        <f>'Historical Data'!O790</f>
        <v>1.9070037945253748E-2</v>
      </c>
      <c r="I456" s="57">
        <f>'Historical Data'!Q790</f>
        <v>-2.1740113786299364E-3</v>
      </c>
      <c r="J456" s="57">
        <f>'Historical Data'!S790</f>
        <v>-2.3947304003357761E-3</v>
      </c>
      <c r="K456" s="57">
        <f>'Historical Data'!U790</f>
        <v>-1.2546343121052184E-2</v>
      </c>
      <c r="L456" s="57">
        <f>'Historical Data'!W790</f>
        <v>-3.6060222431720801E-3</v>
      </c>
      <c r="M456" s="57">
        <f>'Historical Data'!Y790</f>
        <v>-2.6955017775438517E-3</v>
      </c>
    </row>
    <row r="457" spans="2:13" ht="15" customHeight="1" x14ac:dyDescent="0.35">
      <c r="B457" s="56">
        <f>'Historical Data'!C789</f>
        <v>45124</v>
      </c>
      <c r="C457" s="57">
        <f>'Historical Data'!E789</f>
        <v>7.4568242376393812E-3</v>
      </c>
      <c r="D457" s="57">
        <f>'Historical Data'!G789</f>
        <v>3.7922706287197627E-2</v>
      </c>
      <c r="E457" s="57">
        <f>'Historical Data'!I789</f>
        <v>1.0358017475398107E-4</v>
      </c>
      <c r="F457" s="57">
        <f>'Historical Data'!K789</f>
        <v>1.5708935608810481E-2</v>
      </c>
      <c r="G457" s="57">
        <f>'Historical Data'!M789</f>
        <v>5.9644892548018635E-3</v>
      </c>
      <c r="H457" s="57">
        <f>'Historical Data'!O789</f>
        <v>-3.7097867797103445E-2</v>
      </c>
      <c r="I457" s="57">
        <f>'Historical Data'!Q789</f>
        <v>3.2680772071824737E-3</v>
      </c>
      <c r="J457" s="57">
        <f>'Historical Data'!S789</f>
        <v>-5.0680147585332458E-3</v>
      </c>
      <c r="K457" s="57">
        <f>'Historical Data'!U789</f>
        <v>3.9574373322843748E-3</v>
      </c>
      <c r="L457" s="57">
        <f>'Historical Data'!W789</f>
        <v>1.108350665276947E-2</v>
      </c>
      <c r="M457" s="57">
        <f>'Historical Data'!Y789</f>
        <v>-9.0085961795294267E-4</v>
      </c>
    </row>
    <row r="458" spans="2:13" ht="15" customHeight="1" x14ac:dyDescent="0.35">
      <c r="B458" s="56">
        <f>'Historical Data'!C788</f>
        <v>45125</v>
      </c>
      <c r="C458" s="57">
        <f>'Historical Data'!E788</f>
        <v>3.5793490952689133E-3</v>
      </c>
      <c r="D458" s="57">
        <f>'Historical Data'!G788</f>
        <v>1.6289165544975726E-2</v>
      </c>
      <c r="E458" s="57">
        <f>'Historical Data'!I788</f>
        <v>8.753768065771883E-3</v>
      </c>
      <c r="F458" s="57">
        <f>'Historical Data'!K788</f>
        <v>3.4595438696405356E-3</v>
      </c>
      <c r="G458" s="57">
        <f>'Historical Data'!M788</f>
        <v>-1.2516672548848806E-2</v>
      </c>
      <c r="H458" s="57">
        <f>'Historical Data'!O788</f>
        <v>-1.2274161857662724E-2</v>
      </c>
      <c r="I458" s="57">
        <f>'Historical Data'!Q788</f>
        <v>-8.6861570227082519E-3</v>
      </c>
      <c r="J458" s="57">
        <f>'Historical Data'!S788</f>
        <v>4.5576235356310502E-3</v>
      </c>
      <c r="K458" s="57">
        <f>'Historical Data'!U788</f>
        <v>6.2245062145849239E-4</v>
      </c>
      <c r="L458" s="57">
        <f>'Historical Data'!W788</f>
        <v>-8.9486398181338744E-3</v>
      </c>
      <c r="M458" s="57">
        <f>'Historical Data'!Y788</f>
        <v>1.2788834695917961E-2</v>
      </c>
    </row>
    <row r="459" spans="2:13" ht="15" customHeight="1" x14ac:dyDescent="0.35">
      <c r="B459" s="56">
        <f>'Historical Data'!C787</f>
        <v>45126</v>
      </c>
      <c r="C459" s="57">
        <f>'Historical Data'!E787</f>
        <v>8.1190032308127158E-3</v>
      </c>
      <c r="D459" s="57">
        <f>'Historical Data'!G787</f>
        <v>-4.9808740920344041E-3</v>
      </c>
      <c r="E459" s="57">
        <f>'Historical Data'!I787</f>
        <v>6.0590751363922557E-3</v>
      </c>
      <c r="F459" s="57">
        <f>'Historical Data'!K787</f>
        <v>-3.4476166884611636E-3</v>
      </c>
      <c r="G459" s="57">
        <f>'Historical Data'!M787</f>
        <v>6.6711628455418115E-4</v>
      </c>
      <c r="H459" s="57">
        <f>'Historical Data'!O787</f>
        <v>2.0020705825037011E-2</v>
      </c>
      <c r="I459" s="57">
        <f>'Historical Data'!Q787</f>
        <v>2.4096303058374957E-2</v>
      </c>
      <c r="J459" s="57">
        <f>'Historical Data'!S787</f>
        <v>2.7755538430661808E-2</v>
      </c>
      <c r="K459" s="57">
        <f>'Historical Data'!U787</f>
        <v>8.7083162734307162E-3</v>
      </c>
      <c r="L459" s="57">
        <f>'Historical Data'!W787</f>
        <v>-9.0293009413688896E-3</v>
      </c>
      <c r="M459" s="57">
        <f>'Historical Data'!Y787</f>
        <v>1.2789346866506124E-2</v>
      </c>
    </row>
    <row r="460" spans="2:13" ht="15" customHeight="1" x14ac:dyDescent="0.35">
      <c r="B460" s="56">
        <f>'Historical Data'!C786</f>
        <v>45127</v>
      </c>
      <c r="C460" s="57">
        <f>'Historical Data'!E786</f>
        <v>7.0602268722381734E-3</v>
      </c>
      <c r="D460" s="57">
        <f>'Historical Data'!G786</f>
        <v>1.5402544533882345E-3</v>
      </c>
      <c r="E460" s="57">
        <f>'Historical Data'!I786</f>
        <v>5.461109021191346E-3</v>
      </c>
      <c r="F460" s="57">
        <f>'Historical Data'!K786</f>
        <v>-6.3084567041956641E-3</v>
      </c>
      <c r="G460" s="57">
        <f>'Historical Data'!M786</f>
        <v>0</v>
      </c>
      <c r="H460" s="57">
        <f>'Historical Data'!O786</f>
        <v>-3.0456431041517851E-3</v>
      </c>
      <c r="I460" s="57">
        <f>'Historical Data'!Q786</f>
        <v>3.422447653707783E-2</v>
      </c>
      <c r="J460" s="57">
        <f>'Historical Data'!S786</f>
        <v>1.8176262053672954E-3</v>
      </c>
      <c r="K460" s="57">
        <f>'Historical Data'!U786</f>
        <v>4.1108778233740484E-3</v>
      </c>
      <c r="L460" s="57">
        <f>'Historical Data'!W786</f>
        <v>-6.150390665591865E-3</v>
      </c>
      <c r="M460" s="57">
        <f>'Historical Data'!Y786</f>
        <v>-1.7662885796055461E-2</v>
      </c>
    </row>
    <row r="461" spans="2:13" ht="15" customHeight="1" x14ac:dyDescent="0.35">
      <c r="B461" s="56">
        <f>'Historical Data'!C785</f>
        <v>45128</v>
      </c>
      <c r="C461" s="57">
        <f>'Historical Data'!E785</f>
        <v>-6.1492904664847137E-3</v>
      </c>
      <c r="D461" s="57">
        <f>'Historical Data'!G785</f>
        <v>-6.5999788023478612E-3</v>
      </c>
      <c r="E461" s="57">
        <f>'Historical Data'!I785</f>
        <v>1.0710647505551174E-2</v>
      </c>
      <c r="F461" s="57">
        <f>'Historical Data'!K785</f>
        <v>-9.8300909058809394E-3</v>
      </c>
      <c r="G461" s="57">
        <f>'Historical Data'!M785</f>
        <v>-6.6667153711530425E-4</v>
      </c>
      <c r="H461" s="57">
        <f>'Historical Data'!O785</f>
        <v>-2.206379970584571E-2</v>
      </c>
      <c r="I461" s="57">
        <f>'Historical Data'!Q785</f>
        <v>-2.7921355046985119E-2</v>
      </c>
      <c r="J461" s="57">
        <f>'Historical Data'!S785</f>
        <v>1.140490755682344E-2</v>
      </c>
      <c r="K461" s="57">
        <f>'Historical Data'!U785</f>
        <v>-6.1398018202141191E-4</v>
      </c>
      <c r="L461" s="57">
        <f>'Historical Data'!W785</f>
        <v>-3.4380289241062734E-3</v>
      </c>
      <c r="M461" s="57">
        <f>'Historical Data'!Y785</f>
        <v>-2.1967776938548456E-3</v>
      </c>
    </row>
    <row r="462" spans="2:13" ht="15" customHeight="1" x14ac:dyDescent="0.35">
      <c r="B462" s="56">
        <f>'Historical Data'!C784</f>
        <v>45131</v>
      </c>
      <c r="C462" s="57">
        <f>'Historical Data'!E784</f>
        <v>-3.6063784917442776E-3</v>
      </c>
      <c r="D462" s="57">
        <f>'Historical Data'!G784</f>
        <v>-2.4511699080423943E-3</v>
      </c>
      <c r="E462" s="57">
        <f>'Historical Data'!I784</f>
        <v>-6.4285705965342332E-3</v>
      </c>
      <c r="F462" s="57">
        <f>'Historical Data'!K784</f>
        <v>-1.5511892940419214E-2</v>
      </c>
      <c r="G462" s="57">
        <f>'Historical Data'!M784</f>
        <v>-2.001348853660434E-3</v>
      </c>
      <c r="H462" s="57">
        <f>'Historical Data'!O784</f>
        <v>-5.9007658137795183E-3</v>
      </c>
      <c r="I462" s="57">
        <f>'Historical Data'!Q784</f>
        <v>6.1702211802322937E-2</v>
      </c>
      <c r="J462" s="57">
        <f>'Historical Data'!S784</f>
        <v>4.1003099257848064E-3</v>
      </c>
      <c r="K462" s="57">
        <f>'Historical Data'!U784</f>
        <v>1.372365982707846E-2</v>
      </c>
      <c r="L462" s="57">
        <f>'Historical Data'!W784</f>
        <v>-2.2994507153029087E-4</v>
      </c>
      <c r="M462" s="57">
        <f>'Historical Data'!Y784</f>
        <v>-1.5247797971135069E-2</v>
      </c>
    </row>
    <row r="463" spans="2:13" ht="15" customHeight="1" x14ac:dyDescent="0.35">
      <c r="B463" s="56">
        <f>'Historical Data'!C783</f>
        <v>45132</v>
      </c>
      <c r="C463" s="57">
        <f>'Historical Data'!E783</f>
        <v>1.2770923382226629E-2</v>
      </c>
      <c r="D463" s="57">
        <f>'Historical Data'!G783</f>
        <v>7.9663725297041132E-2</v>
      </c>
      <c r="E463" s="57">
        <f>'Historical Data'!I783</f>
        <v>9.9984857678836914E-2</v>
      </c>
      <c r="F463" s="57">
        <f>'Historical Data'!K783</f>
        <v>9.3067236285401922E-2</v>
      </c>
      <c r="G463" s="57">
        <f>'Historical Data'!M783</f>
        <v>2.0053622831670559E-3</v>
      </c>
      <c r="H463" s="57">
        <f>'Historical Data'!O783</f>
        <v>2.6710792646842618E-2</v>
      </c>
      <c r="I463" s="57">
        <f>'Historical Data'!Q783</f>
        <v>2.0039338646611338E-3</v>
      </c>
      <c r="J463" s="57">
        <f>'Historical Data'!S783</f>
        <v>2.4247309959730456E-2</v>
      </c>
      <c r="K463" s="57">
        <f>'Historical Data'!U783</f>
        <v>1.4952707411677313E-2</v>
      </c>
      <c r="L463" s="57">
        <f>'Historical Data'!W783</f>
        <v>9.6618416112115302E-3</v>
      </c>
      <c r="M463" s="57">
        <f>'Historical Data'!Y783</f>
        <v>1.2751354793280489E-2</v>
      </c>
    </row>
    <row r="464" spans="2:13" ht="15" customHeight="1" x14ac:dyDescent="0.35">
      <c r="B464" s="56">
        <f>'Historical Data'!C782</f>
        <v>45133</v>
      </c>
      <c r="C464" s="57">
        <f>'Historical Data'!E782</f>
        <v>8.244260173512874E-3</v>
      </c>
      <c r="D464" s="57">
        <f>'Historical Data'!G782</f>
        <v>-2.3836574188002224E-2</v>
      </c>
      <c r="E464" s="57">
        <f>'Historical Data'!I782</f>
        <v>4.8113573123151232E-2</v>
      </c>
      <c r="F464" s="57">
        <f>'Historical Data'!K782</f>
        <v>-1.7874309571305425E-2</v>
      </c>
      <c r="G464" s="57">
        <f>'Historical Data'!M782</f>
        <v>1.9346372252046828E-2</v>
      </c>
      <c r="H464" s="57">
        <f>'Historical Data'!O782</f>
        <v>-5.2711689307193277E-3</v>
      </c>
      <c r="I464" s="57">
        <f>'Historical Data'!Q782</f>
        <v>-1.3999894234280719E-2</v>
      </c>
      <c r="J464" s="57">
        <f>'Historical Data'!S782</f>
        <v>4.7345258701358972E-3</v>
      </c>
      <c r="K464" s="57">
        <f>'Historical Data'!U782</f>
        <v>-5.9729479425640886E-4</v>
      </c>
      <c r="L464" s="57">
        <f>'Historical Data'!W782</f>
        <v>9.3415160209813219E-3</v>
      </c>
      <c r="M464" s="57">
        <f>'Historical Data'!Y782</f>
        <v>4.4804361923735714E-2</v>
      </c>
    </row>
    <row r="465" spans="2:13" ht="15" customHeight="1" x14ac:dyDescent="0.35">
      <c r="B465" s="56">
        <f>'Historical Data'!C781</f>
        <v>45134</v>
      </c>
      <c r="C465" s="57">
        <f>'Historical Data'!E781</f>
        <v>-7.4561445210363786E-3</v>
      </c>
      <c r="D465" s="57">
        <f>'Historical Data'!G781</f>
        <v>-1.2209352792184935E-2</v>
      </c>
      <c r="E465" s="57">
        <f>'Historical Data'!I781</f>
        <v>-1.8590032259147571E-2</v>
      </c>
      <c r="F465" s="57">
        <f>'Historical Data'!K781</f>
        <v>-9.784736104311631E-3</v>
      </c>
      <c r="G465" s="57">
        <f>'Historical Data'!M781</f>
        <v>-6.5456879341441176E-4</v>
      </c>
      <c r="H465" s="57">
        <f>'Historical Data'!O781</f>
        <v>-1.0598308227112052E-2</v>
      </c>
      <c r="I465" s="57">
        <f>'Historical Data'!Q781</f>
        <v>-2.0285726797469872E-3</v>
      </c>
      <c r="J465" s="57">
        <f>'Historical Data'!S781</f>
        <v>1.7360314594629944E-3</v>
      </c>
      <c r="K465" s="57">
        <f>'Historical Data'!U781</f>
        <v>-1.1952120130739319E-3</v>
      </c>
      <c r="L465" s="57">
        <f>'Historical Data'!W781</f>
        <v>-2.7088253054941003E-3</v>
      </c>
      <c r="M465" s="57">
        <f>'Historical Data'!Y781</f>
        <v>-1.0799160138288744E-2</v>
      </c>
    </row>
    <row r="466" spans="2:13" ht="15" customHeight="1" x14ac:dyDescent="0.35">
      <c r="B466" s="56">
        <f>'Historical Data'!C780</f>
        <v>45135</v>
      </c>
      <c r="C466" s="57">
        <f>'Historical Data'!E780</f>
        <v>1.2874697770301591E-2</v>
      </c>
      <c r="D466" s="57">
        <f>'Historical Data'!G780</f>
        <v>1.2173897879463214E-2</v>
      </c>
      <c r="E466" s="57">
        <f>'Historical Data'!I780</f>
        <v>-2.376695563477127E-2</v>
      </c>
      <c r="F466" s="57">
        <f>'Historical Data'!K780</f>
        <v>2.1936771617084183E-2</v>
      </c>
      <c r="G466" s="57">
        <f>'Historical Data'!M780</f>
        <v>-1.2442674900575046E-2</v>
      </c>
      <c r="H466" s="57">
        <f>'Historical Data'!O780</f>
        <v>9.3296254134853651E-3</v>
      </c>
      <c r="I466" s="57">
        <f>'Historical Data'!Q780</f>
        <v>2.1341554385698291E-2</v>
      </c>
      <c r="J466" s="57">
        <f>'Historical Data'!S780</f>
        <v>3.9861596693399282E-2</v>
      </c>
      <c r="K466" s="57">
        <f>'Historical Data'!U780</f>
        <v>2.9916056356821485E-2</v>
      </c>
      <c r="L466" s="57">
        <f>'Historical Data'!W780</f>
        <v>6.2245344677170911E-2</v>
      </c>
      <c r="M466" s="57">
        <f>'Historical Data'!Y780</f>
        <v>6.2890602525202732E-2</v>
      </c>
    </row>
    <row r="467" spans="2:13" ht="15" customHeight="1" x14ac:dyDescent="0.35">
      <c r="B467" s="56">
        <f>'Historical Data'!C779</f>
        <v>45138</v>
      </c>
      <c r="C467" s="57">
        <f>'Historical Data'!E779</f>
        <v>1.5886917079334317E-2</v>
      </c>
      <c r="D467" s="57">
        <f>'Historical Data'!G779</f>
        <v>7.241070817936901E-3</v>
      </c>
      <c r="E467" s="57">
        <f>'Historical Data'!I779</f>
        <v>6.4074067163932824E-4</v>
      </c>
      <c r="F467" s="57">
        <f>'Historical Data'!K779</f>
        <v>5.7048942470883324E-2</v>
      </c>
      <c r="G467" s="57">
        <f>'Historical Data'!M779</f>
        <v>3.8461587262552221E-2</v>
      </c>
      <c r="H467" s="57">
        <f>'Historical Data'!O779</f>
        <v>-1.1639712504422972E-2</v>
      </c>
      <c r="I467" s="57">
        <f>'Historical Data'!Q779</f>
        <v>2.4875725710783003E-2</v>
      </c>
      <c r="J467" s="57">
        <f>'Historical Data'!S779</f>
        <v>3.9761689983528026E-2</v>
      </c>
      <c r="K467" s="57">
        <f>'Historical Data'!U779</f>
        <v>3.0403102056662856E-2</v>
      </c>
      <c r="L467" s="57">
        <f>'Historical Data'!W779</f>
        <v>8.7364641801264131E-3</v>
      </c>
      <c r="M467" s="57">
        <f>'Historical Data'!Y779</f>
        <v>7.3682699357078274E-3</v>
      </c>
    </row>
    <row r="468" spans="2:13" ht="15" customHeight="1" x14ac:dyDescent="0.35">
      <c r="B468" s="56">
        <f>'Historical Data'!C778</f>
        <v>45139</v>
      </c>
      <c r="C468" s="57">
        <f>'Historical Data'!E778</f>
        <v>-2.6141697683554899E-3</v>
      </c>
      <c r="D468" s="57">
        <f>'Historical Data'!G778</f>
        <v>-2.0409406300550437E-2</v>
      </c>
      <c r="E468" s="57">
        <f>'Historical Data'!I778</f>
        <v>-5.7166374470569714E-3</v>
      </c>
      <c r="F468" s="57">
        <f>'Historical Data'!K778</f>
        <v>-3.6590665604707695E-4</v>
      </c>
      <c r="G468" s="57">
        <f>'Historical Data'!M778</f>
        <v>-1.277137321447197E-2</v>
      </c>
      <c r="H468" s="57">
        <f>'Historical Data'!O778</f>
        <v>2.4766175165767512E-2</v>
      </c>
      <c r="I468" s="57">
        <f>'Historical Data'!Q778</f>
        <v>8.7377399636645592E-3</v>
      </c>
      <c r="J468" s="57">
        <f>'Historical Data'!S778</f>
        <v>3.1142699981286048E-2</v>
      </c>
      <c r="K468" s="57">
        <f>'Historical Data'!U778</f>
        <v>-5.3561423154903309E-2</v>
      </c>
      <c r="L468" s="57">
        <f>'Historical Data'!W778</f>
        <v>3.253064928891547E-2</v>
      </c>
      <c r="M468" s="57">
        <f>'Historical Data'!Y778</f>
        <v>1.5515570009783097E-3</v>
      </c>
    </row>
    <row r="469" spans="2:13" ht="15" customHeight="1" x14ac:dyDescent="0.35">
      <c r="B469" s="56">
        <f>'Historical Data'!C777</f>
        <v>45140</v>
      </c>
      <c r="C469" s="57">
        <f>'Historical Data'!E777</f>
        <v>-1.6095760628298539E-2</v>
      </c>
      <c r="D469" s="57">
        <f>'Historical Data'!G777</f>
        <v>-1.8222556367460396E-2</v>
      </c>
      <c r="E469" s="57">
        <f>'Historical Data'!I777</f>
        <v>-3.1829351089722291E-2</v>
      </c>
      <c r="F469" s="57">
        <f>'Historical Data'!K777</f>
        <v>-2.013174389473904E-2</v>
      </c>
      <c r="G469" s="57">
        <f>'Historical Data'!M777</f>
        <v>-6.4682393683985762E-3</v>
      </c>
      <c r="H469" s="57">
        <f>'Historical Data'!O777</f>
        <v>-1.6900476328040925E-2</v>
      </c>
      <c r="I469" s="57">
        <f>'Historical Data'!Q777</f>
        <v>-5.2935578685535223E-2</v>
      </c>
      <c r="J469" s="57">
        <f>'Historical Data'!S777</f>
        <v>-2.6871037132842113E-2</v>
      </c>
      <c r="K469" s="57">
        <f>'Historical Data'!U777</f>
        <v>-1.2907128233760612E-2</v>
      </c>
      <c r="L469" s="57">
        <f>'Historical Data'!W777</f>
        <v>-3.5392805950682282E-2</v>
      </c>
      <c r="M469" s="57">
        <f>'Historical Data'!Y777</f>
        <v>-2.0138712823858707E-2</v>
      </c>
    </row>
    <row r="470" spans="2:13" ht="15" customHeight="1" x14ac:dyDescent="0.35">
      <c r="B470" s="56">
        <f>'Historical Data'!C776</f>
        <v>45141</v>
      </c>
      <c r="C470" s="57">
        <f>'Historical Data'!E776</f>
        <v>-4.952120019656725E-3</v>
      </c>
      <c r="D470" s="57">
        <f>'Historical Data'!G776</f>
        <v>9.3754269967176729E-3</v>
      </c>
      <c r="E470" s="57">
        <f>'Historical Data'!I776</f>
        <v>-1.5630150539275967E-2</v>
      </c>
      <c r="F470" s="57">
        <f>'Historical Data'!K776</f>
        <v>2.6709007858105593E-2</v>
      </c>
      <c r="G470" s="57">
        <f>'Historical Data'!M776</f>
        <v>1.8229070231351674E-2</v>
      </c>
      <c r="H470" s="57">
        <f>'Historical Data'!O776</f>
        <v>-1.2893259472539942E-2</v>
      </c>
      <c r="I470" s="57">
        <f>'Historical Data'!Q776</f>
        <v>9.1465476135266233E-3</v>
      </c>
      <c r="J470" s="57">
        <f>'Historical Data'!S776</f>
        <v>4.5643204207748145E-3</v>
      </c>
      <c r="K470" s="57">
        <f>'Historical Data'!U776</f>
        <v>6.0354291707631624E-4</v>
      </c>
      <c r="L470" s="57">
        <f>'Historical Data'!W776</f>
        <v>-1.2725446259361783E-3</v>
      </c>
      <c r="M470" s="57">
        <f>'Historical Data'!Y776</f>
        <v>6.8509358354031935E-3</v>
      </c>
    </row>
    <row r="471" spans="2:13" ht="15" customHeight="1" x14ac:dyDescent="0.35">
      <c r="B471" s="56">
        <f>'Historical Data'!C775</f>
        <v>45142</v>
      </c>
      <c r="C471" s="57">
        <f>'Historical Data'!E775</f>
        <v>1.1517112636980631E-3</v>
      </c>
      <c r="D471" s="57">
        <f>'Historical Data'!G775</f>
        <v>-6.2743557428190933E-5</v>
      </c>
      <c r="E471" s="57">
        <f>'Historical Data'!I775</f>
        <v>-2.2635146917992288E-2</v>
      </c>
      <c r="F471" s="57">
        <f>'Historical Data'!K775</f>
        <v>1.3279962270791534E-2</v>
      </c>
      <c r="G471" s="57">
        <f>'Historical Data'!M775</f>
        <v>7.6726897377501491E-3</v>
      </c>
      <c r="H471" s="57">
        <f>'Historical Data'!O775</f>
        <v>2.1595297924525747E-2</v>
      </c>
      <c r="I471" s="57">
        <f>'Historical Data'!Q775</f>
        <v>-4.0283793769643195E-3</v>
      </c>
      <c r="J471" s="57">
        <f>'Historical Data'!S775</f>
        <v>-9.7683480628134589E-3</v>
      </c>
      <c r="K471" s="57">
        <f>'Historical Data'!U775</f>
        <v>-5.4282403729702944E-3</v>
      </c>
      <c r="L471" s="57">
        <f>'Historical Data'!W775</f>
        <v>8.4946600475532819E-4</v>
      </c>
      <c r="M471" s="57">
        <f>'Historical Data'!Y775</f>
        <v>-4.0376791744490825E-3</v>
      </c>
    </row>
    <row r="472" spans="2:13" ht="15" customHeight="1" x14ac:dyDescent="0.35">
      <c r="B472" s="56">
        <f>'Historical Data'!C774</f>
        <v>45145</v>
      </c>
      <c r="C472" s="57">
        <f>'Historical Data'!E774</f>
        <v>5.4281475160977699E-4</v>
      </c>
      <c r="D472" s="57">
        <f>'Historical Data'!G774</f>
        <v>4.5251976009771377E-2</v>
      </c>
      <c r="E472" s="57">
        <f>'Historical Data'!I774</f>
        <v>-4.607176331173557E-2</v>
      </c>
      <c r="F472" s="57">
        <f>'Historical Data'!K774</f>
        <v>-1.8671470400037693E-2</v>
      </c>
      <c r="G472" s="57">
        <f>'Historical Data'!M774</f>
        <v>-6.3452231859693065E-3</v>
      </c>
      <c r="H472" s="57">
        <f>'Historical Data'!O774</f>
        <v>-4.9438209809300471E-3</v>
      </c>
      <c r="I472" s="57">
        <f>'Historical Data'!Q774</f>
        <v>1.0112929514694002E-3</v>
      </c>
      <c r="J472" s="57">
        <f>'Historical Data'!S774</f>
        <v>0</v>
      </c>
      <c r="K472" s="57">
        <f>'Historical Data'!U774</f>
        <v>2.4257908966238695E-3</v>
      </c>
      <c r="L472" s="57">
        <f>'Historical Data'!W774</f>
        <v>-1.20941721812724E-2</v>
      </c>
      <c r="M472" s="57">
        <f>'Historical Data'!Y774</f>
        <v>-8.8590721652826998E-3</v>
      </c>
    </row>
    <row r="473" spans="2:13" ht="15" customHeight="1" x14ac:dyDescent="0.35">
      <c r="B473" s="56">
        <f>'Historical Data'!C773</f>
        <v>45146</v>
      </c>
      <c r="C473" s="57">
        <f>'Historical Data'!E773</f>
        <v>-3.489261905940233E-3</v>
      </c>
      <c r="D473" s="57">
        <f>'Historical Data'!G773</f>
        <v>-1.0928349330720843E-2</v>
      </c>
      <c r="E473" s="57">
        <f>'Historical Data'!I773</f>
        <v>1.9049552659518465E-2</v>
      </c>
      <c r="F473" s="57">
        <f>'Historical Data'!K773</f>
        <v>2.5429919383986421E-2</v>
      </c>
      <c r="G473" s="57">
        <f>'Historical Data'!M773</f>
        <v>-2.5542968580345438E-3</v>
      </c>
      <c r="H473" s="57">
        <f>'Historical Data'!O773</f>
        <v>-3.4263586012278635E-3</v>
      </c>
      <c r="I473" s="57">
        <f>'Historical Data'!Q773</f>
        <v>-4.0404204875151839E-3</v>
      </c>
      <c r="J473" s="57">
        <f>'Historical Data'!S773</f>
        <v>-1.8353305739898795E-3</v>
      </c>
      <c r="K473" s="57">
        <f>'Historical Data'!U773</f>
        <v>-6.9903363457215484E-3</v>
      </c>
      <c r="L473" s="57">
        <f>'Historical Data'!W773</f>
        <v>4.7250123078781403E-3</v>
      </c>
      <c r="M473" s="57">
        <f>'Historical Data'!Y773</f>
        <v>-3.8629873724064234E-3</v>
      </c>
    </row>
    <row r="474" spans="2:13" ht="15" customHeight="1" x14ac:dyDescent="0.35">
      <c r="B474" s="56">
        <f>'Historical Data'!C772</f>
        <v>45147</v>
      </c>
      <c r="C474" s="57">
        <f>'Historical Data'!E772</f>
        <v>5.8644528198084078E-3</v>
      </c>
      <c r="D474" s="57">
        <f>'Historical Data'!G772</f>
        <v>-1.4145172078979029E-2</v>
      </c>
      <c r="E474" s="57">
        <f>'Historical Data'!I772</f>
        <v>-1.3207355644846652E-2</v>
      </c>
      <c r="F474" s="57">
        <f>'Historical Data'!K772</f>
        <v>-1.1061533279644542E-2</v>
      </c>
      <c r="G474" s="57">
        <f>'Historical Data'!M772</f>
        <v>-1.2163757772520878E-2</v>
      </c>
      <c r="H474" s="57">
        <f>'Historical Data'!O772</f>
        <v>8.0453786401445404E-2</v>
      </c>
      <c r="I474" s="57">
        <f>'Historical Data'!Q772</f>
        <v>4.0568117126731362E-3</v>
      </c>
      <c r="J474" s="57">
        <f>'Historical Data'!S772</f>
        <v>5.286085262379947E-3</v>
      </c>
      <c r="K474" s="57">
        <f>'Historical Data'!U772</f>
        <v>-4.7618558894120255E-3</v>
      </c>
      <c r="L474" s="57">
        <f>'Historical Data'!W772</f>
        <v>4.2753434476581198E-3</v>
      </c>
      <c r="M474" s="57">
        <f>'Historical Data'!Y772</f>
        <v>6.8437059717347815E-3</v>
      </c>
    </row>
    <row r="475" spans="2:13" ht="15" customHeight="1" x14ac:dyDescent="0.35">
      <c r="B475" s="56">
        <f>'Historical Data'!C771</f>
        <v>45148</v>
      </c>
      <c r="C475" s="57">
        <f>'Historical Data'!E771</f>
        <v>3.4487801079832181E-3</v>
      </c>
      <c r="D475" s="57">
        <f>'Historical Data'!G771</f>
        <v>1.0899655708953127E-2</v>
      </c>
      <c r="E475" s="57">
        <f>'Historical Data'!I771</f>
        <v>2.6768626106976612E-3</v>
      </c>
      <c r="F475" s="57">
        <f>'Historical Data'!K771</f>
        <v>1.7138747207453786E-2</v>
      </c>
      <c r="G475" s="57">
        <f>'Historical Data'!M771</f>
        <v>6.4809274275834383E-4</v>
      </c>
      <c r="H475" s="57">
        <f>'Historical Data'!O771</f>
        <v>7.0962631797201858E-2</v>
      </c>
      <c r="I475" s="57">
        <f>'Historical Data'!Q771</f>
        <v>4.0404204875130745E-3</v>
      </c>
      <c r="J475" s="57">
        <f>'Historical Data'!S771</f>
        <v>-5.9442165201430974E-3</v>
      </c>
      <c r="K475" s="57">
        <f>'Historical Data'!U771</f>
        <v>6.0329002686174693E-3</v>
      </c>
      <c r="L475" s="57">
        <f>'Historical Data'!W771</f>
        <v>9.5785545635616032E-3</v>
      </c>
      <c r="M475" s="57">
        <f>'Historical Data'!Y771</f>
        <v>1.4273777938424104E-2</v>
      </c>
    </row>
    <row r="476" spans="2:13" ht="15" customHeight="1" x14ac:dyDescent="0.35">
      <c r="B476" s="56">
        <f>'Historical Data'!C770</f>
        <v>45149</v>
      </c>
      <c r="C476" s="57">
        <f>'Historical Data'!E770</f>
        <v>-1.9380028350861611E-3</v>
      </c>
      <c r="D476" s="57">
        <f>'Historical Data'!G770</f>
        <v>1.32797570372436E-2</v>
      </c>
      <c r="E476" s="57">
        <f>'Historical Data'!I770</f>
        <v>-2.6183887095179159E-3</v>
      </c>
      <c r="F476" s="57">
        <f>'Historical Data'!K770</f>
        <v>2.1993576450475949E-2</v>
      </c>
      <c r="G476" s="57">
        <f>'Historical Data'!M770</f>
        <v>1.4248580476326822E-2</v>
      </c>
      <c r="H476" s="57">
        <f>'Historical Data'!O770</f>
        <v>1.6342335354080806E-2</v>
      </c>
      <c r="I476" s="57">
        <f>'Historical Data'!Q770</f>
        <v>9.0541971837330149E-3</v>
      </c>
      <c r="J476" s="57">
        <f>'Historical Data'!S770</f>
        <v>-6.5297687876805233E-3</v>
      </c>
      <c r="K476" s="57">
        <f>'Historical Data'!U770</f>
        <v>1.0339295856615083E-2</v>
      </c>
      <c r="L476" s="57">
        <f>'Historical Data'!W770</f>
        <v>-4.0058917947328743E-3</v>
      </c>
      <c r="M476" s="57">
        <f>'Historical Data'!Y770</f>
        <v>-4.7058703233754495E-2</v>
      </c>
    </row>
    <row r="477" spans="2:13" ht="15" customHeight="1" x14ac:dyDescent="0.35">
      <c r="B477" s="56">
        <f>'Historical Data'!C769</f>
        <v>45152</v>
      </c>
      <c r="C477" s="57">
        <f>'Historical Data'!E769</f>
        <v>2.9771216732554784E-4</v>
      </c>
      <c r="D477" s="57">
        <f>'Historical Data'!G769</f>
        <v>-2.8135173825437176E-2</v>
      </c>
      <c r="E477" s="57">
        <f>'Historical Data'!I769</f>
        <v>-2.0692825542938165E-2</v>
      </c>
      <c r="F477" s="57">
        <f>'Historical Data'!K769</f>
        <v>-6.9419944220141527E-3</v>
      </c>
      <c r="G477" s="57">
        <f>'Historical Data'!M769</f>
        <v>6.385742145094131E-4</v>
      </c>
      <c r="H477" s="57">
        <f>'Historical Data'!O769</f>
        <v>1.5202354957869479E-2</v>
      </c>
      <c r="I477" s="57">
        <f>'Historical Data'!Q769</f>
        <v>3.9880525698723357E-3</v>
      </c>
      <c r="J477" s="57">
        <f>'Historical Data'!S769</f>
        <v>0</v>
      </c>
      <c r="K477" s="57">
        <f>'Historical Data'!U769</f>
        <v>8.1847250193956E-4</v>
      </c>
      <c r="L477" s="57">
        <f>'Historical Data'!W769</f>
        <v>-2.13802034136652E-2</v>
      </c>
      <c r="M477" s="57">
        <f>'Historical Data'!Y769</f>
        <v>4.2194029945645806E-3</v>
      </c>
    </row>
    <row r="478" spans="2:13" ht="15" customHeight="1" x14ac:dyDescent="0.35">
      <c r="B478" s="56">
        <f>'Historical Data'!C768</f>
        <v>45154</v>
      </c>
      <c r="C478" s="57">
        <f>'Historical Data'!E768</f>
        <v>6.2993827628565757E-3</v>
      </c>
      <c r="D478" s="57">
        <f>'Historical Data'!G768</f>
        <v>1.2124196388679342E-2</v>
      </c>
      <c r="E478" s="57">
        <f>'Historical Data'!I768</f>
        <v>-2.8909329829172048E-3</v>
      </c>
      <c r="F478" s="57">
        <f>'Historical Data'!K768</f>
        <v>-2.1670773366186946E-2</v>
      </c>
      <c r="G478" s="57">
        <f>'Historical Data'!M768</f>
        <v>-2.5526667908450928E-3</v>
      </c>
      <c r="H478" s="57">
        <f>'Historical Data'!O768</f>
        <v>5.9755279309128717E-2</v>
      </c>
      <c r="I478" s="57">
        <f>'Historical Data'!Q768</f>
        <v>-1.1916551876328896E-2</v>
      </c>
      <c r="J478" s="57">
        <f>'Historical Data'!S768</f>
        <v>2.0891904181910892E-2</v>
      </c>
      <c r="K478" s="57">
        <f>'Historical Data'!U768</f>
        <v>1.4519461853455429E-2</v>
      </c>
      <c r="L478" s="57">
        <f>'Historical Data'!W768</f>
        <v>1.6439493742530287E-2</v>
      </c>
      <c r="M478" s="57">
        <f>'Historical Data'!Y768</f>
        <v>-1.5250547679937831E-2</v>
      </c>
    </row>
    <row r="479" spans="2:13" ht="15" customHeight="1" x14ac:dyDescent="0.35">
      <c r="B479" s="56">
        <f>'Historical Data'!C767</f>
        <v>45155</v>
      </c>
      <c r="C479" s="57">
        <f>'Historical Data'!E767</f>
        <v>-1.035349967504029E-2</v>
      </c>
      <c r="D479" s="57">
        <f>'Historical Data'!G767</f>
        <v>5.0116571854894598E-3</v>
      </c>
      <c r="E479" s="57">
        <f>'Historical Data'!I767</f>
        <v>-1.5814443858724325E-2</v>
      </c>
      <c r="F479" s="57">
        <f>'Historical Data'!K767</f>
        <v>2.3758518076643309E-2</v>
      </c>
      <c r="G479" s="57">
        <f>'Historical Data'!M767</f>
        <v>-7.6774874349260225E-3</v>
      </c>
      <c r="H479" s="57">
        <f>'Historical Data'!O767</f>
        <v>-4.1983771198948361E-2</v>
      </c>
      <c r="I479" s="57">
        <f>'Historical Data'!Q767</f>
        <v>-2.0099759012841556E-3</v>
      </c>
      <c r="J479" s="57">
        <f>'Historical Data'!S767</f>
        <v>-7.8178454599908687E-3</v>
      </c>
      <c r="K479" s="57">
        <f>'Historical Data'!U767</f>
        <v>-1.7536787011359634E-2</v>
      </c>
      <c r="L479" s="57">
        <f>'Historical Data'!W767</f>
        <v>-1.0427658269337003E-2</v>
      </c>
      <c r="M479" s="57">
        <f>'Historical Data'!Y767</f>
        <v>-6.4792349216210576E-3</v>
      </c>
    </row>
    <row r="480" spans="2:13" ht="15" customHeight="1" x14ac:dyDescent="0.35">
      <c r="B480" s="56">
        <f>'Historical Data'!C766</f>
        <v>45156</v>
      </c>
      <c r="C480" s="57">
        <f>'Historical Data'!E766</f>
        <v>1.3419906003551141E-3</v>
      </c>
      <c r="D480" s="57">
        <f>'Historical Data'!G766</f>
        <v>6.0447593613652817E-2</v>
      </c>
      <c r="E480" s="57">
        <f>'Historical Data'!I766</f>
        <v>6.5613283342260242E-2</v>
      </c>
      <c r="F480" s="57">
        <f>'Historical Data'!K766</f>
        <v>6.2990694628332733E-2</v>
      </c>
      <c r="G480" s="57">
        <f>'Historical Data'!M766</f>
        <v>-3.8684997199048832E-3</v>
      </c>
      <c r="H480" s="57">
        <f>'Historical Data'!O766</f>
        <v>2.7797627692206506E-2</v>
      </c>
      <c r="I480" s="57">
        <f>'Historical Data'!Q766</f>
        <v>4.0281309058463055E-3</v>
      </c>
      <c r="J480" s="57">
        <f>'Historical Data'!S766</f>
        <v>-2.7810707978824789E-3</v>
      </c>
      <c r="K480" s="57">
        <f>'Historical Data'!U766</f>
        <v>-1.1079265921427384E-2</v>
      </c>
      <c r="L480" s="57">
        <f>'Historical Data'!W766</f>
        <v>-1.0322595885923214E-2</v>
      </c>
      <c r="M480" s="57">
        <f>'Historical Data'!Y766</f>
        <v>1.9882699957811667E-3</v>
      </c>
    </row>
    <row r="481" spans="2:13" ht="15" customHeight="1" x14ac:dyDescent="0.35">
      <c r="B481" s="56">
        <f>'Historical Data'!C765</f>
        <v>45159</v>
      </c>
      <c r="C481" s="57">
        <f>'Historical Data'!E765</f>
        <v>6.0888442791857678E-3</v>
      </c>
      <c r="D481" s="57">
        <f>'Historical Data'!G765</f>
        <v>5.9238401115559114E-2</v>
      </c>
      <c r="E481" s="57">
        <f>'Historical Data'!I765</f>
        <v>2.5433513740095393E-2</v>
      </c>
      <c r="F481" s="57">
        <f>'Historical Data'!K765</f>
        <v>6.6480682427570104E-2</v>
      </c>
      <c r="G481" s="57">
        <f>'Historical Data'!M765</f>
        <v>5.1779182519164912E-3</v>
      </c>
      <c r="H481" s="57">
        <f>'Historical Data'!O765</f>
        <v>-3.0357629112067741E-3</v>
      </c>
      <c r="I481" s="57">
        <f>'Historical Data'!Q765</f>
        <v>5.0149833288986034E-3</v>
      </c>
      <c r="J481" s="57">
        <f>'Historical Data'!S765</f>
        <v>1.6964953672631733E-2</v>
      </c>
      <c r="K481" s="57">
        <f>'Historical Data'!U765</f>
        <v>2.5726156984732906E-2</v>
      </c>
      <c r="L481" s="57">
        <f>'Historical Data'!W765</f>
        <v>4.0199873315927226E-2</v>
      </c>
      <c r="M481" s="57">
        <f>'Historical Data'!Y765</f>
        <v>9.6038203345534257E-3</v>
      </c>
    </row>
    <row r="482" spans="2:13" ht="15" customHeight="1" x14ac:dyDescent="0.35">
      <c r="B482" s="56">
        <f>'Historical Data'!C764</f>
        <v>45160</v>
      </c>
      <c r="C482" s="57">
        <f>'Historical Data'!E764</f>
        <v>2.2579249386391886E-3</v>
      </c>
      <c r="D482" s="57">
        <f>'Historical Data'!G764</f>
        <v>3.9629729960322102E-2</v>
      </c>
      <c r="E482" s="57">
        <f>'Historical Data'!I764</f>
        <v>-4.8527153240206511E-3</v>
      </c>
      <c r="F482" s="57">
        <f>'Historical Data'!K764</f>
        <v>6.9416685416243462E-2</v>
      </c>
      <c r="G482" s="57">
        <f>'Historical Data'!M764</f>
        <v>1.0946634749575024E-2</v>
      </c>
      <c r="H482" s="57">
        <f>'Historical Data'!O764</f>
        <v>-1.7993066940223956E-3</v>
      </c>
      <c r="I482" s="57">
        <f>'Historical Data'!Q764</f>
        <v>3.0211929197641041E-3</v>
      </c>
      <c r="J482" s="57">
        <f>'Historical Data'!S764</f>
        <v>1.325414104740541E-2</v>
      </c>
      <c r="K482" s="57">
        <f>'Historical Data'!U764</f>
        <v>2.4272506166094221E-3</v>
      </c>
      <c r="L482" s="57">
        <f>'Historical Data'!W764</f>
        <v>1.7338612809854936E-2</v>
      </c>
      <c r="M482" s="57">
        <f>'Historical Data'!Y764</f>
        <v>4.080210543530205E-2</v>
      </c>
    </row>
    <row r="483" spans="2:13" ht="15" customHeight="1" x14ac:dyDescent="0.35">
      <c r="B483" s="56">
        <f>'Historical Data'!C763</f>
        <v>45161</v>
      </c>
      <c r="C483" s="57">
        <f>'Historical Data'!E763</f>
        <v>-5.7272991203561885E-3</v>
      </c>
      <c r="D483" s="57">
        <f>'Historical Data'!G763</f>
        <v>-7.2644897387327934E-2</v>
      </c>
      <c r="E483" s="57">
        <f>'Historical Data'!I763</f>
        <v>-4.2951410338438301E-2</v>
      </c>
      <c r="F483" s="57">
        <f>'Historical Data'!K763</f>
        <v>-7.0667867370208026E-2</v>
      </c>
      <c r="G483" s="57">
        <f>'Historical Data'!M763</f>
        <v>6.8152803083140201E-2</v>
      </c>
      <c r="H483" s="57">
        <f>'Historical Data'!O763</f>
        <v>-9.1514012872034867E-3</v>
      </c>
      <c r="I483" s="57">
        <f>'Historical Data'!Q763</f>
        <v>1.5060218533846426E-2</v>
      </c>
      <c r="J483" s="57">
        <f>'Historical Data'!S763</f>
        <v>0</v>
      </c>
      <c r="K483" s="57">
        <f>'Historical Data'!U763</f>
        <v>7.2638472202459781E-3</v>
      </c>
      <c r="L483" s="57">
        <f>'Historical Data'!W763</f>
        <v>8.6242353176089193E-3</v>
      </c>
      <c r="M483" s="57">
        <f>'Historical Data'!Y763</f>
        <v>-3.3236653211348166E-3</v>
      </c>
    </row>
    <row r="484" spans="2:13" ht="15" customHeight="1" x14ac:dyDescent="0.35">
      <c r="B484" s="56">
        <f>'Historical Data'!C762</f>
        <v>45162</v>
      </c>
      <c r="C484" s="57">
        <f>'Historical Data'!E762</f>
        <v>-7.5426049100879577E-3</v>
      </c>
      <c r="D484" s="57">
        <f>'Historical Data'!G762</f>
        <v>5.334680895955568E-3</v>
      </c>
      <c r="E484" s="57">
        <f>'Historical Data'!I762</f>
        <v>1.2506458480763705E-2</v>
      </c>
      <c r="F484" s="57">
        <f>'Historical Data'!K762</f>
        <v>1.8429649171913809E-2</v>
      </c>
      <c r="G484" s="57">
        <f>'Historical Data'!M762</f>
        <v>-2.0870546352905417E-2</v>
      </c>
      <c r="H484" s="57">
        <f>'Historical Data'!O762</f>
        <v>-1.8471932172582584E-2</v>
      </c>
      <c r="I484" s="57">
        <f>'Historical Data'!Q762</f>
        <v>-9.8902686463997469E-4</v>
      </c>
      <c r="J484" s="57">
        <f>'Historical Data'!S762</f>
        <v>-3.8340627293159679E-3</v>
      </c>
      <c r="K484" s="57">
        <f>'Historical Data'!U762</f>
        <v>-1.3220927509640545E-2</v>
      </c>
      <c r="L484" s="57">
        <f>'Historical Data'!W762</f>
        <v>1.6897381944676715E-2</v>
      </c>
      <c r="M484" s="57">
        <f>'Historical Data'!Y762</f>
        <v>6.74504666056297E-3</v>
      </c>
    </row>
    <row r="485" spans="2:13" ht="15" customHeight="1" x14ac:dyDescent="0.35">
      <c r="B485" s="56">
        <f>'Historical Data'!C761</f>
        <v>45163</v>
      </c>
      <c r="C485" s="57">
        <f>'Historical Data'!E761</f>
        <v>-7.2483980543572857E-3</v>
      </c>
      <c r="D485" s="57">
        <f>'Historical Data'!G761</f>
        <v>-2.3012943148360221E-2</v>
      </c>
      <c r="E485" s="57">
        <f>'Historical Data'!I761</f>
        <v>-4.2698237206194589E-3</v>
      </c>
      <c r="F485" s="57">
        <f>'Historical Data'!K761</f>
        <v>-1.1405109118553192E-2</v>
      </c>
      <c r="G485" s="57">
        <f>'Historical Data'!M761</f>
        <v>-1.0962214201799214E-2</v>
      </c>
      <c r="H485" s="57">
        <f>'Historical Data'!O761</f>
        <v>-8.839478424425673E-3</v>
      </c>
      <c r="I485" s="57">
        <f>'Historical Data'!Q761</f>
        <v>-9.9010284506473312E-3</v>
      </c>
      <c r="J485" s="57">
        <f>'Historical Data'!S761</f>
        <v>-1.33574913991239E-2</v>
      </c>
      <c r="K485" s="57">
        <f>'Historical Data'!U761</f>
        <v>-1.7458566346126858E-2</v>
      </c>
      <c r="L485" s="57">
        <f>'Historical Data'!W761</f>
        <v>-1.6616604826302783E-2</v>
      </c>
      <c r="M485" s="57">
        <f>'Historical Data'!Y761</f>
        <v>3.236981029421937E-3</v>
      </c>
    </row>
    <row r="486" spans="2:13" ht="15" customHeight="1" x14ac:dyDescent="0.35">
      <c r="B486" s="56">
        <f>'Historical Data'!C760</f>
        <v>45166</v>
      </c>
      <c r="C486" s="57">
        <f>'Historical Data'!E760</f>
        <v>1.3163161622071762E-3</v>
      </c>
      <c r="D486" s="57">
        <f>'Historical Data'!G760</f>
        <v>-1.0977046160807413E-2</v>
      </c>
      <c r="E486" s="57">
        <f>'Historical Data'!I760</f>
        <v>6.6360035816570573E-4</v>
      </c>
      <c r="F486" s="57">
        <f>'Historical Data'!K760</f>
        <v>-9.99848491800992E-3</v>
      </c>
      <c r="G486" s="57">
        <f>'Historical Data'!M760</f>
        <v>8.0047693365765671E-3</v>
      </c>
      <c r="H486" s="57">
        <f>'Historical Data'!O760</f>
        <v>-1.0069447956786437E-3</v>
      </c>
      <c r="I486" s="57">
        <f>'Historical Data'!Q760</f>
        <v>1.300000195612494E-2</v>
      </c>
      <c r="J486" s="57">
        <f>'Historical Data'!S760</f>
        <v>3.6714819620009553E-3</v>
      </c>
      <c r="K486" s="57">
        <f>'Historical Data'!U760</f>
        <v>2.6859598972858167E-2</v>
      </c>
      <c r="L486" s="57">
        <f>'Historical Data'!W760</f>
        <v>-2.6466220397550755E-3</v>
      </c>
      <c r="M486" s="57">
        <f>'Historical Data'!Y760</f>
        <v>5.2532117722781102E-4</v>
      </c>
    </row>
    <row r="487" spans="2:13" ht="15" customHeight="1" x14ac:dyDescent="0.35">
      <c r="B487" s="56">
        <f>'Historical Data'!C759</f>
        <v>45167</v>
      </c>
      <c r="C487" s="57">
        <f>'Historical Data'!E759</f>
        <v>1.5701996479062785E-3</v>
      </c>
      <c r="D487" s="57">
        <f>'Historical Data'!G759</f>
        <v>-9.017848063920253E-3</v>
      </c>
      <c r="E487" s="57">
        <f>'Historical Data'!I759</f>
        <v>-5.7136779159586704E-3</v>
      </c>
      <c r="F487" s="57">
        <f>'Historical Data'!K759</f>
        <v>3.3871974588284504E-2</v>
      </c>
      <c r="G487" s="57">
        <f>'Historical Data'!M759</f>
        <v>1.5271950699624837E-2</v>
      </c>
      <c r="H487" s="57">
        <f>'Historical Data'!O759</f>
        <v>5.4571676615100984E-2</v>
      </c>
      <c r="I487" s="57">
        <f>'Historical Data'!Q759</f>
        <v>7.8973172551068949E-3</v>
      </c>
      <c r="J487" s="57">
        <f>'Historical Data'!S759</f>
        <v>1.0974003631428531E-2</v>
      </c>
      <c r="K487" s="57">
        <f>'Historical Data'!U759</f>
        <v>1.0663872704873567E-2</v>
      </c>
      <c r="L487" s="57">
        <f>'Historical Data'!W759</f>
        <v>7.9608090264087217E-3</v>
      </c>
      <c r="M487" s="57">
        <f>'Historical Data'!Y759</f>
        <v>-1.4250413833200026E-3</v>
      </c>
    </row>
    <row r="488" spans="2:13" ht="15" customHeight="1" x14ac:dyDescent="0.35">
      <c r="B488" s="56">
        <f>'Historical Data'!C758</f>
        <v>45168</v>
      </c>
      <c r="C488" s="57">
        <f>'Historical Data'!E758</f>
        <v>-3.7456848827459588E-3</v>
      </c>
      <c r="D488" s="57">
        <f>'Historical Data'!G758</f>
        <v>-1.8024863520936685E-2</v>
      </c>
      <c r="E488" s="57">
        <f>'Historical Data'!I758</f>
        <v>-4.104669061056998E-3</v>
      </c>
      <c r="F488" s="57">
        <f>'Historical Data'!K758</f>
        <v>-1.292456565252198E-2</v>
      </c>
      <c r="G488" s="57">
        <f>'Historical Data'!M758</f>
        <v>1.1431987523716547E-2</v>
      </c>
      <c r="H488" s="57">
        <f>'Historical Data'!O758</f>
        <v>-2.5668977976925689E-2</v>
      </c>
      <c r="I488" s="57">
        <f>'Historical Data'!Q758</f>
        <v>-1.9589194498459417E-3</v>
      </c>
      <c r="J488" s="57">
        <f>'Historical Data'!S758</f>
        <v>-3.1660228261289891E-3</v>
      </c>
      <c r="K488" s="57">
        <f>'Historical Data'!U758</f>
        <v>-1.61258342789522E-2</v>
      </c>
      <c r="L488" s="57">
        <f>'Historical Data'!W758</f>
        <v>1.8226149031643768E-3</v>
      </c>
      <c r="M488" s="57">
        <f>'Historical Data'!Y758</f>
        <v>-7.6605012963907315E-3</v>
      </c>
    </row>
    <row r="489" spans="2:13" ht="15" customHeight="1" x14ac:dyDescent="0.35">
      <c r="B489" s="56">
        <f>'Historical Data'!C757</f>
        <v>45169</v>
      </c>
      <c r="C489" s="57">
        <f>'Historical Data'!E757</f>
        <v>-9.0950940038252437E-3</v>
      </c>
      <c r="D489" s="57">
        <f>'Historical Data'!G757</f>
        <v>-3.5345134333540251E-2</v>
      </c>
      <c r="E489" s="57">
        <f>'Historical Data'!I757</f>
        <v>-4.3122076853104541E-2</v>
      </c>
      <c r="F489" s="57">
        <f>'Historical Data'!K757</f>
        <v>-2.1619947660587946E-2</v>
      </c>
      <c r="G489" s="57">
        <f>'Historical Data'!M757</f>
        <v>-1.0112997735202245E-2</v>
      </c>
      <c r="H489" s="57">
        <f>'Historical Data'!O757</f>
        <v>-1.639572846261439E-2</v>
      </c>
      <c r="I489" s="57">
        <f>'Historical Data'!Q757</f>
        <v>-1.4720212697459933E-2</v>
      </c>
      <c r="J489" s="57">
        <f>'Historical Data'!S757</f>
        <v>-4.5383239529583896E-4</v>
      </c>
      <c r="K489" s="57">
        <f>'Historical Data'!U757</f>
        <v>-1.0319602283736851E-2</v>
      </c>
      <c r="L489" s="57">
        <f>'Historical Data'!W757</f>
        <v>-9.0963696566731533E-3</v>
      </c>
      <c r="M489" s="57">
        <f>'Historical Data'!Y757</f>
        <v>-5.6760541016503963E-3</v>
      </c>
    </row>
    <row r="490" spans="2:13" ht="15" customHeight="1" x14ac:dyDescent="0.35">
      <c r="B490" s="56">
        <f>'Historical Data'!C756</f>
        <v>45170</v>
      </c>
      <c r="C490" s="57">
        <f>'Historical Data'!E756</f>
        <v>2.371228805405301E-2</v>
      </c>
      <c r="D490" s="57">
        <f>'Historical Data'!G756</f>
        <v>1.5949272753664312E-2</v>
      </c>
      <c r="E490" s="57">
        <f>'Historical Data'!I756</f>
        <v>2.2021160431000997E-2</v>
      </c>
      <c r="F490" s="57">
        <f>'Historical Data'!K756</f>
        <v>2.785560000033338E-2</v>
      </c>
      <c r="G490" s="57">
        <f>'Historical Data'!M756</f>
        <v>3.906246814980241E-2</v>
      </c>
      <c r="H490" s="57">
        <f>'Historical Data'!O756</f>
        <v>9.402947545896545E-3</v>
      </c>
      <c r="I490" s="57">
        <f>'Historical Data'!Q756</f>
        <v>9.960035651239707E-4</v>
      </c>
      <c r="J490" s="57">
        <f>'Historical Data'!S756</f>
        <v>4.7208468416135574E-2</v>
      </c>
      <c r="K490" s="57">
        <f>'Historical Data'!U756</f>
        <v>3.1281897151103966E-2</v>
      </c>
      <c r="L490" s="57">
        <f>'Historical Data'!W756</f>
        <v>4.1819640287323434E-2</v>
      </c>
      <c r="M490" s="57">
        <f>'Historical Data'!Y756</f>
        <v>1.2635098325519012E-2</v>
      </c>
    </row>
    <row r="491" spans="2:13" ht="15" customHeight="1" x14ac:dyDescent="0.35">
      <c r="B491" s="56">
        <f>'Historical Data'!C755</f>
        <v>45173</v>
      </c>
      <c r="C491" s="57">
        <f>'Historical Data'!E755</f>
        <v>1.1398288832600967E-2</v>
      </c>
      <c r="D491" s="57">
        <f>'Historical Data'!G755</f>
        <v>-8.8496164529880961E-3</v>
      </c>
      <c r="E491" s="57">
        <f>'Historical Data'!I755</f>
        <v>1.0641699379307923E-2</v>
      </c>
      <c r="F491" s="57">
        <f>'Historical Data'!K755</f>
        <v>3.4822033551777265E-2</v>
      </c>
      <c r="G491" s="57">
        <f>'Historical Data'!M755</f>
        <v>5.4366677334057867E-2</v>
      </c>
      <c r="H491" s="57">
        <f>'Historical Data'!O755</f>
        <v>2.6393827190266617E-2</v>
      </c>
      <c r="I491" s="57">
        <f>'Historical Data'!Q755</f>
        <v>2.0895425310477167E-2</v>
      </c>
      <c r="J491" s="57">
        <f>'Historical Data'!S755</f>
        <v>2.2106578063131099E-2</v>
      </c>
      <c r="K491" s="57">
        <f>'Historical Data'!U755</f>
        <v>1.2688300428705723E-2</v>
      </c>
      <c r="L491" s="57">
        <f>'Historical Data'!W755</f>
        <v>1.4881552934627562E-2</v>
      </c>
      <c r="M491" s="57">
        <f>'Historical Data'!Y755</f>
        <v>6.0583172132212537E-2</v>
      </c>
    </row>
    <row r="492" spans="2:13" ht="15" customHeight="1" x14ac:dyDescent="0.35">
      <c r="B492" s="56">
        <f>'Historical Data'!C754</f>
        <v>45174</v>
      </c>
      <c r="C492" s="57">
        <f>'Historical Data'!E754</f>
        <v>4.128329275092435E-3</v>
      </c>
      <c r="D492" s="57">
        <f>'Historical Data'!G754</f>
        <v>-5.0757870631440438E-3</v>
      </c>
      <c r="E492" s="57">
        <f>'Historical Data'!I754</f>
        <v>3.0233145767308844E-3</v>
      </c>
      <c r="F492" s="57">
        <f>'Historical Data'!K754</f>
        <v>2.0482720230259321E-3</v>
      </c>
      <c r="G492" s="57">
        <f>'Historical Data'!M754</f>
        <v>-2.1941822368354069E-2</v>
      </c>
      <c r="H492" s="57">
        <f>'Historical Data'!O754</f>
        <v>4.1666613648802864E-2</v>
      </c>
      <c r="I492" s="57">
        <f>'Historical Data'!Q754</f>
        <v>2.7290588949972383E-2</v>
      </c>
      <c r="J492" s="57">
        <f>'Historical Data'!S754</f>
        <v>-5.0890546082497101E-3</v>
      </c>
      <c r="K492" s="57">
        <f>'Historical Data'!U754</f>
        <v>-4.3068367780584316E-3</v>
      </c>
      <c r="L492" s="57">
        <f>'Historical Data'!W754</f>
        <v>-2.7011399424826665E-3</v>
      </c>
      <c r="M492" s="57">
        <f>'Historical Data'!Y754</f>
        <v>-5.5279760519253429E-3</v>
      </c>
    </row>
    <row r="493" spans="2:13" ht="15" customHeight="1" x14ac:dyDescent="0.35">
      <c r="B493" s="56">
        <f>'Historical Data'!C753</f>
        <v>45175</v>
      </c>
      <c r="C493" s="57">
        <f>'Historical Data'!E753</f>
        <v>2.8755188273568155E-3</v>
      </c>
      <c r="D493" s="57">
        <f>'Historical Data'!G753</f>
        <v>5.2246603186703711E-2</v>
      </c>
      <c r="E493" s="57">
        <f>'Historical Data'!I753</f>
        <v>4.5733292918125334E-2</v>
      </c>
      <c r="F493" s="57">
        <f>'Historical Data'!K753</f>
        <v>1.4892747908822335E-2</v>
      </c>
      <c r="G493" s="57">
        <f>'Historical Data'!M753</f>
        <v>3.3090341023998437E-2</v>
      </c>
      <c r="H493" s="57">
        <f>'Historical Data'!O753</f>
        <v>9.3729755657012692E-3</v>
      </c>
      <c r="I493" s="57">
        <f>'Historical Data'!Q753</f>
        <v>1.1385057494819995E-2</v>
      </c>
      <c r="J493" s="57">
        <f>'Historical Data'!S753</f>
        <v>-1.1509047971133168E-2</v>
      </c>
      <c r="K493" s="57">
        <f>'Historical Data'!U753</f>
        <v>7.8637584139595873E-4</v>
      </c>
      <c r="L493" s="57">
        <f>'Historical Data'!W753</f>
        <v>-3.6757486613959722E-3</v>
      </c>
      <c r="M493" s="57">
        <f>'Historical Data'!Y753</f>
        <v>-2.0667535667311387E-3</v>
      </c>
    </row>
    <row r="494" spans="2:13" ht="15" customHeight="1" x14ac:dyDescent="0.35">
      <c r="B494" s="56">
        <f>'Historical Data'!C752</f>
        <v>45176</v>
      </c>
      <c r="C494" s="57">
        <f>'Historical Data'!E752</f>
        <v>9.0585721796128116E-3</v>
      </c>
      <c r="D494" s="57">
        <f>'Historical Data'!G752</f>
        <v>-1.9335227007352351E-2</v>
      </c>
      <c r="E494" s="57">
        <f>'Historical Data'!I752</f>
        <v>-3.4290341472882346E-3</v>
      </c>
      <c r="F494" s="57">
        <f>'Historical Data'!K752</f>
        <v>3.2369442250775649E-2</v>
      </c>
      <c r="G494" s="57">
        <f>'Historical Data'!M752</f>
        <v>-1.3029315038119216E-2</v>
      </c>
      <c r="H494" s="57">
        <f>'Historical Data'!O752</f>
        <v>3.9234315269665032E-4</v>
      </c>
      <c r="I494" s="57">
        <f>'Historical Data'!Q752</f>
        <v>1.2195201207438E-2</v>
      </c>
      <c r="J494" s="57">
        <f>'Historical Data'!S752</f>
        <v>9.4869836268673957E-3</v>
      </c>
      <c r="K494" s="57">
        <f>'Historical Data'!U752</f>
        <v>9.8231694916652845E-3</v>
      </c>
      <c r="L494" s="57">
        <f>'Historical Data'!W752</f>
        <v>2.4077640957931079E-2</v>
      </c>
      <c r="M494" s="57">
        <f>'Historical Data'!Y752</f>
        <v>2.8279673476192535E-2</v>
      </c>
    </row>
    <row r="495" spans="2:13" ht="15" customHeight="1" x14ac:dyDescent="0.35">
      <c r="B495" s="56">
        <f>'Historical Data'!C751</f>
        <v>45177</v>
      </c>
      <c r="C495" s="57">
        <f>'Historical Data'!E751</f>
        <v>1.3864023929482716E-2</v>
      </c>
      <c r="D495" s="57">
        <f>'Historical Data'!G751</f>
        <v>-7.62452254934054E-3</v>
      </c>
      <c r="E495" s="57">
        <f>'Historical Data'!I751</f>
        <v>-1.446179795265401E-3</v>
      </c>
      <c r="F495" s="57">
        <f>'Historical Data'!K751</f>
        <v>2.8846148734701593E-2</v>
      </c>
      <c r="G495" s="57">
        <f>'Historical Data'!M751</f>
        <v>2.2002071069070261E-2</v>
      </c>
      <c r="H495" s="57">
        <f>'Historical Data'!O751</f>
        <v>3.1638134217766956E-2</v>
      </c>
      <c r="I495" s="57">
        <f>'Historical Data'!Q751</f>
        <v>-2.1315995910386132E-2</v>
      </c>
      <c r="J495" s="57">
        <f>'Historical Data'!S751</f>
        <v>2.6270679840733502E-2</v>
      </c>
      <c r="K495" s="57">
        <f>'Historical Data'!U751</f>
        <v>6.4202547165086443E-3</v>
      </c>
      <c r="L495" s="57">
        <f>'Historical Data'!W751</f>
        <v>1.9529650378482089E-2</v>
      </c>
      <c r="M495" s="57">
        <f>'Historical Data'!Y751</f>
        <v>7.6393263087315422E-3</v>
      </c>
    </row>
    <row r="496" spans="2:13" ht="15" customHeight="1" x14ac:dyDescent="0.35">
      <c r="B496" s="56">
        <f>'Historical Data'!C750</f>
        <v>45180</v>
      </c>
      <c r="C496" s="57">
        <f>'Historical Data'!E750</f>
        <v>1.0151960507397639E-2</v>
      </c>
      <c r="D496" s="57">
        <f>'Historical Data'!G750</f>
        <v>5.0300149356617085E-2</v>
      </c>
      <c r="E496" s="57">
        <f>'Historical Data'!I750</f>
        <v>1.3433891373394014E-2</v>
      </c>
      <c r="F496" s="57">
        <f>'Historical Data'!K750</f>
        <v>7.9236060260538199E-2</v>
      </c>
      <c r="G496" s="57">
        <f>'Historical Data'!M750</f>
        <v>-1.0226030570054778E-2</v>
      </c>
      <c r="H496" s="57">
        <f>'Historical Data'!O750</f>
        <v>9.30174236467598E-2</v>
      </c>
      <c r="I496" s="57">
        <f>'Historical Data'!Q750</f>
        <v>3.5984864418455054E-2</v>
      </c>
      <c r="J496" s="57">
        <f>'Historical Data'!S750</f>
        <v>1.1862823945844481E-2</v>
      </c>
      <c r="K496" s="57">
        <f>'Historical Data'!U750</f>
        <v>2.2617463567840668E-2</v>
      </c>
      <c r="L496" s="57">
        <f>'Historical Data'!W750</f>
        <v>1.1344784996520252E-2</v>
      </c>
      <c r="M496" s="57">
        <f>'Historical Data'!Y750</f>
        <v>-1.0958734119330904E-2</v>
      </c>
    </row>
    <row r="497" spans="2:13" ht="15" customHeight="1" x14ac:dyDescent="0.35">
      <c r="B497" s="56">
        <f>'Historical Data'!C749</f>
        <v>45181</v>
      </c>
      <c r="C497" s="57">
        <f>'Historical Data'!E749</f>
        <v>-2.4948947562110746E-2</v>
      </c>
      <c r="D497" s="57">
        <f>'Historical Data'!G749</f>
        <v>-2.5831564739331014E-2</v>
      </c>
      <c r="E497" s="57">
        <f>'Historical Data'!I749</f>
        <v>-9.7078168669914033E-3</v>
      </c>
      <c r="F497" s="57">
        <f>'Historical Data'!K749</f>
        <v>-3.0371462847347708E-2</v>
      </c>
      <c r="G497" s="57">
        <f>'Historical Data'!M749</f>
        <v>-6.5796540290913641E-2</v>
      </c>
      <c r="H497" s="57">
        <f>'Historical Data'!O749</f>
        <v>-7.9072519857603552E-2</v>
      </c>
      <c r="I497" s="57">
        <f>'Historical Data'!Q749</f>
        <v>-7.3126275800703744E-2</v>
      </c>
      <c r="J497" s="57">
        <f>'Historical Data'!S749</f>
        <v>-3.290824029121886E-2</v>
      </c>
      <c r="K497" s="57">
        <f>'Historical Data'!U749</f>
        <v>-3.5664718001212181E-2</v>
      </c>
      <c r="L497" s="57">
        <f>'Historical Data'!W749</f>
        <v>-3.3835971834534129E-2</v>
      </c>
      <c r="M497" s="57">
        <f>'Historical Data'!Y749</f>
        <v>3.6934157463406336E-3</v>
      </c>
    </row>
    <row r="498" spans="2:13" ht="15" customHeight="1" x14ac:dyDescent="0.35">
      <c r="B498" s="56">
        <f>'Historical Data'!C748</f>
        <v>45182</v>
      </c>
      <c r="C498" s="57">
        <f>'Historical Data'!E748</f>
        <v>9.2599102315995552E-3</v>
      </c>
      <c r="D498" s="57">
        <f>'Historical Data'!G748</f>
        <v>-1.8068712424582078E-2</v>
      </c>
      <c r="E498" s="57">
        <f>'Historical Data'!I748</f>
        <v>-1.8909235898505017E-2</v>
      </c>
      <c r="F498" s="57">
        <f>'Historical Data'!K748</f>
        <v>-2.3815737980962925E-2</v>
      </c>
      <c r="G498" s="57">
        <f>'Historical Data'!M748</f>
        <v>3.0849743401421881E-2</v>
      </c>
      <c r="H498" s="57">
        <f>'Historical Data'!O748</f>
        <v>-3.5251023165006057E-3</v>
      </c>
      <c r="I498" s="57">
        <f>'Historical Data'!Q748</f>
        <v>2.3668749872899131E-2</v>
      </c>
      <c r="J498" s="57">
        <f>'Historical Data'!S748</f>
        <v>8.7195282380116979E-3</v>
      </c>
      <c r="K498" s="57">
        <f>'Historical Data'!U748</f>
        <v>9.931998978444101E-3</v>
      </c>
      <c r="L498" s="57">
        <f>'Historical Data'!W748</f>
        <v>8.7552643683261877E-3</v>
      </c>
      <c r="M498" s="57">
        <f>'Historical Data'!Y748</f>
        <v>7.7762481591161503E-3</v>
      </c>
    </row>
    <row r="499" spans="2:13" ht="15" customHeight="1" x14ac:dyDescent="0.35">
      <c r="B499" s="56">
        <f>'Historical Data'!C747</f>
        <v>45183</v>
      </c>
      <c r="C499" s="57">
        <f>'Historical Data'!E747</f>
        <v>5.3234880578985067E-3</v>
      </c>
      <c r="D499" s="57">
        <f>'Historical Data'!G747</f>
        <v>1.774402575305789E-2</v>
      </c>
      <c r="E499" s="57">
        <f>'Historical Data'!I747</f>
        <v>-2.0288091141872355E-3</v>
      </c>
      <c r="F499" s="57">
        <f>'Historical Data'!K747</f>
        <v>1.3261915238960142E-4</v>
      </c>
      <c r="G499" s="57">
        <f>'Historical Data'!M747</f>
        <v>9.599166323311259E-3</v>
      </c>
      <c r="H499" s="57">
        <f>'Historical Data'!O747</f>
        <v>2.8806082099740449E-2</v>
      </c>
      <c r="I499" s="57">
        <f>'Historical Data'!Q747</f>
        <v>7.7071355546516784E-2</v>
      </c>
      <c r="J499" s="57">
        <f>'Historical Data'!S747</f>
        <v>3.3735290715646293E-3</v>
      </c>
      <c r="K499" s="57">
        <f>'Historical Data'!U747</f>
        <v>1.0093150112658877E-2</v>
      </c>
      <c r="L499" s="57">
        <f>'Historical Data'!W747</f>
        <v>3.7740051257650897E-4</v>
      </c>
      <c r="M499" s="57">
        <f>'Historical Data'!Y747</f>
        <v>8.9562225204331547E-4</v>
      </c>
    </row>
    <row r="500" spans="2:13" ht="15" customHeight="1" x14ac:dyDescent="0.35">
      <c r="B500" s="56">
        <f>'Historical Data'!C746</f>
        <v>45184</v>
      </c>
      <c r="C500" s="57">
        <f>'Historical Data'!E746</f>
        <v>-3.0050454859584796E-3</v>
      </c>
      <c r="D500" s="57">
        <f>'Historical Data'!G746</f>
        <v>-6.6334304831968671E-3</v>
      </c>
      <c r="E500" s="57">
        <f>'Historical Data'!I746</f>
        <v>2.3022997250563559E-2</v>
      </c>
      <c r="F500" s="57">
        <f>'Historical Data'!K746</f>
        <v>5.9657556200662931E-3</v>
      </c>
      <c r="G500" s="57">
        <f>'Historical Data'!M746</f>
        <v>7.829839428169505E-3</v>
      </c>
      <c r="H500" s="57">
        <f>'Historical Data'!O746</f>
        <v>-2.0385611447134466E-2</v>
      </c>
      <c r="I500" s="57">
        <f>'Historical Data'!Q746</f>
        <v>-1.9678115622662418E-2</v>
      </c>
      <c r="J500" s="57">
        <f>'Historical Data'!S746</f>
        <v>-7.3546359626420754E-3</v>
      </c>
      <c r="K500" s="57">
        <f>'Historical Data'!U746</f>
        <v>-5.3805072413857236E-3</v>
      </c>
      <c r="L500" s="57">
        <f>'Historical Data'!W746</f>
        <v>-4.3379418210112153E-3</v>
      </c>
      <c r="M500" s="57">
        <f>'Historical Data'!Y746</f>
        <v>-3.0974769185838635E-3</v>
      </c>
    </row>
    <row r="501" spans="2:13" ht="15" customHeight="1" x14ac:dyDescent="0.35">
      <c r="B501" s="56">
        <f>'Historical Data'!C745</f>
        <v>45187</v>
      </c>
      <c r="C501" s="57">
        <f>'Historical Data'!E745</f>
        <v>7.2444550929744445E-3</v>
      </c>
      <c r="D501" s="57">
        <f>'Historical Data'!G745</f>
        <v>1.0637040845873358E-2</v>
      </c>
      <c r="E501" s="57">
        <f>'Historical Data'!I745</f>
        <v>-1.4903869857487706E-3</v>
      </c>
      <c r="F501" s="57">
        <f>'Historical Data'!K745</f>
        <v>-1.1597223053118388E-2</v>
      </c>
      <c r="G501" s="57">
        <f>'Historical Data'!M745</f>
        <v>6.1044698349037585E-3</v>
      </c>
      <c r="H501" s="57">
        <f>'Historical Data'!O745</f>
        <v>-1.228527069006502E-2</v>
      </c>
      <c r="I501" s="57">
        <f>'Historical Data'!Q745</f>
        <v>-1.0948844313857453E-2</v>
      </c>
      <c r="J501" s="57">
        <f>'Historical Data'!S745</f>
        <v>2.1168486487258997E-2</v>
      </c>
      <c r="K501" s="57">
        <f>'Historical Data'!U745</f>
        <v>3.0911842006861701E-2</v>
      </c>
      <c r="L501" s="57">
        <f>'Historical Data'!W745</f>
        <v>6.0614881306046975E-3</v>
      </c>
      <c r="M501" s="57">
        <f>'Historical Data'!Y745</f>
        <v>-1.7952900522909543E-3</v>
      </c>
    </row>
    <row r="502" spans="2:13" ht="15" customHeight="1" x14ac:dyDescent="0.35">
      <c r="B502" s="56">
        <f>'Historical Data'!C744</f>
        <v>45189</v>
      </c>
      <c r="C502" s="57">
        <f>'Historical Data'!E744</f>
        <v>-3.4826882431127082E-3</v>
      </c>
      <c r="D502" s="57">
        <f>'Historical Data'!G744</f>
        <v>1.1698821652461611E-4</v>
      </c>
      <c r="E502" s="57">
        <f>'Historical Data'!I744</f>
        <v>3.9802974788918366E-3</v>
      </c>
      <c r="F502" s="57">
        <f>'Historical Data'!K744</f>
        <v>-1.7599995930990708E-2</v>
      </c>
      <c r="G502" s="57">
        <f>'Historical Data'!M744</f>
        <v>-3.3094556946061671E-3</v>
      </c>
      <c r="H502" s="57">
        <f>'Historical Data'!O744</f>
        <v>3.4395215836806603E-2</v>
      </c>
      <c r="I502" s="57">
        <f>'Historical Data'!Q744</f>
        <v>2.3985167853766587E-2</v>
      </c>
      <c r="J502" s="57">
        <f>'Historical Data'!S744</f>
        <v>2.280486036835061E-3</v>
      </c>
      <c r="K502" s="57">
        <f>'Historical Data'!U744</f>
        <v>2.2738762367713106E-2</v>
      </c>
      <c r="L502" s="57">
        <f>'Historical Data'!W744</f>
        <v>-1.3368394065619404E-2</v>
      </c>
      <c r="M502" s="57">
        <f>'Historical Data'!Y744</f>
        <v>-4.357729801050092E-3</v>
      </c>
    </row>
    <row r="503" spans="2:13" ht="15" customHeight="1" x14ac:dyDescent="0.35">
      <c r="B503" s="56">
        <f>'Historical Data'!C743</f>
        <v>45190</v>
      </c>
      <c r="C503" s="57">
        <f>'Historical Data'!E743</f>
        <v>-7.7878157308776119E-3</v>
      </c>
      <c r="D503" s="57">
        <f>'Historical Data'!G743</f>
        <v>-9.1791820732499696E-3</v>
      </c>
      <c r="E503" s="57">
        <f>'Historical Data'!I743</f>
        <v>1.4371376009285175E-2</v>
      </c>
      <c r="F503" s="57">
        <f>'Historical Data'!K743</f>
        <v>3.8137860300692994E-2</v>
      </c>
      <c r="G503" s="57">
        <f>'Historical Data'!M743</f>
        <v>-1.1067185914093169E-3</v>
      </c>
      <c r="H503" s="57">
        <f>'Historical Data'!O743</f>
        <v>-3.3619678671755637E-2</v>
      </c>
      <c r="I503" s="57">
        <f>'Historical Data'!Q743</f>
        <v>-5.6756790890916897E-2</v>
      </c>
      <c r="J503" s="57">
        <f>'Historical Data'!S743</f>
        <v>-1.1582339020857924E-2</v>
      </c>
      <c r="K503" s="57">
        <f>'Historical Data'!U743</f>
        <v>-1.4903530972755985E-2</v>
      </c>
      <c r="L503" s="57">
        <f>'Historical Data'!W743</f>
        <v>-2.0419813582785329E-2</v>
      </c>
      <c r="M503" s="57">
        <f>'Historical Data'!Y743</f>
        <v>-2.3620265214090441E-3</v>
      </c>
    </row>
    <row r="504" spans="2:13" ht="15" customHeight="1" x14ac:dyDescent="0.35">
      <c r="B504" s="56">
        <f>'Historical Data'!C742</f>
        <v>45191</v>
      </c>
      <c r="C504" s="57">
        <f>'Historical Data'!E742</f>
        <v>-4.5617153812814726E-3</v>
      </c>
      <c r="D504" s="57">
        <f>'Historical Data'!G742</f>
        <v>-9.7362367825586382E-3</v>
      </c>
      <c r="E504" s="57">
        <f>'Historical Data'!I742</f>
        <v>-4.54347975827607E-3</v>
      </c>
      <c r="F504" s="57">
        <f>'Historical Data'!K742</f>
        <v>3.7913573490195862E-3</v>
      </c>
      <c r="G504" s="57">
        <f>'Historical Data'!M742</f>
        <v>6.0941299164267715E-3</v>
      </c>
      <c r="H504" s="57">
        <f>'Historical Data'!O742</f>
        <v>7.1863880553994841E-2</v>
      </c>
      <c r="I504" s="57">
        <f>'Historical Data'!Q742</f>
        <v>-5.7305885401770507E-3</v>
      </c>
      <c r="J504" s="57">
        <f>'Historical Data'!S742</f>
        <v>-4.1849036558886388E-3</v>
      </c>
      <c r="K504" s="57">
        <f>'Historical Data'!U742</f>
        <v>-1.2152930876715762E-2</v>
      </c>
      <c r="L504" s="57">
        <f>'Historical Data'!W742</f>
        <v>1.753374599259061E-3</v>
      </c>
      <c r="M504" s="57">
        <f>'Historical Data'!Y742</f>
        <v>-9.6797086852099534E-3</v>
      </c>
    </row>
    <row r="505" spans="2:13" ht="15" customHeight="1" x14ac:dyDescent="0.35">
      <c r="B505" s="56">
        <f>'Historical Data'!C741</f>
        <v>45194</v>
      </c>
      <c r="C505" s="57">
        <f>'Historical Data'!E741</f>
        <v>1.1438101422744928E-4</v>
      </c>
      <c r="D505" s="57">
        <f>'Historical Data'!G741</f>
        <v>-1.0368193808848458E-2</v>
      </c>
      <c r="E505" s="57">
        <f>'Historical Data'!I741</f>
        <v>-4.9077346485167928E-3</v>
      </c>
      <c r="F505" s="57">
        <f>'Historical Data'!K741</f>
        <v>-7.1632642759498211E-3</v>
      </c>
      <c r="G505" s="57">
        <f>'Historical Data'!M741</f>
        <v>2.2026589952266473E-3</v>
      </c>
      <c r="H505" s="57">
        <f>'Historical Data'!O741</f>
        <v>-2.2506163619809838E-3</v>
      </c>
      <c r="I505" s="57">
        <f>'Historical Data'!Q741</f>
        <v>3.8424899353577402E-3</v>
      </c>
      <c r="J505" s="57">
        <f>'Historical Data'!S741</f>
        <v>7.1443173313003872E-3</v>
      </c>
      <c r="K505" s="57">
        <f>'Historical Data'!U741</f>
        <v>-1.2551243201845974E-3</v>
      </c>
      <c r="L505" s="57">
        <f>'Historical Data'!W741</f>
        <v>-7.7793374136103655E-4</v>
      </c>
      <c r="M505" s="57">
        <f>'Historical Data'!Y741</f>
        <v>9.8445983148167659E-3</v>
      </c>
    </row>
    <row r="506" spans="2:13" ht="15" customHeight="1" x14ac:dyDescent="0.35">
      <c r="B506" s="56">
        <f>'Historical Data'!C740</f>
        <v>45195</v>
      </c>
      <c r="C506" s="57">
        <f>'Historical Data'!E740</f>
        <v>1.0662042758851076E-3</v>
      </c>
      <c r="D506" s="57">
        <f>'Historical Data'!G740</f>
        <v>-1.5113256814967446E-2</v>
      </c>
      <c r="E506" s="57">
        <f>'Historical Data'!I740</f>
        <v>-1.479581789368023E-3</v>
      </c>
      <c r="F506" s="57">
        <f>'Historical Data'!K740</f>
        <v>-9.5763259187524596E-3</v>
      </c>
      <c r="G506" s="57">
        <f>'Historical Data'!M740</f>
        <v>3.8459902677070446E-3</v>
      </c>
      <c r="H506" s="57">
        <f>'Historical Data'!O740</f>
        <v>4.452093620050479E-2</v>
      </c>
      <c r="I506" s="57">
        <f>'Historical Data'!Q740</f>
        <v>-1.2440193104205188E-2</v>
      </c>
      <c r="J506" s="57">
        <f>'Historical Data'!S740</f>
        <v>2.2948912549038969E-3</v>
      </c>
      <c r="K506" s="57">
        <f>'Historical Data'!U740</f>
        <v>-2.7653213561354972E-3</v>
      </c>
      <c r="L506" s="57">
        <f>'Historical Data'!W740</f>
        <v>1.1483078590325713E-2</v>
      </c>
      <c r="M506" s="57">
        <f>'Historical Data'!Y740</f>
        <v>5.9188566805306042E-3</v>
      </c>
    </row>
    <row r="507" spans="2:13" ht="15" customHeight="1" x14ac:dyDescent="0.35">
      <c r="B507" s="56">
        <f>'Historical Data'!C739</f>
        <v>45196</v>
      </c>
      <c r="C507" s="57">
        <f>'Historical Data'!E739</f>
        <v>3.576640721740576E-3</v>
      </c>
      <c r="D507" s="57">
        <f>'Historical Data'!G739</f>
        <v>-2.0174401518125995E-3</v>
      </c>
      <c r="E507" s="57">
        <f>'Historical Data'!I739</f>
        <v>6.3716410992975536E-3</v>
      </c>
      <c r="F507" s="57">
        <f>'Historical Data'!K739</f>
        <v>-5.6953682804741224E-3</v>
      </c>
      <c r="G507" s="57">
        <f>'Historical Data'!M739</f>
        <v>-1.5325687642775421E-2</v>
      </c>
      <c r="H507" s="57">
        <f>'Historical Data'!O739</f>
        <v>-1.5912713314959692E-2</v>
      </c>
      <c r="I507" s="57">
        <f>'Historical Data'!Q739</f>
        <v>7.7518418640682984E-3</v>
      </c>
      <c r="J507" s="57">
        <f>'Historical Data'!S739</f>
        <v>-3.7468406933456322E-3</v>
      </c>
      <c r="K507" s="57">
        <f>'Historical Data'!U739</f>
        <v>5.0415978254330085E-3</v>
      </c>
      <c r="L507" s="57">
        <f>'Historical Data'!W739</f>
        <v>-3.8488028318550693E-4</v>
      </c>
      <c r="M507" s="57">
        <f>'Historical Data'!Y739</f>
        <v>1.7582555316703052E-2</v>
      </c>
    </row>
    <row r="508" spans="2:13" ht="15" customHeight="1" x14ac:dyDescent="0.35">
      <c r="B508" s="56">
        <f>'Historical Data'!C738</f>
        <v>45197</v>
      </c>
      <c r="C508" s="57">
        <f>'Historical Data'!E738</f>
        <v>-6.1950428640413779E-3</v>
      </c>
      <c r="D508" s="57">
        <f>'Historical Data'!G738</f>
        <v>1.7520200415461096E-2</v>
      </c>
      <c r="E508" s="57">
        <f>'Historical Data'!I738</f>
        <v>-6.1840370973939018E-3</v>
      </c>
      <c r="F508" s="57">
        <f>'Historical Data'!K738</f>
        <v>1.3323746198290465E-4</v>
      </c>
      <c r="G508" s="57">
        <f>'Historical Data'!M738</f>
        <v>5.5596514340283676E-4</v>
      </c>
      <c r="H508" s="57">
        <f>'Historical Data'!O738</f>
        <v>-3.7883997149186444E-2</v>
      </c>
      <c r="I508" s="57">
        <f>'Historical Data'!Q738</f>
        <v>-1.9229748908233812E-3</v>
      </c>
      <c r="J508" s="57">
        <f>'Historical Data'!S738</f>
        <v>-9.4023307689011792E-3</v>
      </c>
      <c r="K508" s="57">
        <f>'Historical Data'!U738</f>
        <v>7.0227798044935064E-3</v>
      </c>
      <c r="L508" s="57">
        <f>'Historical Data'!W738</f>
        <v>-6.5447075339604144E-3</v>
      </c>
      <c r="M508" s="57">
        <f>'Historical Data'!Y738</f>
        <v>-2.7194829937593479E-4</v>
      </c>
    </row>
    <row r="509" spans="2:13" ht="15" customHeight="1" x14ac:dyDescent="0.35">
      <c r="B509" s="56">
        <f>'Historical Data'!C737</f>
        <v>45198</v>
      </c>
      <c r="C509" s="57">
        <f>'Historical Data'!E737</f>
        <v>9.570350389372928E-3</v>
      </c>
      <c r="D509" s="57">
        <f>'Historical Data'!G737</f>
        <v>-2.4382901866345619E-2</v>
      </c>
      <c r="E509" s="57">
        <f>'Historical Data'!I737</f>
        <v>-2.4988875981952652E-2</v>
      </c>
      <c r="F509" s="57">
        <f>'Historical Data'!K737</f>
        <v>5.4607887948308065E-3</v>
      </c>
      <c r="G509" s="57">
        <f>'Historical Data'!M737</f>
        <v>-5.5565621791409114E-4</v>
      </c>
      <c r="H509" s="57">
        <f>'Historical Data'!O737</f>
        <v>5.0180026333756844E-2</v>
      </c>
      <c r="I509" s="57">
        <f>'Historical Data'!Q737</f>
        <v>1.7341060887070991E-2</v>
      </c>
      <c r="J509" s="57">
        <f>'Historical Data'!S737</f>
        <v>3.5857349938432259E-2</v>
      </c>
      <c r="K509" s="57">
        <f>'Historical Data'!U737</f>
        <v>-4.9812406911665663E-3</v>
      </c>
      <c r="L509" s="57">
        <f>'Historical Data'!W737</f>
        <v>1.6469647457768577E-2</v>
      </c>
      <c r="M509" s="57">
        <f>'Historical Data'!Y737</f>
        <v>5.035353811084109E-3</v>
      </c>
    </row>
    <row r="510" spans="2:13" ht="15" customHeight="1" x14ac:dyDescent="0.35">
      <c r="B510" s="56">
        <f>'Historical Data'!C736</f>
        <v>45202</v>
      </c>
      <c r="C510" s="57">
        <f>'Historical Data'!E736</f>
        <v>-1.2762725667279762E-2</v>
      </c>
      <c r="D510" s="57">
        <f>'Historical Data'!G736</f>
        <v>-3.0854674483183908E-3</v>
      </c>
      <c r="E510" s="57">
        <f>'Historical Data'!I736</f>
        <v>-1.3371840024889892E-2</v>
      </c>
      <c r="F510" s="57">
        <f>'Historical Data'!K736</f>
        <v>-2.8480614475030697E-2</v>
      </c>
      <c r="G510" s="57">
        <f>'Historical Data'!M736</f>
        <v>1.1673334219654441E-2</v>
      </c>
      <c r="H510" s="57">
        <f>'Historical Data'!O736</f>
        <v>1.1888494548059514E-2</v>
      </c>
      <c r="I510" s="57">
        <f>'Historical Data'!Q736</f>
        <v>6.628705506427135E-3</v>
      </c>
      <c r="J510" s="57">
        <f>'Historical Data'!S736</f>
        <v>-1.7715403507077121E-2</v>
      </c>
      <c r="K510" s="57">
        <f>'Historical Data'!U736</f>
        <v>-1.0011847719710865E-3</v>
      </c>
      <c r="L510" s="57">
        <f>'Historical Data'!W736</f>
        <v>6.2906757102554334E-3</v>
      </c>
      <c r="M510" s="57">
        <f>'Historical Data'!Y736</f>
        <v>1.2728567954321868E-2</v>
      </c>
    </row>
    <row r="511" spans="2:13" ht="15" customHeight="1" x14ac:dyDescent="0.35">
      <c r="B511" s="56">
        <f>'Historical Data'!C735</f>
        <v>45203</v>
      </c>
      <c r="C511" s="57">
        <f>'Historical Data'!E735</f>
        <v>-8.6975703526297465E-3</v>
      </c>
      <c r="D511" s="57">
        <f>'Historical Data'!G735</f>
        <v>4.3327215838684374E-4</v>
      </c>
      <c r="E511" s="57">
        <f>'Historical Data'!I735</f>
        <v>-2.1048182835622375E-3</v>
      </c>
      <c r="F511" s="57">
        <f>'Historical Data'!K735</f>
        <v>1.4589683360345385E-2</v>
      </c>
      <c r="G511" s="57">
        <f>'Historical Data'!M735</f>
        <v>-2.8571442224846755E-2</v>
      </c>
      <c r="H511" s="57">
        <f>'Historical Data'!O735</f>
        <v>-5.3547290575753026E-2</v>
      </c>
      <c r="I511" s="57">
        <f>'Historical Data'!Q735</f>
        <v>1.88152099338601E-3</v>
      </c>
      <c r="J511" s="57">
        <f>'Historical Data'!S735</f>
        <v>-2.5082884489659452E-2</v>
      </c>
      <c r="K511" s="57">
        <f>'Historical Data'!U735</f>
        <v>-2.7563138107399299E-3</v>
      </c>
      <c r="L511" s="57">
        <f>'Historical Data'!W735</f>
        <v>-2.7656891556968932E-2</v>
      </c>
      <c r="M511" s="57">
        <f>'Historical Data'!Y735</f>
        <v>-2.0123120409324624E-2</v>
      </c>
    </row>
    <row r="512" spans="2:13" ht="15" customHeight="1" x14ac:dyDescent="0.35">
      <c r="B512" s="56">
        <f>'Historical Data'!C734</f>
        <v>45204</v>
      </c>
      <c r="C512" s="57">
        <f>'Historical Data'!E734</f>
        <v>-1.8774461496459116E-3</v>
      </c>
      <c r="D512" s="57">
        <f>'Historical Data'!G734</f>
        <v>-4.9494294145480122E-4</v>
      </c>
      <c r="E512" s="57">
        <f>'Historical Data'!I734</f>
        <v>-1.2604177067888522E-2</v>
      </c>
      <c r="F512" s="57">
        <f>'Historical Data'!K734</f>
        <v>-1.6664499827130586E-2</v>
      </c>
      <c r="G512" s="57">
        <f>'Historical Data'!M734</f>
        <v>1.6967463810837469E-3</v>
      </c>
      <c r="H512" s="57">
        <f>'Historical Data'!O734</f>
        <v>-1.289087399074107E-2</v>
      </c>
      <c r="I512" s="57">
        <f>'Historical Data'!Q734</f>
        <v>-3.7558219794258108E-3</v>
      </c>
      <c r="J512" s="57">
        <f>'Historical Data'!S734</f>
        <v>-5.5282067965980453E-3</v>
      </c>
      <c r="K512" s="57">
        <f>'Historical Data'!U734</f>
        <v>-1.2060261820719953E-2</v>
      </c>
      <c r="L512" s="57">
        <f>'Historical Data'!W734</f>
        <v>4.4807655942995517E-3</v>
      </c>
      <c r="M512" s="57">
        <f>'Historical Data'!Y734</f>
        <v>-2.7300635956506447E-4</v>
      </c>
    </row>
    <row r="513" spans="2:13" ht="15" customHeight="1" x14ac:dyDescent="0.35">
      <c r="B513" s="56">
        <f>'Historical Data'!C733</f>
        <v>45205</v>
      </c>
      <c r="C513" s="57">
        <f>'Historical Data'!E733</f>
        <v>1.6261838074809187E-3</v>
      </c>
      <c r="D513" s="57">
        <f>'Historical Data'!G733</f>
        <v>-2.1047569411145606E-3</v>
      </c>
      <c r="E513" s="57">
        <f>'Historical Data'!I733</f>
        <v>1.6672490441658194E-3</v>
      </c>
      <c r="F513" s="57">
        <f>'Historical Data'!K733</f>
        <v>-4.2366757735599059E-3</v>
      </c>
      <c r="G513" s="57">
        <f>'Historical Data'!M733</f>
        <v>-7.9049993591269185E-3</v>
      </c>
      <c r="H513" s="57">
        <f>'Historical Data'!O733</f>
        <v>1.4872990825592236E-2</v>
      </c>
      <c r="I513" s="57">
        <f>'Historical Data'!Q733</f>
        <v>1.8849138598890924E-3</v>
      </c>
      <c r="J513" s="57">
        <f>'Historical Data'!S733</f>
        <v>7.2695049343052265E-3</v>
      </c>
      <c r="K513" s="57">
        <f>'Historical Data'!U733</f>
        <v>2.2888877542486252E-3</v>
      </c>
      <c r="L513" s="57">
        <f>'Historical Data'!W733</f>
        <v>3.6850767841147825E-3</v>
      </c>
      <c r="M513" s="57">
        <f>'Historical Data'!Y733</f>
        <v>-3.5485766861452772E-3</v>
      </c>
    </row>
    <row r="514" spans="2:13" ht="15" customHeight="1" x14ac:dyDescent="0.35">
      <c r="B514" s="56">
        <f>'Historical Data'!C732</f>
        <v>45208</v>
      </c>
      <c r="C514" s="57">
        <f>'Historical Data'!E732</f>
        <v>-9.6776667358730029E-3</v>
      </c>
      <c r="D514" s="57">
        <f>'Historical Data'!G732</f>
        <v>-3.3622798493719519E-2</v>
      </c>
      <c r="E514" s="57">
        <f>'Historical Data'!I732</f>
        <v>-2.319894698878433E-2</v>
      </c>
      <c r="F514" s="57">
        <f>'Historical Data'!K732</f>
        <v>-6.121327267514387E-2</v>
      </c>
      <c r="G514" s="57">
        <f>'Historical Data'!M732</f>
        <v>-1.9920559719257325E-2</v>
      </c>
      <c r="H514" s="57">
        <f>'Historical Data'!O732</f>
        <v>-1.7276279725853327E-2</v>
      </c>
      <c r="I514" s="57">
        <f>'Historical Data'!Q732</f>
        <v>-2.163691636352072E-2</v>
      </c>
      <c r="J514" s="57">
        <f>'Historical Data'!S732</f>
        <v>-3.6086253512734867E-3</v>
      </c>
      <c r="K514" s="57">
        <f>'Historical Data'!U732</f>
        <v>-4.0598698515809106E-3</v>
      </c>
      <c r="L514" s="57">
        <f>'Historical Data'!W732</f>
        <v>-3.3816414982230536E-2</v>
      </c>
      <c r="M514" s="57">
        <f>'Historical Data'!Y732</f>
        <v>-8.8350221972806064E-3</v>
      </c>
    </row>
    <row r="515" spans="2:13" ht="15" customHeight="1" x14ac:dyDescent="0.35">
      <c r="B515" s="56">
        <f>'Historical Data'!C731</f>
        <v>45209</v>
      </c>
      <c r="C515" s="57">
        <f>'Historical Data'!E731</f>
        <v>1.0537170961302023E-2</v>
      </c>
      <c r="D515" s="57">
        <f>'Historical Data'!G731</f>
        <v>9.1153875508978022E-3</v>
      </c>
      <c r="E515" s="57">
        <f>'Historical Data'!I731</f>
        <v>8.5200253748185517E-4</v>
      </c>
      <c r="F515" s="57">
        <f>'Historical Data'!K731</f>
        <v>2.236840270709517E-2</v>
      </c>
      <c r="G515" s="57">
        <f>'Historical Data'!M731</f>
        <v>2.3228873991700816E-2</v>
      </c>
      <c r="H515" s="57">
        <f>'Historical Data'!O731</f>
        <v>-9.3355962996868325E-3</v>
      </c>
      <c r="I515" s="57">
        <f>'Historical Data'!Q731</f>
        <v>5.7692381541356585E-3</v>
      </c>
      <c r="J515" s="57">
        <f>'Historical Data'!S731</f>
        <v>5.112906324950206E-3</v>
      </c>
      <c r="K515" s="57">
        <f>'Historical Data'!U731</f>
        <v>8.6625315479242904E-3</v>
      </c>
      <c r="L515" s="57">
        <f>'Historical Data'!W731</f>
        <v>1.5599938063220797E-2</v>
      </c>
      <c r="M515" s="57">
        <f>'Historical Data'!Y731</f>
        <v>2.1421211875998214E-3</v>
      </c>
    </row>
    <row r="516" spans="2:13" ht="15" customHeight="1" x14ac:dyDescent="0.35">
      <c r="B516" s="56">
        <f>'Historical Data'!C730</f>
        <v>45210</v>
      </c>
      <c r="C516" s="57">
        <f>'Historical Data'!E730</f>
        <v>9.3675589397388404E-3</v>
      </c>
      <c r="D516" s="57">
        <f>'Historical Data'!G730</f>
        <v>1.5521644029301562E-2</v>
      </c>
      <c r="E516" s="57">
        <f>'Historical Data'!I730</f>
        <v>2.4155373457867446E-2</v>
      </c>
      <c r="F516" s="57">
        <f>'Historical Data'!K730</f>
        <v>4.2898297105664618E-4</v>
      </c>
      <c r="G516" s="57">
        <f>'Historical Data'!M730</f>
        <v>4.5404270072519903E-3</v>
      </c>
      <c r="H516" s="57">
        <f>'Historical Data'!O730</f>
        <v>-2.7413990276787259E-2</v>
      </c>
      <c r="I516" s="57">
        <f>'Historical Data'!Q730</f>
        <v>4.7802117141251266E-3</v>
      </c>
      <c r="J516" s="57">
        <f>'Historical Data'!S730</f>
        <v>1.1869567333324227E-2</v>
      </c>
      <c r="K516" s="57">
        <f>'Historical Data'!U730</f>
        <v>2.7783364881019956E-3</v>
      </c>
      <c r="L516" s="57">
        <f>'Historical Data'!W730</f>
        <v>1.9694987402885111E-4</v>
      </c>
      <c r="M516" s="57">
        <f>'Historical Data'!Y730</f>
        <v>3.1786352729112899E-2</v>
      </c>
    </row>
    <row r="517" spans="2:13" ht="15" customHeight="1" x14ac:dyDescent="0.35">
      <c r="B517" s="56">
        <f>'Historical Data'!C729</f>
        <v>45211</v>
      </c>
      <c r="C517" s="57">
        <f>'Historical Data'!E729</f>
        <v>6.4271826682713584E-3</v>
      </c>
      <c r="D517" s="57">
        <f>'Historical Data'!G729</f>
        <v>-5.6376847045610523E-3</v>
      </c>
      <c r="E517" s="57">
        <f>'Historical Data'!I729</f>
        <v>-1.4338394324837411E-2</v>
      </c>
      <c r="F517" s="57">
        <f>'Historical Data'!K729</f>
        <v>-7.2899105618154936E-3</v>
      </c>
      <c r="G517" s="57">
        <f>'Historical Data'!M729</f>
        <v>-1.6949274135311665E-3</v>
      </c>
      <c r="H517" s="57">
        <f>'Historical Data'!O729</f>
        <v>-1.3464173329410078E-2</v>
      </c>
      <c r="I517" s="57">
        <f>'Historical Data'!Q729</f>
        <v>2.8544664901466454E-3</v>
      </c>
      <c r="J517" s="57">
        <f>'Historical Data'!S729</f>
        <v>1.2149096135771975E-2</v>
      </c>
      <c r="K517" s="57">
        <f>'Historical Data'!U729</f>
        <v>1.1334980641970693E-2</v>
      </c>
      <c r="L517" s="57">
        <f>'Historical Data'!W729</f>
        <v>4.7253774531483828E-3</v>
      </c>
      <c r="M517" s="57">
        <f>'Historical Data'!Y729</f>
        <v>-9.6230255166105394E-3</v>
      </c>
    </row>
    <row r="518" spans="2:13" ht="15" customHeight="1" x14ac:dyDescent="0.35">
      <c r="B518" s="56">
        <f>'Historical Data'!C728</f>
        <v>45212</v>
      </c>
      <c r="C518" s="57">
        <f>'Historical Data'!E728</f>
        <v>9.3096678877180317E-4</v>
      </c>
      <c r="D518" s="57">
        <f>'Historical Data'!G728</f>
        <v>-1.0709335856458169E-2</v>
      </c>
      <c r="E518" s="57">
        <f>'Historical Data'!I728</f>
        <v>2.6353238134824153E-4</v>
      </c>
      <c r="F518" s="57">
        <f>'Historical Data'!K728</f>
        <v>-1.5406763741424245E-2</v>
      </c>
      <c r="G518" s="57">
        <f>'Historical Data'!M728</f>
        <v>-5.0935136502668898E-3</v>
      </c>
      <c r="H518" s="57">
        <f>'Historical Data'!O728</f>
        <v>1.2746619549419691E-4</v>
      </c>
      <c r="I518" s="57">
        <f>'Historical Data'!Q728</f>
        <v>-4.7439286150370297E-3</v>
      </c>
      <c r="J518" s="57">
        <f>'Historical Data'!S728</f>
        <v>1.8625641871528043E-3</v>
      </c>
      <c r="K518" s="57">
        <f>'Historical Data'!U728</f>
        <v>5.2304163700322981E-3</v>
      </c>
      <c r="L518" s="57">
        <f>'Historical Data'!W728</f>
        <v>-4.1151983106021417E-3</v>
      </c>
      <c r="M518" s="57">
        <f>'Historical Data'!Y728</f>
        <v>-1.4912317880521608E-2</v>
      </c>
    </row>
    <row r="519" spans="2:13" ht="15" customHeight="1" x14ac:dyDescent="0.35">
      <c r="B519" s="56">
        <f>'Historical Data'!C727</f>
        <v>45215</v>
      </c>
      <c r="C519" s="57">
        <f>'Historical Data'!E727</f>
        <v>2.0844553671048871E-3</v>
      </c>
      <c r="D519" s="57">
        <f>'Historical Data'!G727</f>
        <v>-1.3308726495887657E-2</v>
      </c>
      <c r="E519" s="57">
        <f>'Historical Data'!I727</f>
        <v>-1.0643941786523614E-2</v>
      </c>
      <c r="F519" s="57">
        <f>'Historical Data'!K727</f>
        <v>-3.5829146631323416E-2</v>
      </c>
      <c r="G519" s="57">
        <f>'Historical Data'!M727</f>
        <v>1.0807914141436115E-2</v>
      </c>
      <c r="H519" s="57">
        <f>'Historical Data'!O727</f>
        <v>2.3338996726580685E-2</v>
      </c>
      <c r="I519" s="57">
        <f>'Historical Data'!Q727</f>
        <v>-5.7197401156460215E-3</v>
      </c>
      <c r="J519" s="57">
        <f>'Historical Data'!S727</f>
        <v>5.7839924553786393E-3</v>
      </c>
      <c r="K519" s="57">
        <f>'Historical Data'!U727</f>
        <v>6.1942994155914644E-3</v>
      </c>
      <c r="L519" s="57">
        <f>'Historical Data'!W727</f>
        <v>2.7547613909906232E-3</v>
      </c>
      <c r="M519" s="57">
        <f>'Historical Data'!Y727</f>
        <v>6.0964558128666635E-3</v>
      </c>
    </row>
    <row r="520" spans="2:13" ht="15" customHeight="1" x14ac:dyDescent="0.35">
      <c r="B520" s="56">
        <f>'Historical Data'!C726</f>
        <v>45216</v>
      </c>
      <c r="C520" s="57">
        <f>'Historical Data'!E726</f>
        <v>9.2523126195747096E-3</v>
      </c>
      <c r="D520" s="57">
        <f>'Historical Data'!G726</f>
        <v>1.9364235438801281E-4</v>
      </c>
      <c r="E520" s="57">
        <f>'Historical Data'!I726</f>
        <v>1.0492156741768399E-2</v>
      </c>
      <c r="F520" s="57">
        <f>'Historical Data'!K726</f>
        <v>1.7746066487634327E-2</v>
      </c>
      <c r="G520" s="57">
        <f>'Historical Data'!M726</f>
        <v>4.1643124932703612E-2</v>
      </c>
      <c r="H520" s="57">
        <f>'Historical Data'!O726</f>
        <v>6.1065393578538796E-3</v>
      </c>
      <c r="I520" s="57">
        <f>'Historical Data'!Q726</f>
        <v>1.8216770306465735E-2</v>
      </c>
      <c r="J520" s="57">
        <f>'Historical Data'!S726</f>
        <v>1.0268938583192888E-2</v>
      </c>
      <c r="K520" s="57">
        <f>'Historical Data'!U726</f>
        <v>2.019213883666171E-2</v>
      </c>
      <c r="L520" s="57">
        <f>'Historical Data'!W726</f>
        <v>8.2417632603097868E-3</v>
      </c>
      <c r="M520" s="57">
        <f>'Historical Data'!Y726</f>
        <v>-2.0430095053614039E-4</v>
      </c>
    </row>
    <row r="521" spans="2:13" ht="15" customHeight="1" x14ac:dyDescent="0.35">
      <c r="B521" s="56">
        <f>'Historical Data'!C725</f>
        <v>45217</v>
      </c>
      <c r="C521" s="57">
        <f>'Historical Data'!E725</f>
        <v>-9.5909706382165671E-3</v>
      </c>
      <c r="D521" s="57">
        <f>'Historical Data'!G725</f>
        <v>-1.2904890547088876E-2</v>
      </c>
      <c r="E521" s="57">
        <f>'Historical Data'!I725</f>
        <v>-1.0119682047152856E-2</v>
      </c>
      <c r="F521" s="57">
        <f>'Historical Data'!K725</f>
        <v>-4.6199339142064533E-3</v>
      </c>
      <c r="G521" s="57">
        <f>'Historical Data'!M725</f>
        <v>-2.2150255391200857E-2</v>
      </c>
      <c r="H521" s="57">
        <f>'Historical Data'!O725</f>
        <v>-2.0562297040366828E-2</v>
      </c>
      <c r="I521" s="57">
        <f>'Historical Data'!Q725</f>
        <v>-1.9774072436807066E-2</v>
      </c>
      <c r="J521" s="57">
        <f>'Historical Data'!S725</f>
        <v>-1.6060179481488412E-2</v>
      </c>
      <c r="K521" s="57">
        <f>'Historical Data'!U725</f>
        <v>-3.1378172611199462E-3</v>
      </c>
      <c r="L521" s="57">
        <f>'Historical Data'!W725</f>
        <v>-1.498641526968747E-2</v>
      </c>
      <c r="M521" s="57">
        <f>'Historical Data'!Y725</f>
        <v>-5.3797544528092489E-3</v>
      </c>
    </row>
    <row r="522" spans="2:13" ht="15" customHeight="1" x14ac:dyDescent="0.35">
      <c r="B522" s="56">
        <f>'Historical Data'!C724</f>
        <v>45218</v>
      </c>
      <c r="C522" s="57">
        <f>'Historical Data'!E724</f>
        <v>-5.7750748722767975E-3</v>
      </c>
      <c r="D522" s="57">
        <f>'Historical Data'!G724</f>
        <v>-7.1904821864964275E-3</v>
      </c>
      <c r="E522" s="57">
        <f>'Historical Data'!I724</f>
        <v>-6.4426685177719767E-3</v>
      </c>
      <c r="F522" s="57">
        <f>'Historical Data'!K724</f>
        <v>3.1441809332763304E-2</v>
      </c>
      <c r="G522" s="57">
        <f>'Historical Data'!M724</f>
        <v>-3.8672393575232E-3</v>
      </c>
      <c r="H522" s="57">
        <f>'Historical Data'!O724</f>
        <v>1.6441194882390597E-2</v>
      </c>
      <c r="I522" s="57">
        <f>'Historical Data'!Q724</f>
        <v>0</v>
      </c>
      <c r="J522" s="57">
        <f>'Historical Data'!S724</f>
        <v>-1.0330536686652847E-2</v>
      </c>
      <c r="K522" s="57">
        <f>'Historical Data'!U724</f>
        <v>-3.3899314869341168E-3</v>
      </c>
      <c r="L522" s="57">
        <f>'Historical Data'!W724</f>
        <v>-4.1493496082272152E-3</v>
      </c>
      <c r="M522" s="57">
        <f>'Historical Data'!Y724</f>
        <v>-5.614039547338634E-3</v>
      </c>
    </row>
    <row r="523" spans="2:13" ht="15" customHeight="1" x14ac:dyDescent="0.35">
      <c r="B523" s="56">
        <f>'Historical Data'!C723</f>
        <v>45219</v>
      </c>
      <c r="C523" s="57">
        <f>'Historical Data'!E723</f>
        <v>-4.9226532491910557E-3</v>
      </c>
      <c r="D523" s="57">
        <f>'Historical Data'!G723</f>
        <v>6.5182394163001423E-3</v>
      </c>
      <c r="E523" s="57">
        <f>'Historical Data'!I723</f>
        <v>-1.3772749824156438E-2</v>
      </c>
      <c r="F523" s="57">
        <f>'Historical Data'!K723</f>
        <v>-1.7854488872646401E-2</v>
      </c>
      <c r="G523" s="57">
        <f>'Historical Data'!M723</f>
        <v>-1.2756511511935464E-2</v>
      </c>
      <c r="H523" s="57">
        <f>'Historical Data'!O723</f>
        <v>-3.4963374820250026E-2</v>
      </c>
      <c r="I523" s="57">
        <f>'Historical Data'!Q723</f>
        <v>-1.0566710305759508E-2</v>
      </c>
      <c r="J523" s="57">
        <f>'Historical Data'!S723</f>
        <v>6.2630774921683674E-3</v>
      </c>
      <c r="K523" s="57">
        <f>'Historical Data'!U723</f>
        <v>-1.4334293699176825E-2</v>
      </c>
      <c r="L523" s="57">
        <f>'Historical Data'!W723</f>
        <v>-1.8253970697156174E-2</v>
      </c>
      <c r="M523" s="57">
        <f>'Historical Data'!Y723</f>
        <v>1.2668651327783387E-2</v>
      </c>
    </row>
    <row r="524" spans="2:13" ht="15" customHeight="1" x14ac:dyDescent="0.35">
      <c r="B524" s="56">
        <f>'Historical Data'!C722</f>
        <v>45222</v>
      </c>
      <c r="C524" s="57">
        <f>'Historical Data'!E722</f>
        <v>-1.8773394866391846E-2</v>
      </c>
      <c r="D524" s="57">
        <f>'Historical Data'!G722</f>
        <v>-3.7351983652623488E-2</v>
      </c>
      <c r="E524" s="57">
        <f>'Historical Data'!I722</f>
        <v>-4.2764805278521445E-2</v>
      </c>
      <c r="F524" s="57">
        <f>'Historical Data'!K722</f>
        <v>-6.4587681200928948E-2</v>
      </c>
      <c r="G524" s="57">
        <f>'Historical Data'!M722</f>
        <v>-4.3258442393136254E-2</v>
      </c>
      <c r="H524" s="57">
        <f>'Historical Data'!O722</f>
        <v>-2.9525459988687275E-2</v>
      </c>
      <c r="I524" s="57">
        <f>'Historical Data'!Q722</f>
        <v>-1.9417471886831739E-2</v>
      </c>
      <c r="J524" s="57">
        <f>'Historical Data'!S722</f>
        <v>-1.8464766457477189E-2</v>
      </c>
      <c r="K524" s="57">
        <f>'Historical Data'!U722</f>
        <v>-1.5282208801064345E-2</v>
      </c>
      <c r="L524" s="57">
        <f>'Historical Data'!W722</f>
        <v>-3.6984622805989686E-2</v>
      </c>
      <c r="M524" s="57">
        <f>'Historical Data'!Y722</f>
        <v>-1.699746371543176E-2</v>
      </c>
    </row>
    <row r="525" spans="2:13" ht="15" customHeight="1" x14ac:dyDescent="0.35">
      <c r="B525" s="56">
        <f>'Historical Data'!C721</f>
        <v>45224</v>
      </c>
      <c r="C525" s="57">
        <f>'Historical Data'!E721</f>
        <v>-4.5804008748698832E-3</v>
      </c>
      <c r="D525" s="57">
        <f>'Historical Data'!G721</f>
        <v>-2.2968148490457807E-2</v>
      </c>
      <c r="E525" s="57">
        <f>'Historical Data'!I721</f>
        <v>-5.2792500492164773E-3</v>
      </c>
      <c r="F525" s="57">
        <f>'Historical Data'!K721</f>
        <v>-1.1850213132419074E-2</v>
      </c>
      <c r="G525" s="57">
        <f>'Historical Data'!M721</f>
        <v>2.9359141541307476E-3</v>
      </c>
      <c r="H525" s="57">
        <f>'Historical Data'!O721</f>
        <v>-2.6969669775620209E-2</v>
      </c>
      <c r="I525" s="57">
        <f>'Historical Data'!Q721</f>
        <v>-9.9010284506473312E-3</v>
      </c>
      <c r="J525" s="57">
        <f>'Historical Data'!S721</f>
        <v>-1.9023482212184195E-2</v>
      </c>
      <c r="K525" s="57">
        <f>'Historical Data'!U721</f>
        <v>-1.2516078685609333E-3</v>
      </c>
      <c r="L525" s="57">
        <f>'Historical Data'!W721</f>
        <v>-6.5057798040157877E-3</v>
      </c>
      <c r="M525" s="57">
        <f>'Historical Data'!Y721</f>
        <v>-2.2479092973966441E-2</v>
      </c>
    </row>
    <row r="526" spans="2:13" ht="15" customHeight="1" x14ac:dyDescent="0.35">
      <c r="B526" s="56">
        <f>'Historical Data'!C720</f>
        <v>45225</v>
      </c>
      <c r="C526" s="57">
        <f>'Historical Data'!E720</f>
        <v>-1.0767799153009072E-2</v>
      </c>
      <c r="D526" s="57">
        <f>'Historical Data'!G720</f>
        <v>2.809841491984777E-2</v>
      </c>
      <c r="E526" s="57">
        <f>'Historical Data'!I720</f>
        <v>-3.1957997169178243E-2</v>
      </c>
      <c r="F526" s="57">
        <f>'Historical Data'!K720</f>
        <v>4.6850020183615726E-2</v>
      </c>
      <c r="G526" s="57">
        <f>'Historical Data'!M720</f>
        <v>-2.2248200748308244E-2</v>
      </c>
      <c r="H526" s="57">
        <f>'Historical Data'!O720</f>
        <v>6.744952212098787E-2</v>
      </c>
      <c r="I526" s="57">
        <f>'Historical Data'!Q720</f>
        <v>-6.999994783666974E-3</v>
      </c>
      <c r="J526" s="57">
        <f>'Historical Data'!S720</f>
        <v>-1.7237651124413222E-3</v>
      </c>
      <c r="K526" s="57">
        <f>'Historical Data'!U720</f>
        <v>-2.7569202119533953E-3</v>
      </c>
      <c r="L526" s="57">
        <f>'Historical Data'!W720</f>
        <v>-9.7169097341617272E-3</v>
      </c>
      <c r="M526" s="57">
        <f>'Historical Data'!Y720</f>
        <v>2.554318919062748E-2</v>
      </c>
    </row>
    <row r="527" spans="2:13" ht="15" customHeight="1" x14ac:dyDescent="0.35">
      <c r="B527" s="56">
        <f>'Historical Data'!C719</f>
        <v>45226</v>
      </c>
      <c r="C527" s="57">
        <f>'Historical Data'!E719</f>
        <v>1.8339412555193002E-2</v>
      </c>
      <c r="D527" s="57">
        <f>'Historical Data'!G719</f>
        <v>3.4366155125260978E-2</v>
      </c>
      <c r="E527" s="57">
        <f>'Historical Data'!I719</f>
        <v>2.6823084767010119E-2</v>
      </c>
      <c r="F527" s="57">
        <f>'Historical Data'!K719</f>
        <v>8.1869566372583913E-2</v>
      </c>
      <c r="G527" s="57">
        <f>'Historical Data'!M719</f>
        <v>1.6766379248479568E-2</v>
      </c>
      <c r="H527" s="57">
        <f>'Historical Data'!O719</f>
        <v>7.2908319254181286E-3</v>
      </c>
      <c r="I527" s="57">
        <f>'Historical Data'!Q719</f>
        <v>2.014098351936533E-2</v>
      </c>
      <c r="J527" s="57">
        <f>'Historical Data'!S719</f>
        <v>2.1368445217640808E-2</v>
      </c>
      <c r="K527" s="57">
        <f>'Historical Data'!U719</f>
        <v>1.0052701786237073E-2</v>
      </c>
      <c r="L527" s="57">
        <f>'Historical Data'!W719</f>
        <v>1.5998222368254655E-2</v>
      </c>
      <c r="M527" s="57">
        <f>'Historical Data'!Y719</f>
        <v>-6.5544282745223503E-3</v>
      </c>
    </row>
    <row r="528" spans="2:13" ht="15" customHeight="1" x14ac:dyDescent="0.35">
      <c r="B528" s="56">
        <f>'Historical Data'!C718</f>
        <v>45229</v>
      </c>
      <c r="C528" s="57">
        <f>'Historical Data'!E718</f>
        <v>1.1999178061015803E-2</v>
      </c>
      <c r="D528" s="57">
        <f>'Historical Data'!G718</f>
        <v>-6.8672334859385398E-3</v>
      </c>
      <c r="E528" s="57">
        <f>'Historical Data'!I718</f>
        <v>5.0924301690973506E-2</v>
      </c>
      <c r="F528" s="57">
        <f>'Historical Data'!K718</f>
        <v>1.0729838870380926E-2</v>
      </c>
      <c r="G528" s="57">
        <f>'Historical Data'!M718</f>
        <v>-2.9445597302369952E-3</v>
      </c>
      <c r="H528" s="57">
        <f>'Historical Data'!O718</f>
        <v>5.4602898373163899E-3</v>
      </c>
      <c r="I528" s="57">
        <f>'Historical Data'!Q718</f>
        <v>6.9101626556244966E-3</v>
      </c>
      <c r="J528" s="57">
        <f>'Historical Data'!S718</f>
        <v>-8.4530788936827417E-3</v>
      </c>
      <c r="K528" s="57">
        <f>'Historical Data'!U718</f>
        <v>-4.9743490939790913E-4</v>
      </c>
      <c r="L528" s="57">
        <f>'Historical Data'!W718</f>
        <v>3.9892014287428168E-3</v>
      </c>
      <c r="M528" s="57">
        <f>'Historical Data'!Y718</f>
        <v>3.9585680241343013E-3</v>
      </c>
    </row>
    <row r="529" spans="2:13" ht="15" customHeight="1" x14ac:dyDescent="0.35">
      <c r="B529" s="56">
        <f>'Historical Data'!C717</f>
        <v>45230</v>
      </c>
      <c r="C529" s="57">
        <f>'Historical Data'!E717</f>
        <v>-2.0807797055986121E-3</v>
      </c>
      <c r="D529" s="57">
        <f>'Historical Data'!G717</f>
        <v>1.3895275328242196E-2</v>
      </c>
      <c r="E529" s="57">
        <f>'Historical Data'!I717</f>
        <v>-3.933324868547361E-3</v>
      </c>
      <c r="F529" s="57">
        <f>'Historical Data'!K717</f>
        <v>1.4247860380473876E-2</v>
      </c>
      <c r="G529" s="57">
        <f>'Historical Data'!M717</f>
        <v>1.1813434046503701E-3</v>
      </c>
      <c r="H529" s="57">
        <f>'Historical Data'!O717</f>
        <v>-2.5511435103435898E-2</v>
      </c>
      <c r="I529" s="57">
        <f>'Historical Data'!Q717</f>
        <v>-1.56862400400819E-2</v>
      </c>
      <c r="J529" s="57">
        <f>'Historical Data'!S717</f>
        <v>5.1150855579800147E-3</v>
      </c>
      <c r="K529" s="57">
        <f>'Historical Data'!U717</f>
        <v>6.4724804730047492E-3</v>
      </c>
      <c r="L529" s="57">
        <f>'Historical Data'!W717</f>
        <v>1.0455093775936231E-3</v>
      </c>
      <c r="M529" s="57">
        <f>'Historical Data'!Y717</f>
        <v>5.6722922828271738E-3</v>
      </c>
    </row>
    <row r="530" spans="2:13" ht="15" customHeight="1" x14ac:dyDescent="0.35">
      <c r="B530" s="56">
        <f>'Historical Data'!C716</f>
        <v>45231</v>
      </c>
      <c r="C530" s="57">
        <f>'Historical Data'!E716</f>
        <v>-3.9518313387504334E-3</v>
      </c>
      <c r="D530" s="57">
        <f>'Historical Data'!G716</f>
        <v>-2.5785887114453176E-2</v>
      </c>
      <c r="E530" s="57">
        <f>'Historical Data'!I716</f>
        <v>-3.444306869211522E-2</v>
      </c>
      <c r="F530" s="57">
        <f>'Historical Data'!K716</f>
        <v>5.9220534576678308E-3</v>
      </c>
      <c r="G530" s="57">
        <f>'Historical Data'!M716</f>
        <v>-7.669671614251139E-3</v>
      </c>
      <c r="H530" s="57">
        <f>'Historical Data'!O716</f>
        <v>-2.2939362042838418E-2</v>
      </c>
      <c r="I530" s="57">
        <f>'Historical Data'!Q716</f>
        <v>-1.3944212272720358E-2</v>
      </c>
      <c r="J530" s="57">
        <f>'Historical Data'!S716</f>
        <v>-1.3570812288664413E-2</v>
      </c>
      <c r="K530" s="57">
        <f>'Historical Data'!U716</f>
        <v>-5.9363749281673428E-3</v>
      </c>
      <c r="L530" s="57">
        <f>'Historical Data'!W716</f>
        <v>-1.0236159427155389E-2</v>
      </c>
      <c r="M530" s="57">
        <f>'Historical Data'!Y716</f>
        <v>-1.1074363713870383E-2</v>
      </c>
    </row>
    <row r="531" spans="2:13" ht="15" customHeight="1" x14ac:dyDescent="0.35">
      <c r="B531" s="56">
        <f>'Historical Data'!C715</f>
        <v>45232</v>
      </c>
      <c r="C531" s="57">
        <f>'Historical Data'!E715</f>
        <v>1.0555039131608046E-2</v>
      </c>
      <c r="D531" s="57">
        <f>'Historical Data'!G715</f>
        <v>3.0668547976955285E-3</v>
      </c>
      <c r="E531" s="57">
        <f>'Historical Data'!I715</f>
        <v>1.3462056899672836E-2</v>
      </c>
      <c r="F531" s="57">
        <f>'Historical Data'!K715</f>
        <v>2.1221185691877364E-2</v>
      </c>
      <c r="G531" s="57">
        <f>'Historical Data'!M715</f>
        <v>3.0915490248556221E-2</v>
      </c>
      <c r="H531" s="57">
        <f>'Historical Data'!O715</f>
        <v>4.5496852341570859E-2</v>
      </c>
      <c r="I531" s="57">
        <f>'Historical Data'!Q715</f>
        <v>2.0202016044013504E-2</v>
      </c>
      <c r="J531" s="57">
        <f>'Historical Data'!S715</f>
        <v>1.1392993568149823E-2</v>
      </c>
      <c r="K531" s="57">
        <f>'Historical Data'!U715</f>
        <v>1.0699265654884549E-2</v>
      </c>
      <c r="L531" s="57">
        <f>'Historical Data'!W715</f>
        <v>3.3347586733820433E-2</v>
      </c>
      <c r="M531" s="57">
        <f>'Historical Data'!Y715</f>
        <v>1.4676226059729069E-2</v>
      </c>
    </row>
    <row r="532" spans="2:13" ht="15" customHeight="1" x14ac:dyDescent="0.35">
      <c r="B532" s="56">
        <f>'Historical Data'!C714</f>
        <v>45233</v>
      </c>
      <c r="C532" s="57">
        <f>'Historical Data'!E714</f>
        <v>4.6363609388444527E-3</v>
      </c>
      <c r="D532" s="57">
        <f>'Historical Data'!G714</f>
        <v>1.7613825191093335E-2</v>
      </c>
      <c r="E532" s="57">
        <f>'Historical Data'!I714</f>
        <v>1.1882117376061707E-2</v>
      </c>
      <c r="F532" s="57">
        <f>'Historical Data'!K714</f>
        <v>3.1371552247903889E-2</v>
      </c>
      <c r="G532" s="57">
        <f>'Historical Data'!M714</f>
        <v>-1.7299158475438947E-3</v>
      </c>
      <c r="H532" s="57">
        <f>'Historical Data'!O714</f>
        <v>-7.6134794274052009E-4</v>
      </c>
      <c r="I532" s="57">
        <f>'Historical Data'!Q714</f>
        <v>-6.9308490326385197E-3</v>
      </c>
      <c r="J532" s="57">
        <f>'Historical Data'!S714</f>
        <v>5.7940506840443717E-3</v>
      </c>
      <c r="K532" s="57">
        <f>'Historical Data'!U714</f>
        <v>6.4007772194045742E-3</v>
      </c>
      <c r="L532" s="57">
        <f>'Historical Data'!W714</f>
        <v>-8.1702106299574861E-4</v>
      </c>
      <c r="M532" s="57">
        <f>'Historical Data'!Y714</f>
        <v>2.2072898851191791E-2</v>
      </c>
    </row>
    <row r="533" spans="2:13" ht="15" customHeight="1" x14ac:dyDescent="0.35">
      <c r="B533" s="56">
        <f>'Historical Data'!C713</f>
        <v>45236</v>
      </c>
      <c r="C533" s="57">
        <f>'Historical Data'!E713</f>
        <v>1.3405548294678438E-2</v>
      </c>
      <c r="D533" s="57">
        <f>'Historical Data'!G713</f>
        <v>8.2951999816289756E-3</v>
      </c>
      <c r="E533" s="57">
        <f>'Historical Data'!I713</f>
        <v>2.6365334519914185E-2</v>
      </c>
      <c r="F533" s="57">
        <f>'Historical Data'!K713</f>
        <v>2.4307847902820034E-2</v>
      </c>
      <c r="G533" s="57">
        <f>'Historical Data'!M713</f>
        <v>2.310618515014573E-3</v>
      </c>
      <c r="H533" s="57">
        <f>'Historical Data'!O713</f>
        <v>-1.9680034086255849E-2</v>
      </c>
      <c r="I533" s="57">
        <f>'Historical Data'!Q713</f>
        <v>4.9851462194165919E-3</v>
      </c>
      <c r="J533" s="57">
        <f>'Historical Data'!S713</f>
        <v>6.4005619366274136E-3</v>
      </c>
      <c r="K533" s="57">
        <f>'Historical Data'!U713</f>
        <v>1.8590999337416036E-2</v>
      </c>
      <c r="L533" s="57">
        <f>'Historical Data'!W713</f>
        <v>2.0237092424053804E-2</v>
      </c>
      <c r="M533" s="57">
        <f>'Historical Data'!Y713</f>
        <v>4.2254173333018397E-3</v>
      </c>
    </row>
    <row r="534" spans="2:13" ht="15" customHeight="1" x14ac:dyDescent="0.35">
      <c r="B534" s="56">
        <f>'Historical Data'!C712</f>
        <v>45237</v>
      </c>
      <c r="C534" s="57">
        <f>'Historical Data'!E712</f>
        <v>2.1658427113653289E-3</v>
      </c>
      <c r="D534" s="57">
        <f>'Historical Data'!G712</f>
        <v>-1.2696752092956398E-2</v>
      </c>
      <c r="E534" s="57">
        <f>'Historical Data'!I712</f>
        <v>6.0982454550049248E-3</v>
      </c>
      <c r="F534" s="57">
        <f>'Historical Data'!K712</f>
        <v>-2.5888335488863823E-2</v>
      </c>
      <c r="G534" s="57">
        <f>'Historical Data'!M712</f>
        <v>2.3055926336523758E-3</v>
      </c>
      <c r="H534" s="57">
        <f>'Historical Data'!O712</f>
        <v>3.8861191324013333E-4</v>
      </c>
      <c r="I534" s="57">
        <f>'Historical Data'!Q712</f>
        <v>-1.9841832961976502E-3</v>
      </c>
      <c r="J534" s="57">
        <f>'Historical Data'!S712</f>
        <v>1.3991972565081667E-2</v>
      </c>
      <c r="K534" s="57">
        <f>'Historical Data'!U712</f>
        <v>-9.6046960981477358E-4</v>
      </c>
      <c r="L534" s="57">
        <f>'Historical Data'!W712</f>
        <v>1.0017905148036466E-3</v>
      </c>
      <c r="M534" s="57">
        <f>'Historical Data'!Y712</f>
        <v>6.6787383912692011E-3</v>
      </c>
    </row>
    <row r="535" spans="2:13" ht="15" customHeight="1" x14ac:dyDescent="0.35">
      <c r="B535" s="56">
        <f>'Historical Data'!C711</f>
        <v>45238</v>
      </c>
      <c r="C535" s="57">
        <f>'Historical Data'!E711</f>
        <v>4.1623725159816161E-3</v>
      </c>
      <c r="D535" s="57">
        <f>'Historical Data'!G711</f>
        <v>-5.3801924435576964E-3</v>
      </c>
      <c r="E535" s="57">
        <f>'Historical Data'!I711</f>
        <v>1.5555435949395013E-2</v>
      </c>
      <c r="F535" s="57">
        <f>'Historical Data'!K711</f>
        <v>2.5013003068157458E-2</v>
      </c>
      <c r="G535" s="57">
        <f>'Historical Data'!M711</f>
        <v>4.0827956039542146E-2</v>
      </c>
      <c r="H535" s="57">
        <f>'Historical Data'!O711</f>
        <v>-3.8840504753252514E-3</v>
      </c>
      <c r="I535" s="57">
        <f>'Historical Data'!Q711</f>
        <v>1.9880713933974281E-2</v>
      </c>
      <c r="J535" s="57">
        <f>'Historical Data'!S711</f>
        <v>-1.02446379875194E-2</v>
      </c>
      <c r="K535" s="57">
        <f>'Historical Data'!U711</f>
        <v>-4.8076962137849621E-3</v>
      </c>
      <c r="L535" s="57">
        <f>'Historical Data'!W711</f>
        <v>2.0616492324312174E-2</v>
      </c>
      <c r="M535" s="57">
        <f>'Historical Data'!Y711</f>
        <v>-1.3269363696465364E-3</v>
      </c>
    </row>
    <row r="536" spans="2:13" ht="15" customHeight="1" x14ac:dyDescent="0.35">
      <c r="B536" s="56">
        <f>'Historical Data'!C710</f>
        <v>45239</v>
      </c>
      <c r="C536" s="57">
        <f>'Historical Data'!E710</f>
        <v>-2.9341650119375506E-3</v>
      </c>
      <c r="D536" s="57">
        <f>'Historical Data'!G710</f>
        <v>-1.0224948710579551E-2</v>
      </c>
      <c r="E536" s="57">
        <f>'Historical Data'!I710</f>
        <v>-9.0319004992548413E-3</v>
      </c>
      <c r="F536" s="57">
        <f>'Historical Data'!K710</f>
        <v>1.9572965296825284E-2</v>
      </c>
      <c r="G536" s="57">
        <f>'Historical Data'!M710</f>
        <v>-1.2154592703515821E-2</v>
      </c>
      <c r="H536" s="57">
        <f>'Historical Data'!O710</f>
        <v>0</v>
      </c>
      <c r="I536" s="57">
        <f>'Historical Data'!Q710</f>
        <v>-9.74567428460138E-4</v>
      </c>
      <c r="J536" s="57">
        <f>'Historical Data'!S710</f>
        <v>5.2810083237615491E-3</v>
      </c>
      <c r="K536" s="57">
        <f>'Historical Data'!U710</f>
        <v>1.352656476344638E-2</v>
      </c>
      <c r="L536" s="57">
        <f>'Historical Data'!W710</f>
        <v>-2.7260241843995114E-2</v>
      </c>
      <c r="M536" s="57">
        <f>'Historical Data'!Y710</f>
        <v>9.898430935164626E-3</v>
      </c>
    </row>
    <row r="537" spans="2:13" ht="15" customHeight="1" x14ac:dyDescent="0.35">
      <c r="B537" s="56">
        <f>'Historical Data'!C709</f>
        <v>45240</v>
      </c>
      <c r="C537" s="57">
        <f>'Historical Data'!E709</f>
        <v>7.1237174040912343E-3</v>
      </c>
      <c r="D537" s="57">
        <f>'Historical Data'!G709</f>
        <v>1.3663022971494243E-2</v>
      </c>
      <c r="E537" s="57">
        <f>'Historical Data'!I709</f>
        <v>6.3962971613884534E-4</v>
      </c>
      <c r="F537" s="57">
        <f>'Historical Data'!K709</f>
        <v>-4.2383939430488127E-3</v>
      </c>
      <c r="G537" s="57">
        <f>'Historical Data'!M709</f>
        <v>-3.9149197140841974E-3</v>
      </c>
      <c r="H537" s="57">
        <f>'Historical Data'!O709</f>
        <v>-5.1988466855349413E-3</v>
      </c>
      <c r="I537" s="57">
        <f>'Historical Data'!Q709</f>
        <v>6.8292630949686739E-3</v>
      </c>
      <c r="J537" s="57">
        <f>'Historical Data'!S709</f>
        <v>2.0172213798318905E-2</v>
      </c>
      <c r="K537" s="57">
        <f>'Historical Data'!U709</f>
        <v>6.4347130557786958E-3</v>
      </c>
      <c r="L537" s="57">
        <f>'Historical Data'!W709</f>
        <v>1.3709640942026091E-2</v>
      </c>
      <c r="M537" s="57">
        <f>'Historical Data'!Y709</f>
        <v>2.3088990574303914E-2</v>
      </c>
    </row>
    <row r="538" spans="2:13" ht="15" customHeight="1" x14ac:dyDescent="0.35">
      <c r="B538" s="56">
        <f>'Historical Data'!C708</f>
        <v>45243</v>
      </c>
      <c r="C538" s="57">
        <f>'Historical Data'!E708</f>
        <v>7.9043189847862738E-3</v>
      </c>
      <c r="D538" s="57">
        <f>'Historical Data'!G708</f>
        <v>-1.9067817525870723E-3</v>
      </c>
      <c r="E538" s="57">
        <f>'Historical Data'!I708</f>
        <v>1.5447024482526661E-3</v>
      </c>
      <c r="F538" s="57">
        <f>'Historical Data'!K708</f>
        <v>-2.2032981564237497E-2</v>
      </c>
      <c r="G538" s="57">
        <f>'Historical Data'!M708</f>
        <v>1.2352601296077292E-2</v>
      </c>
      <c r="H538" s="57">
        <f>'Historical Data'!O708</f>
        <v>2.5346294177395867E-2</v>
      </c>
      <c r="I538" s="57">
        <f>'Historical Data'!Q708</f>
        <v>1.0658861541024356E-2</v>
      </c>
      <c r="J538" s="57">
        <f>'Historical Data'!S708</f>
        <v>1.2152425854933258E-2</v>
      </c>
      <c r="K538" s="57">
        <f>'Historical Data'!U708</f>
        <v>5.4462014729586006E-3</v>
      </c>
      <c r="L538" s="57">
        <f>'Historical Data'!W708</f>
        <v>2.2474119381332036E-2</v>
      </c>
      <c r="M538" s="57">
        <f>'Historical Data'!Y708</f>
        <v>5.4973333608024477E-2</v>
      </c>
    </row>
    <row r="539" spans="2:13" ht="15" customHeight="1" x14ac:dyDescent="0.35">
      <c r="B539" s="56">
        <f>'Historical Data'!C707</f>
        <v>45245</v>
      </c>
      <c r="C539" s="57">
        <f>'Historical Data'!E707</f>
        <v>3.8988097899470553E-3</v>
      </c>
      <c r="D539" s="57">
        <f>'Historical Data'!G707</f>
        <v>-6.1265143795296018E-3</v>
      </c>
      <c r="E539" s="57">
        <f>'Historical Data'!I707</f>
        <v>1.0636600266252572E-2</v>
      </c>
      <c r="F539" s="57">
        <f>'Historical Data'!K707</f>
        <v>1.0239912806915275E-3</v>
      </c>
      <c r="G539" s="57">
        <f>'Historical Data'!M707</f>
        <v>1.2756415036872637E-2</v>
      </c>
      <c r="H539" s="57">
        <f>'Historical Data'!O707</f>
        <v>1.9113093539248949E-2</v>
      </c>
      <c r="I539" s="57">
        <f>'Historical Data'!Q707</f>
        <v>-8.6289265417510697E-3</v>
      </c>
      <c r="J539" s="57">
        <f>'Historical Data'!S707</f>
        <v>6.5120219104264354E-3</v>
      </c>
      <c r="K539" s="57">
        <f>'Historical Data'!U707</f>
        <v>-1.0127259996875471E-2</v>
      </c>
      <c r="L539" s="57">
        <f>'Historical Data'!W707</f>
        <v>8.3642189247012944E-3</v>
      </c>
      <c r="M539" s="57">
        <f>'Historical Data'!Y707</f>
        <v>7.2524645461284898E-3</v>
      </c>
    </row>
    <row r="540" spans="2:13" ht="15" customHeight="1" x14ac:dyDescent="0.35">
      <c r="B540" s="56">
        <f>'Historical Data'!C706</f>
        <v>45246</v>
      </c>
      <c r="C540" s="57">
        <f>'Historical Data'!E706</f>
        <v>1.0199082527947212E-2</v>
      </c>
      <c r="D540" s="57">
        <f>'Historical Data'!G706</f>
        <v>-9.4783106121960614E-3</v>
      </c>
      <c r="E540" s="57">
        <f>'Historical Data'!I706</f>
        <v>-9.2617466736916176E-3</v>
      </c>
      <c r="F540" s="57">
        <f>'Historical Data'!K706</f>
        <v>-3.7083541873376147E-3</v>
      </c>
      <c r="G540" s="57">
        <f>'Historical Data'!M706</f>
        <v>5.2026377843769067E-2</v>
      </c>
      <c r="H540" s="57">
        <f>'Historical Data'!O706</f>
        <v>-7.3767976909580035E-3</v>
      </c>
      <c r="I540" s="57">
        <f>'Historical Data'!Q706</f>
        <v>1.9341332143800738E-3</v>
      </c>
      <c r="J540" s="57">
        <f>'Historical Data'!S706</f>
        <v>2.0420480411635689E-2</v>
      </c>
      <c r="K540" s="57">
        <f>'Historical Data'!U706</f>
        <v>5.0934416841996732E-3</v>
      </c>
      <c r="L540" s="57">
        <f>'Historical Data'!W706</f>
        <v>1.2538540399233522E-2</v>
      </c>
      <c r="M540" s="57">
        <f>'Historical Data'!Y706</f>
        <v>1.9363141297308317E-3</v>
      </c>
    </row>
    <row r="541" spans="2:13" ht="15" customHeight="1" x14ac:dyDescent="0.35">
      <c r="B541" s="56">
        <f>'Historical Data'!C705</f>
        <v>45247</v>
      </c>
      <c r="C541" s="57">
        <f>'Historical Data'!E705</f>
        <v>3.3612556211974898E-3</v>
      </c>
      <c r="D541" s="57">
        <f>'Historical Data'!G705</f>
        <v>-8.0299784555377673E-3</v>
      </c>
      <c r="E541" s="57">
        <f>'Historical Data'!I705</f>
        <v>-5.5770968674346832E-3</v>
      </c>
      <c r="F541" s="57">
        <f>'Historical Data'!K705</f>
        <v>-5.7759537477156675E-3</v>
      </c>
      <c r="G541" s="57">
        <f>'Historical Data'!M705</f>
        <v>1.1972835314092434E-2</v>
      </c>
      <c r="H541" s="57">
        <f>'Historical Data'!O705</f>
        <v>7.0537561018124695E-3</v>
      </c>
      <c r="I541" s="57">
        <f>'Historical Data'!Q705</f>
        <v>1.7374697502289926E-2</v>
      </c>
      <c r="J541" s="57">
        <f>'Historical Data'!S705</f>
        <v>-2.9720070561167766E-3</v>
      </c>
      <c r="K541" s="57">
        <f>'Historical Data'!U705</f>
        <v>1.110055716007019E-2</v>
      </c>
      <c r="L541" s="57">
        <f>'Historical Data'!W705</f>
        <v>7.6201659978525349E-4</v>
      </c>
      <c r="M541" s="57">
        <f>'Historical Data'!Y705</f>
        <v>7.3073461465542611E-3</v>
      </c>
    </row>
    <row r="542" spans="2:13" ht="15" customHeight="1" x14ac:dyDescent="0.35">
      <c r="B542" s="56">
        <f>'Historical Data'!C704</f>
        <v>45250</v>
      </c>
      <c r="C542" s="57">
        <f>'Historical Data'!E704</f>
        <v>-4.7508067407672216E-3</v>
      </c>
      <c r="D542" s="57">
        <f>'Historical Data'!G704</f>
        <v>-1.8483556369942922E-2</v>
      </c>
      <c r="E542" s="57">
        <f>'Historical Data'!I704</f>
        <v>-1.0575754339390175E-2</v>
      </c>
      <c r="F542" s="57">
        <f>'Historical Data'!K704</f>
        <v>6.842225478455255E-3</v>
      </c>
      <c r="G542" s="57">
        <f>'Historical Data'!M704</f>
        <v>3.086442122498978E-3</v>
      </c>
      <c r="H542" s="57">
        <f>'Historical Data'!O704</f>
        <v>4.5027517802340711E-3</v>
      </c>
      <c r="I542" s="57">
        <f>'Historical Data'!Q704</f>
        <v>1.897509582469592E-3</v>
      </c>
      <c r="J542" s="57">
        <f>'Historical Data'!S704</f>
        <v>-2.1858949647081127E-3</v>
      </c>
      <c r="K542" s="57">
        <f>'Historical Data'!U704</f>
        <v>-9.5462032200233082E-4</v>
      </c>
      <c r="L542" s="57">
        <f>'Historical Data'!W704</f>
        <v>-6.8531636411244268E-3</v>
      </c>
      <c r="M542" s="57">
        <f>'Historical Data'!Y704</f>
        <v>-9.9521101295496628E-3</v>
      </c>
    </row>
    <row r="543" spans="2:13" ht="15" customHeight="1" x14ac:dyDescent="0.35">
      <c r="B543" s="56">
        <f>'Historical Data'!C703</f>
        <v>45251</v>
      </c>
      <c r="C543" s="57">
        <f>'Historical Data'!E703</f>
        <v>-8.9889148490163162E-4</v>
      </c>
      <c r="D543" s="57">
        <f>'Historical Data'!G703</f>
        <v>5.9106361415366404E-3</v>
      </c>
      <c r="E543" s="57">
        <f>'Historical Data'!I703</f>
        <v>4.3183262106949449E-4</v>
      </c>
      <c r="F543" s="57">
        <f>'Historical Data'!K703</f>
        <v>6.5393274804463886E-3</v>
      </c>
      <c r="G543" s="57">
        <f>'Historical Data'!M703</f>
        <v>1.6923020794223698E-2</v>
      </c>
      <c r="H543" s="57">
        <f>'Historical Data'!O703</f>
        <v>-2.8638414818715763E-3</v>
      </c>
      <c r="I543" s="57">
        <f>'Historical Data'!Q703</f>
        <v>3.0302962475567519E-2</v>
      </c>
      <c r="J543" s="57">
        <f>'Historical Data'!S703</f>
        <v>-4.1825631245037131E-3</v>
      </c>
      <c r="K543" s="57">
        <f>'Historical Data'!U703</f>
        <v>-1.6723402728479053E-3</v>
      </c>
      <c r="L543" s="57">
        <f>'Historical Data'!W703</f>
        <v>6.9004535786971744E-3</v>
      </c>
      <c r="M543" s="57">
        <f>'Historical Data'!Y703</f>
        <v>-5.6316495284880475E-3</v>
      </c>
    </row>
    <row r="544" spans="2:13" ht="15" customHeight="1" x14ac:dyDescent="0.35">
      <c r="B544" s="56">
        <f>'Historical Data'!C702</f>
        <v>45252</v>
      </c>
      <c r="C544" s="57">
        <f>'Historical Data'!E702</f>
        <v>2.4410334002658018E-3</v>
      </c>
      <c r="D544" s="57">
        <f>'Historical Data'!G702</f>
        <v>-6.6274605996701208E-3</v>
      </c>
      <c r="E544" s="57">
        <f>'Historical Data'!I702</f>
        <v>-1.3112414956867435E-2</v>
      </c>
      <c r="F544" s="57">
        <f>'Historical Data'!K702</f>
        <v>-1.3503153612659968E-2</v>
      </c>
      <c r="G544" s="57">
        <f>'Historical Data'!M702</f>
        <v>7.0599737688450404E-3</v>
      </c>
      <c r="H544" s="57">
        <f>'Historical Data'!O702</f>
        <v>4.433061489448864E-2</v>
      </c>
      <c r="I544" s="57">
        <f>'Historical Data'!Q702</f>
        <v>9.191062861870769E-4</v>
      </c>
      <c r="J544" s="57">
        <f>'Historical Data'!S702</f>
        <v>1.46000488805198E-2</v>
      </c>
      <c r="K544" s="57">
        <f>'Historical Data'!U702</f>
        <v>1.2682569537540322E-2</v>
      </c>
      <c r="L544" s="57">
        <f>'Historical Data'!W702</f>
        <v>-2.0939795606632616E-3</v>
      </c>
      <c r="M544" s="57">
        <f>'Historical Data'!Y702</f>
        <v>-2.9596283317228078E-2</v>
      </c>
    </row>
    <row r="545" spans="2:13" ht="15" customHeight="1" x14ac:dyDescent="0.35">
      <c r="B545" s="56">
        <f>'Historical Data'!C701</f>
        <v>45253</v>
      </c>
      <c r="C545" s="57">
        <f>'Historical Data'!E701</f>
        <v>5.2334141503196374E-3</v>
      </c>
      <c r="D545" s="57">
        <f>'Historical Data'!G701</f>
        <v>-5.3649141599468875E-3</v>
      </c>
      <c r="E545" s="57">
        <f>'Historical Data'!I701</f>
        <v>1.7770244171992022E-2</v>
      </c>
      <c r="F545" s="57">
        <f>'Historical Data'!K701</f>
        <v>-1.4204623822783313E-2</v>
      </c>
      <c r="G545" s="57">
        <f>'Historical Data'!M701</f>
        <v>-8.0119024422713458E-3</v>
      </c>
      <c r="H545" s="57">
        <f>'Historical Data'!O701</f>
        <v>-1.1239887660134285E-2</v>
      </c>
      <c r="I545" s="57">
        <f>'Historical Data'!Q701</f>
        <v>1.2855821965637171E-2</v>
      </c>
      <c r="J545" s="57">
        <f>'Historical Data'!S701</f>
        <v>-3.5482327462911245E-3</v>
      </c>
      <c r="K545" s="57">
        <f>'Historical Data'!U701</f>
        <v>-3.3082469495493427E-3</v>
      </c>
      <c r="L545" s="57">
        <f>'Historical Data'!W701</f>
        <v>-5.1506285057241197E-3</v>
      </c>
      <c r="M545" s="57">
        <f>'Historical Data'!Y701</f>
        <v>-1.2048860923828508E-2</v>
      </c>
    </row>
    <row r="546" spans="2:13" ht="15" customHeight="1" x14ac:dyDescent="0.35">
      <c r="B546" s="56">
        <f>'Historical Data'!C700</f>
        <v>45254</v>
      </c>
      <c r="C546" s="57">
        <f>'Historical Data'!E700</f>
        <v>3.1643959845146785E-3</v>
      </c>
      <c r="D546" s="57">
        <f>'Historical Data'!G700</f>
        <v>8.3673160847923533E-3</v>
      </c>
      <c r="E546" s="57">
        <f>'Historical Data'!I700</f>
        <v>7.7361256179175886E-3</v>
      </c>
      <c r="F546" s="57">
        <f>'Historical Data'!K700</f>
        <v>4.0607889078152049E-2</v>
      </c>
      <c r="G546" s="57">
        <f>'Historical Data'!M700</f>
        <v>-1.0600695233787039E-2</v>
      </c>
      <c r="H546" s="57">
        <f>'Historical Data'!O700</f>
        <v>1.813998751930046E-2</v>
      </c>
      <c r="I546" s="57">
        <f>'Historical Data'!Q700</f>
        <v>-8.1594641315663186E-3</v>
      </c>
      <c r="J546" s="57">
        <f>'Historical Data'!S700</f>
        <v>4.5500117672137019E-3</v>
      </c>
      <c r="K546" s="57">
        <f>'Historical Data'!U700</f>
        <v>-2.1337948983357613E-3</v>
      </c>
      <c r="L546" s="57">
        <f>'Historical Data'!W700</f>
        <v>-9.9712758613319519E-3</v>
      </c>
      <c r="M546" s="57">
        <f>'Historical Data'!Y700</f>
        <v>3.6651063841816267E-2</v>
      </c>
    </row>
    <row r="547" spans="2:13" ht="15" customHeight="1" x14ac:dyDescent="0.35">
      <c r="B547" s="56">
        <f>'Historical Data'!C699</f>
        <v>45258</v>
      </c>
      <c r="C547" s="57">
        <f>'Historical Data'!E699</f>
        <v>-1.2624650942389959E-3</v>
      </c>
      <c r="D547" s="57">
        <f>'Historical Data'!G699</f>
        <v>0.1865313462542697</v>
      </c>
      <c r="E547" s="57">
        <f>'Historical Data'!I699</f>
        <v>0.12250775287679505</v>
      </c>
      <c r="F547" s="57">
        <f>'Historical Data'!K699</f>
        <v>0.12336348339857683</v>
      </c>
      <c r="G547" s="57">
        <f>'Historical Data'!M699</f>
        <v>-1.2755193731180614E-2</v>
      </c>
      <c r="H547" s="57">
        <f>'Historical Data'!O699</f>
        <v>-2.7319162804765873E-2</v>
      </c>
      <c r="I547" s="57">
        <f>'Historical Data'!Q699</f>
        <v>-1.5539409972229579E-2</v>
      </c>
      <c r="J547" s="57">
        <f>'Historical Data'!S699</f>
        <v>1.4375656876995047E-2</v>
      </c>
      <c r="K547" s="57">
        <f>'Historical Data'!U699</f>
        <v>-1.1878889834272544E-3</v>
      </c>
      <c r="L547" s="57">
        <f>'Historical Data'!W699</f>
        <v>4.9002505995734191E-2</v>
      </c>
      <c r="M547" s="57">
        <f>'Historical Data'!Y699</f>
        <v>3.4375052833665043E-2</v>
      </c>
    </row>
    <row r="548" spans="2:13" ht="15" customHeight="1" x14ac:dyDescent="0.35">
      <c r="B548" s="56">
        <f>'Historical Data'!C698</f>
        <v>45259</v>
      </c>
      <c r="C548" s="57">
        <f>'Historical Data'!E698</f>
        <v>2.4307786580294977E-2</v>
      </c>
      <c r="D548" s="57">
        <f>'Historical Data'!G698</f>
        <v>1.2252961415140984E-2</v>
      </c>
      <c r="E548" s="57">
        <f>'Historical Data'!I698</f>
        <v>-1.054340533950926E-2</v>
      </c>
      <c r="F548" s="57">
        <f>'Historical Data'!K698</f>
        <v>-2.9358977811576037E-2</v>
      </c>
      <c r="G548" s="57">
        <f>'Historical Data'!M698</f>
        <v>2.3255893394547478E-2</v>
      </c>
      <c r="H548" s="57">
        <f>'Historical Data'!O698</f>
        <v>1.3188466628417883E-2</v>
      </c>
      <c r="I548" s="57">
        <f>'Historical Data'!Q698</f>
        <v>1.8570175775827868E-2</v>
      </c>
      <c r="J548" s="57">
        <f>'Historical Data'!S698</f>
        <v>3.3003358947645278E-3</v>
      </c>
      <c r="K548" s="57">
        <f>'Historical Data'!U698</f>
        <v>4.0438625208212287E-3</v>
      </c>
      <c r="L548" s="57">
        <f>'Historical Data'!W698</f>
        <v>9.6011051790121371E-3</v>
      </c>
      <c r="M548" s="57">
        <f>'Historical Data'!Y698</f>
        <v>0.11533680317558304</v>
      </c>
    </row>
    <row r="549" spans="2:13" ht="15" customHeight="1" x14ac:dyDescent="0.35">
      <c r="B549" s="56">
        <f>'Historical Data'!C697</f>
        <v>45260</v>
      </c>
      <c r="C549" s="57">
        <f>'Historical Data'!E697</f>
        <v>2.0134721455442595E-3</v>
      </c>
      <c r="D549" s="57">
        <f>'Historical Data'!G697</f>
        <v>-3.4829139550678345E-3</v>
      </c>
      <c r="E549" s="57">
        <f>'Historical Data'!I697</f>
        <v>-1.2383510558139244E-2</v>
      </c>
      <c r="F549" s="57">
        <f>'Historical Data'!K697</f>
        <v>-3.694293288819317E-3</v>
      </c>
      <c r="G549" s="57">
        <f>'Historical Data'!M697</f>
        <v>-1.8181861308565472E-2</v>
      </c>
      <c r="H549" s="57">
        <f>'Historical Data'!O697</f>
        <v>-1.5668376816947993E-2</v>
      </c>
      <c r="I549" s="57">
        <f>'Historical Data'!Q697</f>
        <v>-8.2042400548022476E-3</v>
      </c>
      <c r="J549" s="57">
        <f>'Historical Data'!S697</f>
        <v>1.1222948679591171E-2</v>
      </c>
      <c r="K549" s="57">
        <f>'Historical Data'!U697</f>
        <v>-9.9502913521829495E-3</v>
      </c>
      <c r="L549" s="57">
        <f>'Historical Data'!W697</f>
        <v>-2.0117016809108379E-2</v>
      </c>
      <c r="M549" s="57">
        <f>'Historical Data'!Y697</f>
        <v>2.4006813823168827E-2</v>
      </c>
    </row>
    <row r="550" spans="2:13" ht="15" customHeight="1" x14ac:dyDescent="0.35">
      <c r="B550" s="56">
        <f>'Historical Data'!C696</f>
        <v>45261</v>
      </c>
      <c r="C550" s="57">
        <f>'Historical Data'!E696</f>
        <v>-5.7826442206809769E-4</v>
      </c>
      <c r="D550" s="57">
        <f>'Historical Data'!G696</f>
        <v>-2.0569543006755175E-2</v>
      </c>
      <c r="E550" s="57">
        <f>'Historical Data'!I696</f>
        <v>-2.2356616630606618E-3</v>
      </c>
      <c r="F550" s="57">
        <f>'Historical Data'!K696</f>
        <v>2.0625709343593757E-2</v>
      </c>
      <c r="G550" s="57">
        <f>'Historical Data'!M696</f>
        <v>3.3950594914537335E-2</v>
      </c>
      <c r="H550" s="57">
        <f>'Historical Data'!O696</f>
        <v>3.9794267752238488E-2</v>
      </c>
      <c r="I550" s="57">
        <f>'Historical Data'!Q696</f>
        <v>3.6764775837775598E-2</v>
      </c>
      <c r="J550" s="57">
        <f>'Historical Data'!S696</f>
        <v>2.9276619125351289E-2</v>
      </c>
      <c r="K550" s="57">
        <f>'Historical Data'!U696</f>
        <v>5.9822408324359255E-3</v>
      </c>
      <c r="L550" s="57">
        <f>'Historical Data'!W696</f>
        <v>3.0235056532990523E-2</v>
      </c>
      <c r="M550" s="57">
        <f>'Historical Data'!Y696</f>
        <v>-1.1981379972391237E-2</v>
      </c>
    </row>
    <row r="551" spans="2:13" ht="15" customHeight="1" x14ac:dyDescent="0.35">
      <c r="B551" s="56">
        <f>'Historical Data'!C695</f>
        <v>45264</v>
      </c>
      <c r="C551" s="57">
        <f>'Historical Data'!E695</f>
        <v>9.0408228053346917E-3</v>
      </c>
      <c r="D551" s="57">
        <f>'Historical Data'!G695</f>
        <v>5.7330056511255778E-2</v>
      </c>
      <c r="E551" s="57">
        <f>'Historical Data'!I695</f>
        <v>9.4739405747686245E-2</v>
      </c>
      <c r="F551" s="57">
        <f>'Historical Data'!K695</f>
        <v>5.5177117499083606E-2</v>
      </c>
      <c r="G551" s="57">
        <f>'Historical Data'!M695</f>
        <v>8.3582177900110688E-2</v>
      </c>
      <c r="H551" s="57">
        <f>'Historical Data'!O695</f>
        <v>-2.3550445388120789E-4</v>
      </c>
      <c r="I551" s="57">
        <f>'Historical Data'!Q695</f>
        <v>1.861700667157784E-2</v>
      </c>
      <c r="J551" s="57">
        <f>'Historical Data'!S695</f>
        <v>2.1751297702341299E-2</v>
      </c>
      <c r="K551" s="57">
        <f>'Historical Data'!U695</f>
        <v>1.2845010875252472E-2</v>
      </c>
      <c r="L551" s="57">
        <f>'Historical Data'!W695</f>
        <v>2.0108746000893518E-2</v>
      </c>
      <c r="M551" s="57">
        <f>'Historical Data'!Y695</f>
        <v>1.5591381126165205E-2</v>
      </c>
    </row>
    <row r="552" spans="2:13" ht="15" customHeight="1" x14ac:dyDescent="0.35">
      <c r="B552" s="56">
        <f>'Historical Data'!C694</f>
        <v>45265</v>
      </c>
      <c r="C552" s="57">
        <f>'Historical Data'!E694</f>
        <v>2.6074307123707063E-2</v>
      </c>
      <c r="D552" s="57">
        <f>'Historical Data'!G694</f>
        <v>0.19995574833037844</v>
      </c>
      <c r="E552" s="57">
        <f>'Historical Data'!I694</f>
        <v>0.19999999999999996</v>
      </c>
      <c r="F552" s="57">
        <f>'Historical Data'!K694</f>
        <v>0.15805890279884682</v>
      </c>
      <c r="G552" s="57">
        <f>'Historical Data'!M694</f>
        <v>7.7134901741293005E-2</v>
      </c>
      <c r="H552" s="57">
        <f>'Historical Data'!O694</f>
        <v>-2.1908090647994705E-2</v>
      </c>
      <c r="I552" s="57">
        <f>'Historical Data'!Q694</f>
        <v>2.5239379919041127E-2</v>
      </c>
      <c r="J552" s="57">
        <f>'Historical Data'!S694</f>
        <v>3.8755600262533108E-2</v>
      </c>
      <c r="K552" s="57">
        <f>'Historical Data'!U694</f>
        <v>4.4152109622831892E-2</v>
      </c>
      <c r="L552" s="57">
        <f>'Historical Data'!W694</f>
        <v>-1.7755304135580463E-4</v>
      </c>
      <c r="M552" s="57">
        <f>'Historical Data'!Y694</f>
        <v>-1.1371722019952735E-3</v>
      </c>
    </row>
    <row r="553" spans="2:13" ht="15" customHeight="1" x14ac:dyDescent="0.35">
      <c r="B553" s="56">
        <f>'Historical Data'!C693</f>
        <v>45266</v>
      </c>
      <c r="C553" s="57">
        <f>'Historical Data'!E693</f>
        <v>3.2356868498705893E-2</v>
      </c>
      <c r="D553" s="57">
        <f>'Historical Data'!G693</f>
        <v>7.3681319268904311E-2</v>
      </c>
      <c r="E553" s="57">
        <f>'Historical Data'!I693</f>
        <v>0.15939929638255101</v>
      </c>
      <c r="F553" s="57">
        <f>'Historical Data'!K693</f>
        <v>4.1438253259189706E-2</v>
      </c>
      <c r="G553" s="57">
        <f>'Historical Data'!M693</f>
        <v>1.4492784785651525E-2</v>
      </c>
      <c r="H553" s="57">
        <f>'Historical Data'!O693</f>
        <v>5.7321761904676638E-2</v>
      </c>
      <c r="I553" s="57">
        <f>'Historical Data'!Q693</f>
        <v>2.2071309180021093E-2</v>
      </c>
      <c r="J553" s="57">
        <f>'Historical Data'!S693</f>
        <v>-1.5239117577337202E-2</v>
      </c>
      <c r="K553" s="57">
        <f>'Historical Data'!U693</f>
        <v>9.4468092912771695E-3</v>
      </c>
      <c r="L553" s="57">
        <f>'Historical Data'!W693</f>
        <v>4.4937935790445138E-2</v>
      </c>
      <c r="M553" s="57">
        <f>'Historical Data'!Y693</f>
        <v>-2.4684240281644398E-2</v>
      </c>
    </row>
    <row r="554" spans="2:13" ht="15" customHeight="1" x14ac:dyDescent="0.35">
      <c r="B554" s="56">
        <f>'Historical Data'!C692</f>
        <v>45267</v>
      </c>
      <c r="C554" s="57">
        <f>'Historical Data'!E692</f>
        <v>1.5500496616302373E-2</v>
      </c>
      <c r="D554" s="57">
        <f>'Historical Data'!G692</f>
        <v>2.9545564632049937E-2</v>
      </c>
      <c r="E554" s="57">
        <f>'Historical Data'!I692</f>
        <v>3.8824442827026795E-2</v>
      </c>
      <c r="F554" s="57">
        <f>'Historical Data'!K692</f>
        <v>3.479409686724777E-3</v>
      </c>
      <c r="G554" s="57">
        <f>'Historical Data'!M692</f>
        <v>2.6050462484210168E-2</v>
      </c>
      <c r="H554" s="57">
        <f>'Historical Data'!O692</f>
        <v>4.3963545448573393E-2</v>
      </c>
      <c r="I554" s="57">
        <f>'Historical Data'!Q692</f>
        <v>6.7275654174163479E-2</v>
      </c>
      <c r="J554" s="57">
        <f>'Historical Data'!S692</f>
        <v>9.6049881357185285E-3</v>
      </c>
      <c r="K554" s="57">
        <f>'Historical Data'!U692</f>
        <v>2.495536995564307E-2</v>
      </c>
      <c r="L554" s="57">
        <f>'Historical Data'!W692</f>
        <v>0.10759806607992917</v>
      </c>
      <c r="M554" s="57">
        <f>'Historical Data'!Y692</f>
        <v>6.5262246761508713E-2</v>
      </c>
    </row>
    <row r="555" spans="2:13" ht="15" customHeight="1" x14ac:dyDescent="0.35">
      <c r="B555" s="56">
        <f>'Historical Data'!C691</f>
        <v>45268</v>
      </c>
      <c r="C555" s="57">
        <f>'Historical Data'!E691</f>
        <v>1.2313957968063338E-2</v>
      </c>
      <c r="D555" s="57">
        <f>'Historical Data'!G691</f>
        <v>-5.6060694009517742E-2</v>
      </c>
      <c r="E555" s="57">
        <f>'Historical Data'!I691</f>
        <v>-4.5469922406079832E-2</v>
      </c>
      <c r="F555" s="57">
        <f>'Historical Data'!K691</f>
        <v>-5.085349439892628E-2</v>
      </c>
      <c r="G555" s="57">
        <f>'Historical Data'!M691</f>
        <v>-1.719914093332775E-2</v>
      </c>
      <c r="H555" s="57">
        <f>'Historical Data'!O691</f>
        <v>-1.4182907490315921E-2</v>
      </c>
      <c r="I555" s="57">
        <f>'Historical Data'!Q691</f>
        <v>-1.6342464033043957E-2</v>
      </c>
      <c r="J555" s="57">
        <f>'Historical Data'!S691</f>
        <v>4.4046772150374558E-3</v>
      </c>
      <c r="K555" s="57">
        <f>'Historical Data'!U691</f>
        <v>-6.0868865758954005E-3</v>
      </c>
      <c r="L555" s="57">
        <f>'Historical Data'!W691</f>
        <v>-6.9060373561685706E-3</v>
      </c>
      <c r="M555" s="57">
        <f>'Historical Data'!Y691</f>
        <v>-3.7057249285442406E-2</v>
      </c>
    </row>
    <row r="556" spans="2:13" ht="15" customHeight="1" x14ac:dyDescent="0.35">
      <c r="B556" s="56">
        <f>'Historical Data'!C690</f>
        <v>45271</v>
      </c>
      <c r="C556" s="57">
        <f>'Historical Data'!E690</f>
        <v>-9.0885649666965218E-3</v>
      </c>
      <c r="D556" s="57">
        <f>'Historical Data'!G690</f>
        <v>-1.3699061671498258E-3</v>
      </c>
      <c r="E556" s="57">
        <f>'Historical Data'!I690</f>
        <v>-1.3094270908050931E-2</v>
      </c>
      <c r="F556" s="57">
        <f>'Historical Data'!K690</f>
        <v>-1.4331198470234785E-2</v>
      </c>
      <c r="G556" s="57">
        <f>'Historical Data'!M690</f>
        <v>-1.6666643715645635E-2</v>
      </c>
      <c r="H556" s="57">
        <f>'Historical Data'!O690</f>
        <v>8.7428642427729297E-3</v>
      </c>
      <c r="I556" s="57">
        <f>'Historical Data'!Q690</f>
        <v>-7.9106501480008529E-4</v>
      </c>
      <c r="J556" s="57">
        <f>'Historical Data'!S690</f>
        <v>7.8932602783667871E-3</v>
      </c>
      <c r="K556" s="57">
        <f>'Historical Data'!U690</f>
        <v>1.0279892771660748E-2</v>
      </c>
      <c r="L556" s="57">
        <f>'Historical Data'!W690</f>
        <v>3.1216124133308432E-2</v>
      </c>
      <c r="M556" s="57">
        <f>'Historical Data'!Y690</f>
        <v>-2.1724582598117159E-2</v>
      </c>
    </row>
    <row r="557" spans="2:13" ht="15" customHeight="1" x14ac:dyDescent="0.35">
      <c r="B557" s="56">
        <f>'Historical Data'!C689</f>
        <v>45272</v>
      </c>
      <c r="C557" s="57">
        <f>'Historical Data'!E689</f>
        <v>3.9753889563820533E-3</v>
      </c>
      <c r="D557" s="57">
        <f>'Historical Data'!G689</f>
        <v>-3.6107729121538923E-2</v>
      </c>
      <c r="E557" s="57">
        <f>'Historical Data'!I689</f>
        <v>-4.3202598422182992E-2</v>
      </c>
      <c r="F557" s="57">
        <f>'Historical Data'!K689</f>
        <v>-1.7485545078278042E-2</v>
      </c>
      <c r="G557" s="57">
        <f>'Historical Data'!M689</f>
        <v>6.3559785815245906E-3</v>
      </c>
      <c r="H557" s="57">
        <f>'Historical Data'!O689</f>
        <v>-2.3697212652355359E-2</v>
      </c>
      <c r="I557" s="57">
        <f>'Historical Data'!Q689</f>
        <v>-1.8210642155987E-2</v>
      </c>
      <c r="J557" s="57">
        <f>'Historical Data'!S689</f>
        <v>-1.3574723930231403E-2</v>
      </c>
      <c r="K557" s="57">
        <f>'Historical Data'!U689</f>
        <v>1.731915700611264E-3</v>
      </c>
      <c r="L557" s="57">
        <f>'Historical Data'!W689</f>
        <v>-8.541860791057454E-3</v>
      </c>
      <c r="M557" s="57">
        <f>'Historical Data'!Y689</f>
        <v>-2.0514918421891237E-2</v>
      </c>
    </row>
    <row r="558" spans="2:13" ht="15" customHeight="1" x14ac:dyDescent="0.35">
      <c r="B558" s="56">
        <f>'Historical Data'!C688</f>
        <v>45273</v>
      </c>
      <c r="C558" s="57">
        <f>'Historical Data'!E688</f>
        <v>-1.3110868577477786E-2</v>
      </c>
      <c r="D558" s="57">
        <f>'Historical Data'!G688</f>
        <v>-5.3482071977492107E-2</v>
      </c>
      <c r="E558" s="57">
        <f>'Historical Data'!I688</f>
        <v>-2.4728514678917013E-2</v>
      </c>
      <c r="F558" s="57">
        <f>'Historical Data'!K688</f>
        <v>-2.1762259534603312E-2</v>
      </c>
      <c r="G558" s="57">
        <f>'Historical Data'!M688</f>
        <v>5.3473705735320287E-2</v>
      </c>
      <c r="H558" s="57">
        <f>'Historical Data'!O688</f>
        <v>2.3710567044593844E-2</v>
      </c>
      <c r="I558" s="57">
        <f>'Historical Data'!Q688</f>
        <v>3.6290334242422562E-2</v>
      </c>
      <c r="J558" s="57">
        <f>'Historical Data'!S688</f>
        <v>3.7579415520217374E-2</v>
      </c>
      <c r="K558" s="57">
        <f>'Historical Data'!U688</f>
        <v>2.4205758838684144E-2</v>
      </c>
      <c r="L558" s="57">
        <f>'Historical Data'!W688</f>
        <v>2.2218853606811528E-2</v>
      </c>
      <c r="M558" s="57">
        <f>'Historical Data'!Y688</f>
        <v>-1.5330715765152214E-2</v>
      </c>
    </row>
    <row r="559" spans="2:13" ht="15" customHeight="1" x14ac:dyDescent="0.35">
      <c r="B559" s="56">
        <f>'Historical Data'!C687</f>
        <v>45274</v>
      </c>
      <c r="C559" s="57">
        <f>'Historical Data'!E687</f>
        <v>6.6100901174563909E-3</v>
      </c>
      <c r="D559" s="57">
        <f>'Historical Data'!G687</f>
        <v>4.2535623772890441E-2</v>
      </c>
      <c r="E559" s="57">
        <f>'Historical Data'!I687</f>
        <v>5.6454507538571175E-2</v>
      </c>
      <c r="F559" s="57">
        <f>'Historical Data'!K687</f>
        <v>4.5975890388970653E-2</v>
      </c>
      <c r="G559" s="57">
        <f>'Historical Data'!M687</f>
        <v>-2.8776908394902545E-2</v>
      </c>
      <c r="H559" s="57">
        <f>'Historical Data'!O687</f>
        <v>-9.8793196461457455E-3</v>
      </c>
      <c r="I559" s="57">
        <f>'Historical Data'!Q687</f>
        <v>1.011679667331844E-2</v>
      </c>
      <c r="J559" s="57">
        <f>'Historical Data'!S687</f>
        <v>4.5910476293562485E-3</v>
      </c>
      <c r="K559" s="57">
        <f>'Historical Data'!U687</f>
        <v>-2.0468364046268728E-2</v>
      </c>
      <c r="L559" s="57">
        <f>'Historical Data'!W687</f>
        <v>-8.1324284046785378E-3</v>
      </c>
      <c r="M559" s="57">
        <f>'Historical Data'!Y687</f>
        <v>7.1281734958184018E-4</v>
      </c>
    </row>
    <row r="560" spans="2:13" ht="15" customHeight="1" x14ac:dyDescent="0.35">
      <c r="B560" s="56">
        <f>'Historical Data'!C686</f>
        <v>45275</v>
      </c>
      <c r="C560" s="57">
        <f>'Historical Data'!E686</f>
        <v>8.2892987259564066E-3</v>
      </c>
      <c r="D560" s="57">
        <f>'Historical Data'!G686</f>
        <v>-2.5587345894394042E-2</v>
      </c>
      <c r="E560" s="57">
        <f>'Historical Data'!I686</f>
        <v>1.2165998138233158E-2</v>
      </c>
      <c r="F560" s="57">
        <f>'Historical Data'!K686</f>
        <v>1.8716284246183212E-2</v>
      </c>
      <c r="G560" s="57">
        <f>'Historical Data'!M686</f>
        <v>9.4649451645252292E-3</v>
      </c>
      <c r="H560" s="57">
        <f>'Historical Data'!O686</f>
        <v>-3.6031019572191458E-2</v>
      </c>
      <c r="I560" s="57">
        <f>'Historical Data'!Q686</f>
        <v>2.3113449240708128E-3</v>
      </c>
      <c r="J560" s="57">
        <f>'Historical Data'!S686</f>
        <v>3.283696067201225E-2</v>
      </c>
      <c r="K560" s="57">
        <f>'Historical Data'!U686</f>
        <v>2.2619478292792872E-2</v>
      </c>
      <c r="L560" s="57">
        <f>'Historical Data'!W686</f>
        <v>-6.5593226517279835E-3</v>
      </c>
      <c r="M560" s="57">
        <f>'Historical Data'!Y686</f>
        <v>-1.665394618893179E-2</v>
      </c>
    </row>
    <row r="561" spans="2:13" ht="15" customHeight="1" x14ac:dyDescent="0.35">
      <c r="B561" s="56">
        <f>'Historical Data'!C685</f>
        <v>45278</v>
      </c>
      <c r="C561" s="57">
        <f>'Historical Data'!E685</f>
        <v>1.5739280080309781E-2</v>
      </c>
      <c r="D561" s="57">
        <f>'Historical Data'!G685</f>
        <v>-4.0104570750824076E-3</v>
      </c>
      <c r="E561" s="57">
        <f>'Historical Data'!I685</f>
        <v>-1.3100579491148734E-3</v>
      </c>
      <c r="F561" s="57">
        <f>'Historical Data'!K685</f>
        <v>9.2795867710027125E-4</v>
      </c>
      <c r="G561" s="57">
        <f>'Historical Data'!M685</f>
        <v>1.5083538413694253E-2</v>
      </c>
      <c r="H561" s="57">
        <f>'Historical Data'!O685</f>
        <v>2.7602870834773086E-3</v>
      </c>
      <c r="I561" s="57">
        <f>'Historical Data'!Q685</f>
        <v>9.9920631087173639E-3</v>
      </c>
      <c r="J561" s="57">
        <f>'Historical Data'!S685</f>
        <v>-6.2276844519932872E-3</v>
      </c>
      <c r="K561" s="57">
        <f>'Historical Data'!U685</f>
        <v>-2.31725540607568E-2</v>
      </c>
      <c r="L561" s="57">
        <f>'Historical Data'!W685</f>
        <v>1.1554465330082753E-2</v>
      </c>
      <c r="M561" s="57">
        <f>'Historical Data'!Y685</f>
        <v>3.7158734014256067E-2</v>
      </c>
    </row>
    <row r="562" spans="2:13" ht="15" customHeight="1" x14ac:dyDescent="0.35">
      <c r="B562" s="56">
        <f>'Historical Data'!C684</f>
        <v>45279</v>
      </c>
      <c r="C562" s="57">
        <f>'Historical Data'!E684</f>
        <v>-1.8231680460641941E-3</v>
      </c>
      <c r="D562" s="57">
        <f>'Historical Data'!G684</f>
        <v>3.178169866440661E-2</v>
      </c>
      <c r="E562" s="57">
        <f>'Historical Data'!I684</f>
        <v>4.6896168298085072E-3</v>
      </c>
      <c r="F562" s="57">
        <f>'Historical Data'!K684</f>
        <v>-7.2309853419070258E-3</v>
      </c>
      <c r="G562" s="57">
        <f>'Historical Data'!M684</f>
        <v>-2.4096281177115042E-2</v>
      </c>
      <c r="H562" s="57">
        <f>'Historical Data'!O684</f>
        <v>-1.0551726382427851E-2</v>
      </c>
      <c r="I562" s="57">
        <f>'Historical Data'!Q684</f>
        <v>-1.2937498263207003E-2</v>
      </c>
      <c r="J562" s="57">
        <f>'Historical Data'!S684</f>
        <v>2.1273218364595836E-2</v>
      </c>
      <c r="K562" s="57">
        <f>'Historical Data'!U684</f>
        <v>7.3323555238586913E-3</v>
      </c>
      <c r="L562" s="57">
        <f>'Historical Data'!W684</f>
        <v>-3.4119229490930936E-3</v>
      </c>
      <c r="M562" s="57">
        <f>'Historical Data'!Y684</f>
        <v>-7.8959938946566721E-3</v>
      </c>
    </row>
    <row r="563" spans="2:13" ht="15" customHeight="1" x14ac:dyDescent="0.35">
      <c r="B563" s="56">
        <f>'Historical Data'!C683</f>
        <v>45280</v>
      </c>
      <c r="C563" s="57">
        <f>'Historical Data'!E683</f>
        <v>1.5832724756889682E-2</v>
      </c>
      <c r="D563" s="57">
        <f>'Historical Data'!G683</f>
        <v>-7.182673319547761E-2</v>
      </c>
      <c r="E563" s="57">
        <f>'Historical Data'!I683</f>
        <v>-5.1997664104394659E-2</v>
      </c>
      <c r="F563" s="57">
        <f>'Historical Data'!K683</f>
        <v>-4.9771168026216173E-2</v>
      </c>
      <c r="G563" s="57">
        <f>'Historical Data'!M683</f>
        <v>-4.9794380374472036E-2</v>
      </c>
      <c r="H563" s="57">
        <f>'Historical Data'!O683</f>
        <v>-6.0971366545966577E-2</v>
      </c>
      <c r="I563" s="57">
        <f>'Historical Data'!Q683</f>
        <v>-6.9390922818886924E-2</v>
      </c>
      <c r="J563" s="57">
        <f>'Historical Data'!S683</f>
        <v>-3.8753231141829936E-2</v>
      </c>
      <c r="K563" s="57">
        <f>'Historical Data'!U683</f>
        <v>-2.7403227559230525E-2</v>
      </c>
      <c r="L563" s="57">
        <f>'Historical Data'!W683</f>
        <v>-4.6888871439328295E-2</v>
      </c>
      <c r="M563" s="57">
        <f>'Historical Data'!Y683</f>
        <v>-4.0931180466023065E-2</v>
      </c>
    </row>
    <row r="564" spans="2:13" ht="15" customHeight="1" x14ac:dyDescent="0.35">
      <c r="B564" s="56">
        <f>'Historical Data'!C682</f>
        <v>45281</v>
      </c>
      <c r="C564" s="57">
        <f>'Historical Data'!E682</f>
        <v>-2.6775214424199056E-2</v>
      </c>
      <c r="D564" s="57">
        <f>'Historical Data'!G682</f>
        <v>2.7680472257748612E-2</v>
      </c>
      <c r="E564" s="57">
        <f>'Historical Data'!I682</f>
        <v>4.6413953986094381E-2</v>
      </c>
      <c r="F564" s="57">
        <f>'Historical Data'!K682</f>
        <v>5.6014119777723081E-3</v>
      </c>
      <c r="G564" s="57">
        <f>'Historical Data'!M682</f>
        <v>2.5552298478923818E-2</v>
      </c>
      <c r="H564" s="57">
        <f>'Historical Data'!O682</f>
        <v>3.036668295468381E-2</v>
      </c>
      <c r="I564" s="57">
        <f>'Historical Data'!Q682</f>
        <v>5.1366998661477759E-2</v>
      </c>
      <c r="J564" s="57">
        <f>'Historical Data'!S682</f>
        <v>1.444632572133342E-2</v>
      </c>
      <c r="K564" s="57">
        <f>'Historical Data'!U682</f>
        <v>2.2892581670288292E-2</v>
      </c>
      <c r="L564" s="57">
        <f>'Historical Data'!W682</f>
        <v>2.6237619683861846E-2</v>
      </c>
      <c r="M564" s="57">
        <f>'Historical Data'!Y682</f>
        <v>2.5516483380810806E-2</v>
      </c>
    </row>
    <row r="565" spans="2:13" ht="15" customHeight="1" x14ac:dyDescent="0.35">
      <c r="B565" s="56">
        <f>'Historical Data'!C681</f>
        <v>45282</v>
      </c>
      <c r="C565" s="57">
        <f>'Historical Data'!E681</f>
        <v>1.7681857201507833E-2</v>
      </c>
      <c r="D565" s="57">
        <f>'Historical Data'!G681</f>
        <v>1.3150606611738169E-3</v>
      </c>
      <c r="E565" s="57">
        <f>'Historical Data'!I681</f>
        <v>8.9170651327079575E-3</v>
      </c>
      <c r="F565" s="57">
        <f>'Historical Data'!K681</f>
        <v>1.7590179024249419E-3</v>
      </c>
      <c r="G565" s="57">
        <f>'Historical Data'!M681</f>
        <v>6.3344316031404002E-3</v>
      </c>
      <c r="H565" s="57">
        <f>'Historical Data'!O681</f>
        <v>-1.9288472315596383E-2</v>
      </c>
      <c r="I565" s="57">
        <f>'Historical Data'!Q681</f>
        <v>1.970050135671797E-2</v>
      </c>
      <c r="J565" s="57">
        <f>'Historical Data'!S681</f>
        <v>2.8148780257410966E-3</v>
      </c>
      <c r="K565" s="57">
        <f>'Historical Data'!U681</f>
        <v>-2.5823628484497041E-3</v>
      </c>
      <c r="L565" s="57">
        <f>'Historical Data'!W681</f>
        <v>-5.7829694901381234E-3</v>
      </c>
      <c r="M565" s="57">
        <f>'Historical Data'!Y681</f>
        <v>5.724962022920721E-3</v>
      </c>
    </row>
    <row r="566" spans="2:13" ht="15" customHeight="1" x14ac:dyDescent="0.35">
      <c r="B566" s="56">
        <f>'Historical Data'!C680</f>
        <v>45286</v>
      </c>
      <c r="C566" s="57">
        <f>'Historical Data'!E680</f>
        <v>2.7521309531450822E-3</v>
      </c>
      <c r="D566" s="57">
        <f>'Historical Data'!G680</f>
        <v>1.3328096941800816E-2</v>
      </c>
      <c r="E566" s="57">
        <f>'Historical Data'!I680</f>
        <v>4.3767514613843206E-2</v>
      </c>
      <c r="F566" s="57">
        <f>'Historical Data'!K680</f>
        <v>-1.6584313217949953E-3</v>
      </c>
      <c r="G566" s="57">
        <f>'Historical Data'!M680</f>
        <v>3.5669363160021783E-2</v>
      </c>
      <c r="H566" s="57">
        <f>'Historical Data'!O680</f>
        <v>1.4292685897002499E-2</v>
      </c>
      <c r="I566" s="57">
        <f>'Historical Data'!Q680</f>
        <v>-1.5455760703654287E-3</v>
      </c>
      <c r="J566" s="57">
        <f>'Historical Data'!S680</f>
        <v>2.2457108709298179E-2</v>
      </c>
      <c r="K566" s="57">
        <f>'Historical Data'!U680</f>
        <v>6.9039629884912745E-3</v>
      </c>
      <c r="L566" s="57">
        <f>'Historical Data'!W680</f>
        <v>-3.8267249663607172E-3</v>
      </c>
      <c r="M566" s="57">
        <f>'Historical Data'!Y680</f>
        <v>-1.040038489218853E-3</v>
      </c>
    </row>
    <row r="567" spans="2:13" ht="15" customHeight="1" x14ac:dyDescent="0.35">
      <c r="B567" s="56">
        <f>'Historical Data'!C679</f>
        <v>45287</v>
      </c>
      <c r="C567" s="57">
        <f>'Historical Data'!E679</f>
        <v>1.3291618599732047E-2</v>
      </c>
      <c r="D567" s="57">
        <f>'Historical Data'!G679</f>
        <v>1.6417027637045445E-2</v>
      </c>
      <c r="E567" s="57">
        <f>'Historical Data'!I679</f>
        <v>5.6244497033075547E-4</v>
      </c>
      <c r="F567" s="57">
        <f>'Historical Data'!K679</f>
        <v>2.10084190230031E-2</v>
      </c>
      <c r="G567" s="57">
        <f>'Historical Data'!M679</f>
        <v>2.1474821386160636E-2</v>
      </c>
      <c r="H567" s="57">
        <f>'Historical Data'!O679</f>
        <v>-1.03576499222513E-2</v>
      </c>
      <c r="I567" s="57">
        <f>'Historical Data'!Q679</f>
        <v>-6.1918742942017602E-3</v>
      </c>
      <c r="J567" s="57">
        <f>'Historical Data'!S679</f>
        <v>-1.146623956691184E-2</v>
      </c>
      <c r="K567" s="57">
        <f>'Historical Data'!U679</f>
        <v>2.9998223237897026E-3</v>
      </c>
      <c r="L567" s="57">
        <f>'Historical Data'!W679</f>
        <v>-1.6901774314411755E-3</v>
      </c>
      <c r="M567" s="57">
        <f>'Historical Data'!Y679</f>
        <v>-1.5177143541881155E-2</v>
      </c>
    </row>
    <row r="568" spans="2:13" ht="15" customHeight="1" x14ac:dyDescent="0.35">
      <c r="B568" s="56">
        <f>'Historical Data'!C678</f>
        <v>45288</v>
      </c>
      <c r="C568" s="57">
        <f>'Historical Data'!E678</f>
        <v>-1.0121442267925218E-3</v>
      </c>
      <c r="D568" s="57">
        <f>'Historical Data'!G678</f>
        <v>-3.414561731007526E-2</v>
      </c>
      <c r="E568" s="57">
        <f>'Historical Data'!I678</f>
        <v>-2.5045266502646268E-2</v>
      </c>
      <c r="F568" s="57">
        <f>'Historical Data'!K678</f>
        <v>1.8183792256720732E-3</v>
      </c>
      <c r="G568" s="57">
        <f>'Historical Data'!M678</f>
        <v>2.8163562251998009E-2</v>
      </c>
      <c r="H568" s="57">
        <f>'Historical Data'!O678</f>
        <v>-6.8152618262589115E-3</v>
      </c>
      <c r="I568" s="57">
        <f>'Historical Data'!Q678</f>
        <v>1.1682288819101716E-2</v>
      </c>
      <c r="J568" s="57">
        <f>'Historical Data'!S678</f>
        <v>2.5649279071098485E-2</v>
      </c>
      <c r="K568" s="57">
        <f>'Historical Data'!U678</f>
        <v>2.1576605779424662E-2</v>
      </c>
      <c r="L568" s="57">
        <f>'Historical Data'!W678</f>
        <v>1.5237828321225111E-2</v>
      </c>
      <c r="M568" s="57">
        <f>'Historical Data'!Y678</f>
        <v>2.2810706296434669E-2</v>
      </c>
    </row>
    <row r="569" spans="2:13" ht="15" customHeight="1" x14ac:dyDescent="0.35">
      <c r="B569" s="56">
        <f>'Historical Data'!C677</f>
        <v>45289</v>
      </c>
      <c r="C569" s="57">
        <f>'Historical Data'!E677</f>
        <v>1.5319487182575475E-2</v>
      </c>
      <c r="D569" s="57">
        <f>'Historical Data'!G677</f>
        <v>2.268838930516659E-2</v>
      </c>
      <c r="E569" s="57">
        <f>'Historical Data'!I677</f>
        <v>2.3062139654068003E-2</v>
      </c>
      <c r="F569" s="57">
        <f>'Historical Data'!K677</f>
        <v>3.3435085317217172E-3</v>
      </c>
      <c r="G569" s="57">
        <f>'Historical Data'!M677</f>
        <v>2.2376433951879493E-2</v>
      </c>
      <c r="H569" s="57">
        <f>'Historical Data'!O677</f>
        <v>2.4507891990193098E-3</v>
      </c>
      <c r="I569" s="57">
        <f>'Historical Data'!Q677</f>
        <v>-5.3888818719528553E-3</v>
      </c>
      <c r="J569" s="57">
        <f>'Historical Data'!S677</f>
        <v>-8.7608130958893859E-3</v>
      </c>
      <c r="K569" s="57">
        <f>'Historical Data'!U677</f>
        <v>-7.946602029254346E-3</v>
      </c>
      <c r="L569" s="57">
        <f>'Historical Data'!W677</f>
        <v>7.1256187507477975E-3</v>
      </c>
      <c r="M569" s="57">
        <f>'Historical Data'!Y677</f>
        <v>1.5937773284873558E-2</v>
      </c>
    </row>
    <row r="570" spans="2:13" ht="15" customHeight="1" x14ac:dyDescent="0.35">
      <c r="B570" s="56">
        <f>'Historical Data'!C676</f>
        <v>45292</v>
      </c>
      <c r="C570" s="57">
        <f>'Historical Data'!E676</f>
        <v>-7.513033266708935E-3</v>
      </c>
      <c r="D570" s="57">
        <f>'Historical Data'!G676</f>
        <v>8.8931855874923027E-3</v>
      </c>
      <c r="E570" s="57">
        <f>'Historical Data'!I676</f>
        <v>8.7665899440203532E-4</v>
      </c>
      <c r="F570" s="57">
        <f>'Historical Data'!K676</f>
        <v>-3.6179877923877557E-3</v>
      </c>
      <c r="G570" s="57">
        <f>'Historical Data'!M676</f>
        <v>3.2830294445462371E-2</v>
      </c>
      <c r="H570" s="57">
        <f>'Historical Data'!O676</f>
        <v>2.4446467093039992E-3</v>
      </c>
      <c r="I570" s="57">
        <f>'Historical Data'!Q676</f>
        <v>2.3993891397305012E-2</v>
      </c>
      <c r="J570" s="57">
        <f>'Historical Data'!S676</f>
        <v>-4.4992974770086125E-3</v>
      </c>
      <c r="K570" s="57">
        <f>'Historical Data'!U676</f>
        <v>4.4266286545142641E-3</v>
      </c>
      <c r="L570" s="57">
        <f>'Historical Data'!W676</f>
        <v>-5.5699722804647411E-3</v>
      </c>
      <c r="M570" s="57">
        <f>'Historical Data'!Y676</f>
        <v>9.2091996685907951E-3</v>
      </c>
    </row>
    <row r="571" spans="2:13" ht="15" customHeight="1" x14ac:dyDescent="0.35">
      <c r="B571" s="56">
        <f>'Historical Data'!C675</f>
        <v>45293</v>
      </c>
      <c r="C571" s="57">
        <f>'Historical Data'!E675</f>
        <v>2.2753043574392784E-3</v>
      </c>
      <c r="D571" s="57">
        <f>'Historical Data'!G675</f>
        <v>7.0137927124587218E-3</v>
      </c>
      <c r="E571" s="57">
        <f>'Historical Data'!I675</f>
        <v>3.2219871968206526E-3</v>
      </c>
      <c r="F571" s="57">
        <f>'Historical Data'!K675</f>
        <v>-8.8867681950776101E-3</v>
      </c>
      <c r="G571" s="57">
        <f>'Historical Data'!M675</f>
        <v>-1.6441349074900691E-2</v>
      </c>
      <c r="H571" s="57">
        <f>'Historical Data'!O675</f>
        <v>-2.6824707434530692E-3</v>
      </c>
      <c r="I571" s="57">
        <f>'Historical Data'!Q675</f>
        <v>2.7966703975483842E-2</v>
      </c>
      <c r="J571" s="57">
        <f>'Historical Data'!S675</f>
        <v>-1.2106573288069411E-2</v>
      </c>
      <c r="K571" s="57">
        <f>'Historical Data'!U675</f>
        <v>-1.6787802510261907E-3</v>
      </c>
      <c r="L571" s="57">
        <f>'Historical Data'!W675</f>
        <v>-1.3622209349479775E-3</v>
      </c>
      <c r="M571" s="57">
        <f>'Historical Data'!Y675</f>
        <v>-5.0399816190728197E-3</v>
      </c>
    </row>
    <row r="572" spans="2:13" ht="15" customHeight="1" x14ac:dyDescent="0.35">
      <c r="B572" s="56">
        <f>'Historical Data'!C674</f>
        <v>45294</v>
      </c>
      <c r="C572" s="57">
        <f>'Historical Data'!E674</f>
        <v>4.7549203737158319E-3</v>
      </c>
      <c r="D572" s="57">
        <f>'Historical Data'!G674</f>
        <v>0.11365241239534551</v>
      </c>
      <c r="E572" s="57">
        <f>'Historical Data'!I674</f>
        <v>5.8432819880088083E-2</v>
      </c>
      <c r="F572" s="57">
        <f>'Historical Data'!K674</f>
        <v>4.9942154302067721E-2</v>
      </c>
      <c r="G572" s="57">
        <f>'Historical Data'!M674</f>
        <v>7.4275348505525862E-4</v>
      </c>
      <c r="H572" s="57">
        <f>'Historical Data'!O674</f>
        <v>5.6240392228616987E-3</v>
      </c>
      <c r="I572" s="57">
        <f>'Historical Data'!Q674</f>
        <v>-9.5588853105165184E-3</v>
      </c>
      <c r="J572" s="57">
        <f>'Historical Data'!S674</f>
        <v>6.5358960680361733E-4</v>
      </c>
      <c r="K572" s="57">
        <f>'Historical Data'!U674</f>
        <v>-3.3634853787954944E-3</v>
      </c>
      <c r="L572" s="57">
        <f>'Historical Data'!W674</f>
        <v>-9.5498708264111221E-3</v>
      </c>
      <c r="M572" s="57">
        <f>'Historical Data'!Y674</f>
        <v>7.0382767402135116E-3</v>
      </c>
    </row>
    <row r="573" spans="2:13" ht="15" customHeight="1" x14ac:dyDescent="0.35">
      <c r="B573" s="56">
        <f>'Historical Data'!C673</f>
        <v>45295</v>
      </c>
      <c r="C573" s="57">
        <f>'Historical Data'!E673</f>
        <v>2.6080222646178708E-3</v>
      </c>
      <c r="D573" s="57">
        <f>'Historical Data'!G673</f>
        <v>-2.8734808012649271E-3</v>
      </c>
      <c r="E573" s="57">
        <f>'Historical Data'!I673</f>
        <v>-2.7986448666961206E-3</v>
      </c>
      <c r="F573" s="57">
        <f>'Historical Data'!K673</f>
        <v>2.5803466659513941E-2</v>
      </c>
      <c r="G573" s="57">
        <f>'Historical Data'!M673</f>
        <v>1.1135938709574411E-3</v>
      </c>
      <c r="H573" s="57">
        <f>'Historical Data'!O673</f>
        <v>3.659571034050968E-2</v>
      </c>
      <c r="I573" s="57">
        <f>'Historical Data'!Q673</f>
        <v>2.5241208901122247E-2</v>
      </c>
      <c r="J573" s="57">
        <f>'Historical Data'!S673</f>
        <v>3.5597847689628148E-2</v>
      </c>
      <c r="K573" s="57">
        <f>'Historical Data'!U673</f>
        <v>1.8561391458179033E-2</v>
      </c>
      <c r="L573" s="57">
        <f>'Historical Data'!W673</f>
        <v>3.4129316148521438E-2</v>
      </c>
      <c r="M573" s="57">
        <f>'Historical Data'!Y673</f>
        <v>7.4446856725899568E-2</v>
      </c>
    </row>
    <row r="574" spans="2:13" ht="15" customHeight="1" x14ac:dyDescent="0.35">
      <c r="B574" s="56">
        <f>'Historical Data'!C672</f>
        <v>45296</v>
      </c>
      <c r="C574" s="57">
        <f>'Historical Data'!E672</f>
        <v>1.1767717420897439E-2</v>
      </c>
      <c r="D574" s="57">
        <f>'Historical Data'!G672</f>
        <v>-1.3392141188512396E-2</v>
      </c>
      <c r="E574" s="57">
        <f>'Historical Data'!I672</f>
        <v>-1.0930576070901088E-2</v>
      </c>
      <c r="F574" s="57">
        <f>'Historical Data'!K672</f>
        <v>-1.3338088586343222E-2</v>
      </c>
      <c r="G574" s="57">
        <f>'Historical Data'!M672</f>
        <v>2.7808749985491543E-2</v>
      </c>
      <c r="H574" s="57">
        <f>'Historical Data'!O672</f>
        <v>-1.4895476622692749E-2</v>
      </c>
      <c r="I574" s="57">
        <f>'Historical Data'!Q672</f>
        <v>4.1998510832583325E-2</v>
      </c>
      <c r="J574" s="57">
        <f>'Historical Data'!S672</f>
        <v>-6.7803725201750487E-3</v>
      </c>
      <c r="K574" s="57">
        <f>'Historical Data'!U672</f>
        <v>-8.2829978492626744E-4</v>
      </c>
      <c r="L574" s="57">
        <f>'Historical Data'!W672</f>
        <v>8.5834521065717428E-3</v>
      </c>
      <c r="M574" s="57">
        <f>'Historical Data'!Y672</f>
        <v>2.3260331363068154E-2</v>
      </c>
    </row>
    <row r="575" spans="2:13" ht="15" customHeight="1" x14ac:dyDescent="0.35">
      <c r="B575" s="56">
        <f>'Historical Data'!C671</f>
        <v>45299</v>
      </c>
      <c r="C575" s="57">
        <f>'Historical Data'!E671</f>
        <v>7.8679701953099368E-4</v>
      </c>
      <c r="D575" s="57">
        <f>'Historical Data'!G671</f>
        <v>-1.7611683848797299E-2</v>
      </c>
      <c r="E575" s="57">
        <f>'Historical Data'!I671</f>
        <v>3.6141271374672268E-3</v>
      </c>
      <c r="F575" s="57">
        <f>'Historical Data'!K671</f>
        <v>-1.7056839611610086E-2</v>
      </c>
      <c r="G575" s="57">
        <f>'Historical Data'!M671</f>
        <v>-2.0923483662551257E-2</v>
      </c>
      <c r="H575" s="57">
        <f>'Historical Data'!O671</f>
        <v>-1.1906340120596548E-3</v>
      </c>
      <c r="I575" s="57">
        <f>'Historical Data'!Q671</f>
        <v>-1.9457606682092399E-2</v>
      </c>
      <c r="J575" s="57">
        <f>'Historical Data'!S671</f>
        <v>4.7625711929528691E-3</v>
      </c>
      <c r="K575" s="57">
        <f>'Historical Data'!U671</f>
        <v>4.5596315353191308E-3</v>
      </c>
      <c r="L575" s="57">
        <f>'Historical Data'!W671</f>
        <v>-5.2823256730542001E-3</v>
      </c>
      <c r="M575" s="57">
        <f>'Historical Data'!Y671</f>
        <v>-2.2587191536631024E-2</v>
      </c>
    </row>
    <row r="576" spans="2:13" ht="15" customHeight="1" x14ac:dyDescent="0.35">
      <c r="B576" s="56">
        <f>'Historical Data'!C670</f>
        <v>45300</v>
      </c>
      <c r="C576" s="57">
        <f>'Historical Data'!E670</f>
        <v>-2.1495697207313258E-3</v>
      </c>
      <c r="D576" s="57">
        <f>'Historical Data'!G670</f>
        <v>1.8014845287214643E-2</v>
      </c>
      <c r="E576" s="57">
        <f>'Historical Data'!I670</f>
        <v>1.993973684460526E-3</v>
      </c>
      <c r="F576" s="57">
        <f>'Historical Data'!K670</f>
        <v>-3.5997729631784825E-3</v>
      </c>
      <c r="G576" s="57">
        <f>'Historical Data'!M670</f>
        <v>2.5055320645682944E-2</v>
      </c>
      <c r="H576" s="57">
        <f>'Historical Data'!O670</f>
        <v>8.4396139073817267E-2</v>
      </c>
      <c r="I576" s="57">
        <f>'Historical Data'!Q670</f>
        <v>-7.0888163063198562E-4</v>
      </c>
      <c r="J576" s="57">
        <f>'Historical Data'!S670</f>
        <v>1.0428261023097685E-2</v>
      </c>
      <c r="K576" s="57">
        <f>'Historical Data'!U670</f>
        <v>-2.063743333509116E-4</v>
      </c>
      <c r="L576" s="57">
        <f>'Historical Data'!W670</f>
        <v>3.6879498591171345E-3</v>
      </c>
      <c r="M576" s="57">
        <f>'Historical Data'!Y670</f>
        <v>6.2085215178122599E-3</v>
      </c>
    </row>
    <row r="577" spans="2:13" ht="15" customHeight="1" x14ac:dyDescent="0.35">
      <c r="B577" s="56">
        <f>'Historical Data'!C669</f>
        <v>45301</v>
      </c>
      <c r="C577" s="57">
        <f>'Historical Data'!E669</f>
        <v>2.4631984676035668E-3</v>
      </c>
      <c r="D577" s="57">
        <f>'Historical Data'!G669</f>
        <v>5.3260659498504115E-3</v>
      </c>
      <c r="E577" s="57">
        <f>'Historical Data'!I669</f>
        <v>2.3672314962577268E-2</v>
      </c>
      <c r="F577" s="57">
        <f>'Historical Data'!K669</f>
        <v>4.7244293714481245E-3</v>
      </c>
      <c r="G577" s="57">
        <f>'Historical Data'!M669</f>
        <v>-1.5456616282361169E-2</v>
      </c>
      <c r="H577" s="57">
        <f>'Historical Data'!O669</f>
        <v>2.1875308962275408E-2</v>
      </c>
      <c r="I577" s="57">
        <f>'Historical Data'!Q669</f>
        <v>-1.9148988317815752E-2</v>
      </c>
      <c r="J577" s="57">
        <f>'Historical Data'!S669</f>
        <v>-2.0015785774534112E-2</v>
      </c>
      <c r="K577" s="57">
        <f>'Historical Data'!U669</f>
        <v>-1.3000435343368366E-2</v>
      </c>
      <c r="L577" s="57">
        <f>'Historical Data'!W669</f>
        <v>1.8371355815233192E-2</v>
      </c>
      <c r="M577" s="57">
        <f>'Historical Data'!Y669</f>
        <v>7.8341837903694866E-4</v>
      </c>
    </row>
    <row r="578" spans="2:13" ht="15" customHeight="1" x14ac:dyDescent="0.35">
      <c r="B578" s="56">
        <f>'Historical Data'!C668</f>
        <v>45302</v>
      </c>
      <c r="C578" s="57">
        <f>'Historical Data'!E668</f>
        <v>3.0371026128725997E-3</v>
      </c>
      <c r="D578" s="57">
        <f>'Historical Data'!G668</f>
        <v>-9.057589689810186E-3</v>
      </c>
      <c r="E578" s="57">
        <f>'Historical Data'!I668</f>
        <v>-5.2807054031278611E-3</v>
      </c>
      <c r="F578" s="57">
        <f>'Historical Data'!K668</f>
        <v>-3.9645980896709787E-3</v>
      </c>
      <c r="G578" s="57">
        <f>'Historical Data'!M668</f>
        <v>1.3508487052623863E-2</v>
      </c>
      <c r="H578" s="57">
        <f>'Historical Data'!O668</f>
        <v>3.4208343453084877E-2</v>
      </c>
      <c r="I578" s="57">
        <f>'Historical Data'!Q668</f>
        <v>-7.2311582653594719E-4</v>
      </c>
      <c r="J578" s="57">
        <f>'Historical Data'!S668</f>
        <v>-1.436056637688532E-3</v>
      </c>
      <c r="K578" s="57">
        <f>'Historical Data'!U668</f>
        <v>1.1708207536456072E-2</v>
      </c>
      <c r="L578" s="57">
        <f>'Historical Data'!W668</f>
        <v>3.1317692982409273E-2</v>
      </c>
      <c r="M578" s="57">
        <f>'Historical Data'!Y668</f>
        <v>-1.516770457923311E-3</v>
      </c>
    </row>
    <row r="579" spans="2:13" ht="15" customHeight="1" x14ac:dyDescent="0.35">
      <c r="B579" s="56">
        <f>'Historical Data'!C667</f>
        <v>45303</v>
      </c>
      <c r="C579" s="57">
        <f>'Historical Data'!E667</f>
        <v>1.2992763026624665E-2</v>
      </c>
      <c r="D579" s="57">
        <f>'Historical Data'!G667</f>
        <v>-6.4671900627583101E-3</v>
      </c>
      <c r="E579" s="57">
        <f>'Historical Data'!I667</f>
        <v>-2.0127020348579272E-3</v>
      </c>
      <c r="F579" s="57">
        <f>'Historical Data'!K667</f>
        <v>1.8513799860870872E-3</v>
      </c>
      <c r="G579" s="57">
        <f>'Historical Data'!M667</f>
        <v>1.3688861162470367E-2</v>
      </c>
      <c r="H579" s="57">
        <f>'Historical Data'!O667</f>
        <v>5.8248151240392065E-3</v>
      </c>
      <c r="I579" s="57">
        <f>'Historical Data'!Q667</f>
        <v>7.2363910142292376E-4</v>
      </c>
      <c r="J579" s="57">
        <f>'Historical Data'!S667</f>
        <v>-7.9904941105768401E-4</v>
      </c>
      <c r="K579" s="57">
        <f>'Historical Data'!U667</f>
        <v>-1.0126114281960086E-2</v>
      </c>
      <c r="L579" s="57">
        <f>'Historical Data'!W667</f>
        <v>1.2593690596600648E-3</v>
      </c>
      <c r="M579" s="57">
        <f>'Historical Data'!Y667</f>
        <v>-6.6157226178226169E-3</v>
      </c>
    </row>
    <row r="580" spans="2:13" ht="15" customHeight="1" x14ac:dyDescent="0.35">
      <c r="B580" s="56">
        <f>'Historical Data'!C666</f>
        <v>45306</v>
      </c>
      <c r="C580" s="57">
        <f>'Historical Data'!E666</f>
        <v>5.5568814752406936E-3</v>
      </c>
      <c r="D580" s="57">
        <f>'Historical Data'!G666</f>
        <v>0</v>
      </c>
      <c r="E580" s="57">
        <f>'Historical Data'!I666</f>
        <v>-9.2943840518953103E-3</v>
      </c>
      <c r="F580" s="57">
        <f>'Historical Data'!K666</f>
        <v>0</v>
      </c>
      <c r="G580" s="57">
        <f>'Historical Data'!M666</f>
        <v>-3.1983173738865389E-3</v>
      </c>
      <c r="H580" s="57">
        <f>'Historical Data'!O666</f>
        <v>-2.0785956770120184E-2</v>
      </c>
      <c r="I580" s="57">
        <f>'Historical Data'!Q666</f>
        <v>4.772222639996393E-2</v>
      </c>
      <c r="J580" s="57">
        <f>'Historical Data'!S666</f>
        <v>1.4872929283071823E-2</v>
      </c>
      <c r="K580" s="57">
        <f>'Historical Data'!U666</f>
        <v>6.8893187007801338E-3</v>
      </c>
      <c r="L580" s="57">
        <f>'Historical Data'!W666</f>
        <v>3.214590133036932E-3</v>
      </c>
      <c r="M580" s="57">
        <f>'Historical Data'!Y666</f>
        <v>-2.170562124406028E-3</v>
      </c>
    </row>
    <row r="581" spans="2:13" ht="15" customHeight="1" x14ac:dyDescent="0.35">
      <c r="B581" s="56">
        <f>'Historical Data'!C665</f>
        <v>45307</v>
      </c>
      <c r="C581" s="57">
        <f>'Historical Data'!E665</f>
        <v>1.3723210928239915E-2</v>
      </c>
      <c r="D581" s="57">
        <f>'Historical Data'!G665</f>
        <v>-2.243532084830302E-2</v>
      </c>
      <c r="E581" s="57">
        <f>'Historical Data'!I665</f>
        <v>-1.6521122960411083E-2</v>
      </c>
      <c r="F581" s="57">
        <f>'Historical Data'!K665</f>
        <v>-1.6354099764957719E-2</v>
      </c>
      <c r="G581" s="57">
        <f>'Historical Data'!M665</f>
        <v>-9.9820610761833795E-3</v>
      </c>
      <c r="H581" s="57">
        <f>'Historical Data'!O665</f>
        <v>-1.6580404921516356E-2</v>
      </c>
      <c r="I581" s="57">
        <f>'Historical Data'!Q665</f>
        <v>-1.3801329036040588E-3</v>
      </c>
      <c r="J581" s="57">
        <f>'Historical Data'!S665</f>
        <v>-1.8279088896949847E-2</v>
      </c>
      <c r="K581" s="57">
        <f>'Historical Data'!U665</f>
        <v>-8.708242527949217E-3</v>
      </c>
      <c r="L581" s="57">
        <f>'Historical Data'!W665</f>
        <v>-1.518520830519754E-2</v>
      </c>
      <c r="M581" s="57">
        <f>'Historical Data'!Y665</f>
        <v>-2.6202852561103551E-3</v>
      </c>
    </row>
    <row r="582" spans="2:13" ht="15" customHeight="1" x14ac:dyDescent="0.35">
      <c r="B582" s="56">
        <f>'Historical Data'!C664</f>
        <v>45308</v>
      </c>
      <c r="C582" s="57">
        <f>'Historical Data'!E664</f>
        <v>-7.4697072060952996E-3</v>
      </c>
      <c r="D582" s="57">
        <f>'Historical Data'!G664</f>
        <v>-3.4802638630571314E-2</v>
      </c>
      <c r="E582" s="57">
        <f>'Historical Data'!I664</f>
        <v>-3.1077542183022611E-2</v>
      </c>
      <c r="F582" s="57">
        <f>'Historical Data'!K664</f>
        <v>-2.038322550823235E-2</v>
      </c>
      <c r="G582" s="57">
        <f>'Historical Data'!M664</f>
        <v>-3.600971358406424E-3</v>
      </c>
      <c r="H582" s="57">
        <f>'Historical Data'!O664</f>
        <v>1.3960538381097454E-2</v>
      </c>
      <c r="I582" s="57">
        <f>'Historical Data'!Q664</f>
        <v>8.9841632015210671E-3</v>
      </c>
      <c r="J582" s="57">
        <f>'Historical Data'!S664</f>
        <v>-7.0627541751814293E-3</v>
      </c>
      <c r="K582" s="57">
        <f>'Historical Data'!U664</f>
        <v>6.2746177150097004E-4</v>
      </c>
      <c r="L582" s="57">
        <f>'Historical Data'!W664</f>
        <v>-1.3156137720937489E-2</v>
      </c>
      <c r="M582" s="57">
        <f>'Historical Data'!Y664</f>
        <v>-6.7414057633599089E-3</v>
      </c>
    </row>
    <row r="583" spans="2:13" ht="15" customHeight="1" x14ac:dyDescent="0.35">
      <c r="B583" s="56">
        <f>'Historical Data'!C663</f>
        <v>45309</v>
      </c>
      <c r="C583" s="57">
        <f>'Historical Data'!E663</f>
        <v>-9.4301414947542961E-3</v>
      </c>
      <c r="D583" s="57">
        <f>'Historical Data'!G663</f>
        <v>-1.9914477236689265E-2</v>
      </c>
      <c r="E583" s="57">
        <f>'Historical Data'!I663</f>
        <v>-1.6563467492260009E-2</v>
      </c>
      <c r="F583" s="57">
        <f>'Historical Data'!K663</f>
        <v>4.0272141649053683E-3</v>
      </c>
      <c r="G583" s="57">
        <f>'Historical Data'!M663</f>
        <v>2.2045378965851459E-2</v>
      </c>
      <c r="H583" s="57">
        <f>'Historical Data'!O663</f>
        <v>1.4085973812343111E-2</v>
      </c>
      <c r="I583" s="57">
        <f>'Historical Data'!Q663</f>
        <v>-2.6027521299939904E-2</v>
      </c>
      <c r="J583" s="57">
        <f>'Historical Data'!S663</f>
        <v>-3.2331136041918951E-2</v>
      </c>
      <c r="K583" s="57">
        <f>'Historical Data'!U663</f>
        <v>-2.4038450209818651E-2</v>
      </c>
      <c r="L583" s="57">
        <f>'Historical Data'!W663</f>
        <v>-9.317676121613383E-3</v>
      </c>
      <c r="M583" s="57">
        <f>'Historical Data'!Y663</f>
        <v>-4.790925814796787E-3</v>
      </c>
    </row>
    <row r="584" spans="2:13" ht="15" customHeight="1" x14ac:dyDescent="0.35">
      <c r="B584" s="56">
        <f>'Historical Data'!C662</f>
        <v>45310</v>
      </c>
      <c r="C584" s="57">
        <f>'Historical Data'!E662</f>
        <v>-7.8256690552530594E-3</v>
      </c>
      <c r="D584" s="57">
        <f>'Historical Data'!G662</f>
        <v>-1.4030925548456086E-2</v>
      </c>
      <c r="E584" s="57">
        <f>'Historical Data'!I662</f>
        <v>-1.1018416496143546E-2</v>
      </c>
      <c r="F584" s="57">
        <f>'Historical Data'!K662</f>
        <v>-1.2988259213466913E-2</v>
      </c>
      <c r="G584" s="57">
        <f>'Historical Data'!M662</f>
        <v>1.5912297990891444E-2</v>
      </c>
      <c r="H584" s="57">
        <f>'Historical Data'!O662</f>
        <v>4.7310682985542307E-2</v>
      </c>
      <c r="I584" s="57">
        <f>'Historical Data'!Q662</f>
        <v>3.4458602333090171E-2</v>
      </c>
      <c r="J584" s="57">
        <f>'Historical Data'!S662</f>
        <v>3.0571452619702066E-2</v>
      </c>
      <c r="K584" s="57">
        <f>'Historical Data'!U662</f>
        <v>8.3529574005434259E-3</v>
      </c>
      <c r="L584" s="57">
        <f>'Historical Data'!W662</f>
        <v>8.9712176949470201E-3</v>
      </c>
      <c r="M584" s="57">
        <f>'Historical Data'!Y662</f>
        <v>-8.173662968849027E-3</v>
      </c>
    </row>
    <row r="585" spans="2:13" ht="15" customHeight="1" x14ac:dyDescent="0.35">
      <c r="B585" s="56">
        <f>'Historical Data'!C661</f>
        <v>45314</v>
      </c>
      <c r="C585" s="57">
        <f>'Historical Data'!E661</f>
        <v>1.1706019288327374E-2</v>
      </c>
      <c r="D585" s="57">
        <f>'Historical Data'!G661</f>
        <v>5.3305176580464853E-3</v>
      </c>
      <c r="E585" s="57">
        <f>'Historical Data'!I661</f>
        <v>7.0125751656253454E-2</v>
      </c>
      <c r="F585" s="57">
        <f>'Historical Data'!K661</f>
        <v>1.5481728541009154E-3</v>
      </c>
      <c r="G585" s="57">
        <f>'Historical Data'!M661</f>
        <v>-9.0845678724946977E-2</v>
      </c>
      <c r="H585" s="57">
        <f>'Historical Data'!O661</f>
        <v>-3.2907874364011769E-2</v>
      </c>
      <c r="I585" s="57">
        <f>'Historical Data'!Q661</f>
        <v>3.2630792619782856E-2</v>
      </c>
      <c r="J585" s="57">
        <f>'Historical Data'!S661</f>
        <v>-1.8965728005783E-2</v>
      </c>
      <c r="K585" s="57">
        <f>'Historical Data'!U661</f>
        <v>1.0832667949593811E-2</v>
      </c>
      <c r="L585" s="57">
        <f>'Historical Data'!W661</f>
        <v>-7.0270423738134635E-3</v>
      </c>
      <c r="M585" s="57">
        <f>'Historical Data'!Y661</f>
        <v>-4.9042545990083397E-3</v>
      </c>
    </row>
    <row r="586" spans="2:13" ht="15" customHeight="1" x14ac:dyDescent="0.35">
      <c r="B586" s="56">
        <f>'Historical Data'!C660</f>
        <v>45315</v>
      </c>
      <c r="C586" s="57">
        <f>'Historical Data'!E660</f>
        <v>7.168725150277222E-3</v>
      </c>
      <c r="D586" s="57">
        <f>'Historical Data'!G660</f>
        <v>-1.8842043226861005E-2</v>
      </c>
      <c r="E586" s="57">
        <f>'Historical Data'!I660</f>
        <v>-2.3529090519179841E-2</v>
      </c>
      <c r="F586" s="57">
        <f>'Historical Data'!K660</f>
        <v>4.6371917460428236E-3</v>
      </c>
      <c r="G586" s="57">
        <f>'Historical Data'!M660</f>
        <v>6.1254847322012029E-3</v>
      </c>
      <c r="H586" s="57">
        <f>'Historical Data'!O660</f>
        <v>8.0428903264098128E-3</v>
      </c>
      <c r="I586" s="57">
        <f>'Historical Data'!Q660</f>
        <v>5.8591477954417659E-2</v>
      </c>
      <c r="J586" s="57">
        <f>'Historical Data'!S660</f>
        <v>2.0654355303327154E-2</v>
      </c>
      <c r="K586" s="57">
        <f>'Historical Data'!U660</f>
        <v>3.4671116360103227E-2</v>
      </c>
      <c r="L586" s="57">
        <f>'Historical Data'!W660</f>
        <v>3.1051424052975118E-2</v>
      </c>
      <c r="M586" s="57">
        <f>'Historical Data'!Y660</f>
        <v>1.6207765460520385E-2</v>
      </c>
    </row>
    <row r="587" spans="2:13" ht="15" customHeight="1" x14ac:dyDescent="0.35">
      <c r="B587" s="56">
        <f>'Historical Data'!C659</f>
        <v>45316</v>
      </c>
      <c r="C587" s="57">
        <f>'Historical Data'!E659</f>
        <v>-2.5876870595780921E-2</v>
      </c>
      <c r="D587" s="57">
        <f>'Historical Data'!G659</f>
        <v>2.4656259424000071E-2</v>
      </c>
      <c r="E587" s="57">
        <f>'Historical Data'!I659</f>
        <v>1.4287064666887339E-2</v>
      </c>
      <c r="F587" s="57">
        <f>'Historical Data'!K659</f>
        <v>4.490822092772695E-2</v>
      </c>
      <c r="G587" s="57">
        <f>'Historical Data'!M659</f>
        <v>1.4459703276285207E-2</v>
      </c>
      <c r="H587" s="57">
        <f>'Historical Data'!O659</f>
        <v>-2.3527135681508105E-3</v>
      </c>
      <c r="I587" s="57">
        <f>'Historical Data'!Q659</f>
        <v>3.6069603827906471E-2</v>
      </c>
      <c r="J587" s="57">
        <f>'Historical Data'!S659</f>
        <v>1.9103026322651262E-2</v>
      </c>
      <c r="K587" s="57">
        <f>'Historical Data'!U659</f>
        <v>-2.8431844878276102E-3</v>
      </c>
      <c r="L587" s="57">
        <f>'Historical Data'!W659</f>
        <v>2.2832308562029224E-2</v>
      </c>
      <c r="M587" s="57">
        <f>'Historical Data'!Y659</f>
        <v>7.4996497154344866E-4</v>
      </c>
    </row>
    <row r="588" spans="2:13" ht="15" customHeight="1" x14ac:dyDescent="0.35">
      <c r="B588" s="56">
        <f>'Historical Data'!C658</f>
        <v>45320</v>
      </c>
      <c r="C588" s="57">
        <f>'Historical Data'!E658</f>
        <v>1.6629618083981113E-2</v>
      </c>
      <c r="D588" s="57">
        <f>'Historical Data'!G658</f>
        <v>3.4140137815974025E-2</v>
      </c>
      <c r="E588" s="57">
        <f>'Historical Data'!I658</f>
        <v>3.0454078378702842E-2</v>
      </c>
      <c r="F588" s="57">
        <f>'Historical Data'!K658</f>
        <v>4.997232185511602E-2</v>
      </c>
      <c r="G588" s="57">
        <f>'Historical Data'!M658</f>
        <v>4.3510929015228683E-2</v>
      </c>
      <c r="H588" s="57">
        <f>'Historical Data'!O658</f>
        <v>1.7738227934280815E-2</v>
      </c>
      <c r="I588" s="57">
        <f>'Historical Data'!Q658</f>
        <v>4.3817320689750749E-2</v>
      </c>
      <c r="J588" s="57">
        <f>'Historical Data'!S658</f>
        <v>3.1135890287128154E-2</v>
      </c>
      <c r="K588" s="57">
        <f>'Historical Data'!U658</f>
        <v>3.4419558811217721E-2</v>
      </c>
      <c r="L588" s="57">
        <f>'Historical Data'!W658</f>
        <v>4.6014733132176966E-2</v>
      </c>
      <c r="M588" s="57">
        <f>'Historical Data'!Y658</f>
        <v>3.0475423337699148E-3</v>
      </c>
    </row>
    <row r="589" spans="2:13" ht="15" customHeight="1" x14ac:dyDescent="0.35">
      <c r="B589" s="56">
        <f>'Historical Data'!C657</f>
        <v>45321</v>
      </c>
      <c r="C589" s="57">
        <f>'Historical Data'!E657</f>
        <v>8.8479471329785397E-3</v>
      </c>
      <c r="D589" s="57">
        <f>'Historical Data'!G657</f>
        <v>-2.3086468311079744E-2</v>
      </c>
      <c r="E589" s="57">
        <f>'Historical Data'!I657</f>
        <v>-2.1014310013482973E-2</v>
      </c>
      <c r="F589" s="57">
        <f>'Historical Data'!K657</f>
        <v>-2.129891098062886E-2</v>
      </c>
      <c r="G589" s="57">
        <f>'Historical Data'!M657</f>
        <v>2.911551392669276E-2</v>
      </c>
      <c r="H589" s="57">
        <f>'Historical Data'!O657</f>
        <v>-1.2794685864691457E-2</v>
      </c>
      <c r="I589" s="57">
        <f>'Historical Data'!Q657</f>
        <v>7.4756091262238034E-3</v>
      </c>
      <c r="J589" s="57">
        <f>'Historical Data'!S657</f>
        <v>-2.8038853788475482E-2</v>
      </c>
      <c r="K589" s="57">
        <f>'Historical Data'!U657</f>
        <v>5.9071198909443901E-4</v>
      </c>
      <c r="L589" s="57">
        <f>'Historical Data'!W657</f>
        <v>3.5350664830884337E-3</v>
      </c>
      <c r="M589" s="57">
        <f>'Historical Data'!Y657</f>
        <v>4.0843355020911964E-3</v>
      </c>
    </row>
    <row r="590" spans="2:13" ht="15" customHeight="1" x14ac:dyDescent="0.35">
      <c r="B590" s="56">
        <f>'Historical Data'!C656</f>
        <v>45322</v>
      </c>
      <c r="C590" s="57">
        <f>'Historical Data'!E656</f>
        <v>5.1724456273958719E-2</v>
      </c>
      <c r="D590" s="57">
        <f>'Historical Data'!G656</f>
        <v>-4.5212788353738986E-3</v>
      </c>
      <c r="E590" s="57">
        <f>'Historical Data'!I656</f>
        <v>-5.9543304598165259E-3</v>
      </c>
      <c r="F590" s="57">
        <f>'Historical Data'!K656</f>
        <v>7.8810426702200509E-3</v>
      </c>
      <c r="G590" s="57">
        <f>'Historical Data'!M656</f>
        <v>-3.490435114176238E-4</v>
      </c>
      <c r="H590" s="57">
        <f>'Historical Data'!O656</f>
        <v>3.0207094214494967E-2</v>
      </c>
      <c r="I590" s="57">
        <f>'Historical Data'!Q656</f>
        <v>3.8242047634594822E-2</v>
      </c>
      <c r="J590" s="57">
        <f>'Historical Data'!S656</f>
        <v>6.4986794135715176E-3</v>
      </c>
      <c r="K590" s="57">
        <f>'Historical Data'!U656</f>
        <v>2.046431688304029E-2</v>
      </c>
      <c r="L590" s="57">
        <f>'Historical Data'!W656</f>
        <v>1.6960154393588001E-2</v>
      </c>
      <c r="M590" s="57">
        <f>'Historical Data'!Y656</f>
        <v>3.1797244033648919E-2</v>
      </c>
    </row>
    <row r="591" spans="2:13" ht="15" customHeight="1" x14ac:dyDescent="0.35">
      <c r="B591" s="56">
        <f>'Historical Data'!C655</f>
        <v>45323</v>
      </c>
      <c r="C591" s="57">
        <f>'Historical Data'!E655</f>
        <v>-1.690625865130746E-2</v>
      </c>
      <c r="D591" s="57">
        <f>'Historical Data'!G655</f>
        <v>-1.4049203304766777E-4</v>
      </c>
      <c r="E591" s="57">
        <f>'Historical Data'!I655</f>
        <v>-2.0964989082441488E-3</v>
      </c>
      <c r="F591" s="57">
        <f>'Historical Data'!K655</f>
        <v>2.9323069874747087E-3</v>
      </c>
      <c r="G591" s="57">
        <f>'Historical Data'!M655</f>
        <v>1.0822364404550644E-2</v>
      </c>
      <c r="H591" s="57">
        <f>'Historical Data'!O655</f>
        <v>-2.5953416305820265E-2</v>
      </c>
      <c r="I591" s="57">
        <f>'Historical Data'!Q655</f>
        <v>4.947756899176925E-3</v>
      </c>
      <c r="J591" s="57">
        <f>'Historical Data'!S655</f>
        <v>1.4173168220685595E-2</v>
      </c>
      <c r="K591" s="57">
        <f>'Historical Data'!U655</f>
        <v>2.5067440674743313E-2</v>
      </c>
      <c r="L591" s="57">
        <f>'Historical Data'!W655</f>
        <v>-2.3091113762677695E-3</v>
      </c>
      <c r="M591" s="57">
        <f>'Historical Data'!Y655</f>
        <v>1.1249962863231655E-2</v>
      </c>
    </row>
    <row r="592" spans="2:13" ht="15" customHeight="1" x14ac:dyDescent="0.35">
      <c r="B592" s="56">
        <f>'Historical Data'!C654</f>
        <v>45324</v>
      </c>
      <c r="C592" s="57">
        <f>'Historical Data'!E654</f>
        <v>9.5937228699847221E-3</v>
      </c>
      <c r="D592" s="57">
        <f>'Historical Data'!G654</f>
        <v>-1.4657584583171679E-2</v>
      </c>
      <c r="E592" s="57">
        <f>'Historical Data'!I654</f>
        <v>4.9821717767040141E-3</v>
      </c>
      <c r="F592" s="57">
        <f>'Historical Data'!K654</f>
        <v>-8.7712011081260144E-3</v>
      </c>
      <c r="G592" s="57">
        <f>'Historical Data'!M654</f>
        <v>-1.7130596136136211E-2</v>
      </c>
      <c r="H592" s="57">
        <f>'Historical Data'!O654</f>
        <v>-1.7797235393091193E-2</v>
      </c>
      <c r="I592" s="57">
        <f>'Historical Data'!Q654</f>
        <v>0.10120353968096119</v>
      </c>
      <c r="J592" s="57">
        <f>'Historical Data'!S654</f>
        <v>3.2608897494208922E-2</v>
      </c>
      <c r="K592" s="57">
        <f>'Historical Data'!U654</f>
        <v>4.2513174506213502E-2</v>
      </c>
      <c r="L592" s="57">
        <f>'Historical Data'!W654</f>
        <v>2.4429346178016509E-3</v>
      </c>
      <c r="M592" s="57">
        <f>'Historical Data'!Y654</f>
        <v>1.1980666025653175E-2</v>
      </c>
    </row>
    <row r="593" spans="2:13" ht="15" customHeight="1" x14ac:dyDescent="0.35">
      <c r="B593" s="56">
        <f>'Historical Data'!C653</f>
        <v>45327</v>
      </c>
      <c r="C593" s="57">
        <f>'Historical Data'!E653</f>
        <v>4.424730597583526E-3</v>
      </c>
      <c r="D593" s="57">
        <f>'Historical Data'!G653</f>
        <v>-2.7993034433099862E-2</v>
      </c>
      <c r="E593" s="57">
        <f>'Historical Data'!I653</f>
        <v>-3.3447666632462347E-3</v>
      </c>
      <c r="F593" s="57">
        <f>'Historical Data'!K653</f>
        <v>-2.3417904732805028E-2</v>
      </c>
      <c r="G593" s="57">
        <f>'Historical Data'!M653</f>
        <v>3.4495326818090088E-2</v>
      </c>
      <c r="H593" s="57">
        <f>'Historical Data'!O653</f>
        <v>2.0708183269290581E-2</v>
      </c>
      <c r="I593" s="57">
        <f>'Historical Data'!Q653</f>
        <v>2.9806212730492998E-2</v>
      </c>
      <c r="J593" s="57">
        <f>'Historical Data'!S653</f>
        <v>1.0826882688740103E-2</v>
      </c>
      <c r="K593" s="57">
        <f>'Historical Data'!U653</f>
        <v>2.0931055925072606E-2</v>
      </c>
      <c r="L593" s="57">
        <f>'Historical Data'!W653</f>
        <v>1.0774923094546418E-2</v>
      </c>
      <c r="M593" s="57">
        <f>'Historical Data'!Y653</f>
        <v>5.3321263729132706E-2</v>
      </c>
    </row>
    <row r="594" spans="2:13" ht="15" customHeight="1" x14ac:dyDescent="0.35">
      <c r="B594" s="56">
        <f>'Historical Data'!C652</f>
        <v>45328</v>
      </c>
      <c r="C594" s="57">
        <f>'Historical Data'!E652</f>
        <v>3.1619643137743569E-2</v>
      </c>
      <c r="D594" s="57">
        <f>'Historical Data'!G652</f>
        <v>6.2585806443060665E-3</v>
      </c>
      <c r="E594" s="57">
        <f>'Historical Data'!I652</f>
        <v>3.1762202513742066E-2</v>
      </c>
      <c r="F594" s="57">
        <f>'Historical Data'!K652</f>
        <v>6.223689290506762E-3</v>
      </c>
      <c r="G594" s="57">
        <f>'Historical Data'!M652</f>
        <v>-1.8602989066838105E-2</v>
      </c>
      <c r="H594" s="57">
        <f>'Historical Data'!O652</f>
        <v>-2.5359520608323471E-3</v>
      </c>
      <c r="I594" s="57">
        <f>'Historical Data'!Q652</f>
        <v>-2.3154797178197684E-2</v>
      </c>
      <c r="J594" s="57">
        <f>'Historical Data'!S652</f>
        <v>4.0560268727085624E-3</v>
      </c>
      <c r="K594" s="57">
        <f>'Historical Data'!U652</f>
        <v>-3.0576100053408828E-2</v>
      </c>
      <c r="L594" s="57">
        <f>'Historical Data'!W652</f>
        <v>-2.6649957478814823E-3</v>
      </c>
      <c r="M594" s="57">
        <f>'Historical Data'!Y652</f>
        <v>3.9070599904385883E-2</v>
      </c>
    </row>
    <row r="595" spans="2:13" ht="15" customHeight="1" x14ac:dyDescent="0.35">
      <c r="B595" s="56">
        <f>'Historical Data'!C651</f>
        <v>45329</v>
      </c>
      <c r="C595" s="57">
        <f>'Historical Data'!E651</f>
        <v>1.0599379689424593E-2</v>
      </c>
      <c r="D595" s="57">
        <f>'Historical Data'!G651</f>
        <v>3.5811443718104963E-2</v>
      </c>
      <c r="E595" s="57">
        <f>'Historical Data'!I651</f>
        <v>8.3843971503481107E-2</v>
      </c>
      <c r="F595" s="57">
        <f>'Historical Data'!K651</f>
        <v>3.6383481091260217E-2</v>
      </c>
      <c r="G595" s="57">
        <f>'Historical Data'!M651</f>
        <v>-8.226151220403044E-3</v>
      </c>
      <c r="H595" s="57">
        <f>'Historical Data'!O651</f>
        <v>4.6781505213902008E-3</v>
      </c>
      <c r="I595" s="57">
        <f>'Historical Data'!Q651</f>
        <v>1.4320930291341627E-2</v>
      </c>
      <c r="J595" s="57">
        <f>'Historical Data'!S651</f>
        <v>-1.0472744229043429E-2</v>
      </c>
      <c r="K595" s="57">
        <f>'Historical Data'!U651</f>
        <v>-2.2971659714923987E-2</v>
      </c>
      <c r="L595" s="57">
        <f>'Historical Data'!W651</f>
        <v>5.5986685374691536E-3</v>
      </c>
      <c r="M595" s="57">
        <f>'Historical Data'!Y651</f>
        <v>-1.2490930428094682E-2</v>
      </c>
    </row>
    <row r="596" spans="2:13" ht="15" customHeight="1" x14ac:dyDescent="0.35">
      <c r="B596" s="56">
        <f>'Historical Data'!C650</f>
        <v>45330</v>
      </c>
      <c r="C596" s="57">
        <f>'Historical Data'!E650</f>
        <v>6.2393941992604507E-3</v>
      </c>
      <c r="D596" s="57">
        <f>'Historical Data'!G650</f>
        <v>-1.4964536789618843E-2</v>
      </c>
      <c r="E596" s="57">
        <f>'Historical Data'!I650</f>
        <v>-2.0391237314110411E-2</v>
      </c>
      <c r="F596" s="57">
        <f>'Historical Data'!K650</f>
        <v>-1.0531898823278429E-2</v>
      </c>
      <c r="G596" s="57">
        <f>'Historical Data'!M650</f>
        <v>7.2122684021413974E-4</v>
      </c>
      <c r="H596" s="57">
        <f>'Historical Data'!O650</f>
        <v>2.6115995186901442E-2</v>
      </c>
      <c r="I596" s="57">
        <f>'Historical Data'!Q650</f>
        <v>-1.1684532077862464E-2</v>
      </c>
      <c r="J596" s="57">
        <f>'Historical Data'!S650</f>
        <v>6.0450222060071113E-4</v>
      </c>
      <c r="K596" s="57">
        <f>'Historical Data'!U650</f>
        <v>3.078941798627266E-2</v>
      </c>
      <c r="L596" s="57">
        <f>'Historical Data'!W650</f>
        <v>3.1000844493116464E-2</v>
      </c>
      <c r="M596" s="57">
        <f>'Historical Data'!Y650</f>
        <v>4.6944320887972735E-2</v>
      </c>
    </row>
    <row r="597" spans="2:13" ht="15" customHeight="1" x14ac:dyDescent="0.35">
      <c r="B597" s="56">
        <f>'Historical Data'!C649</f>
        <v>45331</v>
      </c>
      <c r="C597" s="57">
        <f>'Historical Data'!E649</f>
        <v>5.7874973528848628E-3</v>
      </c>
      <c r="D597" s="57">
        <f>'Historical Data'!G649</f>
        <v>4.5717941196246059E-3</v>
      </c>
      <c r="E597" s="57">
        <f>'Historical Data'!I649</f>
        <v>2.8857464049375503E-2</v>
      </c>
      <c r="F597" s="57">
        <f>'Historical Data'!K649</f>
        <v>1.0289193578934652E-2</v>
      </c>
      <c r="G597" s="57">
        <f>'Historical Data'!M649</f>
        <v>-3.0270303087335249E-2</v>
      </c>
      <c r="H597" s="57">
        <f>'Historical Data'!O649</f>
        <v>-1.3120229530230954E-2</v>
      </c>
      <c r="I597" s="57">
        <f>'Historical Data'!Q649</f>
        <v>-5.1724100549665919E-2</v>
      </c>
      <c r="J597" s="57">
        <f>'Historical Data'!S649</f>
        <v>-1.813232478241833E-2</v>
      </c>
      <c r="K597" s="57">
        <f>'Historical Data'!U649</f>
        <v>-1.1585998704034761E-2</v>
      </c>
      <c r="L597" s="57">
        <f>'Historical Data'!W649</f>
        <v>-3.755522395812827E-2</v>
      </c>
      <c r="M597" s="57">
        <f>'Historical Data'!Y649</f>
        <v>-2.5616522690921739E-2</v>
      </c>
    </row>
    <row r="598" spans="2:13" ht="15" customHeight="1" x14ac:dyDescent="0.35">
      <c r="B598" s="56">
        <f>'Historical Data'!C648</f>
        <v>45334</v>
      </c>
      <c r="C598" s="57">
        <f>'Historical Data'!E648</f>
        <v>1.0498003620443841E-2</v>
      </c>
      <c r="D598" s="57">
        <f>'Historical Data'!G648</f>
        <v>1.398502008425373E-2</v>
      </c>
      <c r="E598" s="57">
        <f>'Historical Data'!I648</f>
        <v>-2.02584019647577E-2</v>
      </c>
      <c r="F598" s="57">
        <f>'Historical Data'!K648</f>
        <v>-1.3432824923609643E-2</v>
      </c>
      <c r="G598" s="57">
        <f>'Historical Data'!M648</f>
        <v>-9.1415789646017709E-2</v>
      </c>
      <c r="H598" s="57">
        <f>'Historical Data'!O648</f>
        <v>-5.997620437231288E-3</v>
      </c>
      <c r="I598" s="57">
        <f>'Historical Data'!Q648</f>
        <v>-0.15844158285600907</v>
      </c>
      <c r="J598" s="57">
        <f>'Historical Data'!S648</f>
        <v>-2.6931400327046551E-2</v>
      </c>
      <c r="K598" s="57">
        <f>'Historical Data'!U648</f>
        <v>-9.8901878304398227E-3</v>
      </c>
      <c r="L598" s="57">
        <f>'Historical Data'!W648</f>
        <v>-7.7531175868897684E-2</v>
      </c>
      <c r="M598" s="57">
        <f>'Historical Data'!Y648</f>
        <v>-3.6601546707824339E-2</v>
      </c>
    </row>
    <row r="599" spans="2:13" ht="15" customHeight="1" x14ac:dyDescent="0.35">
      <c r="B599" s="56">
        <f>'Historical Data'!C647</f>
        <v>45335</v>
      </c>
      <c r="C599" s="57">
        <f>'Historical Data'!E647</f>
        <v>-8.0473950147822437E-3</v>
      </c>
      <c r="D599" s="57">
        <f>'Historical Data'!G647</f>
        <v>-2.3049140650985511E-2</v>
      </c>
      <c r="E599" s="57">
        <f>'Historical Data'!I647</f>
        <v>-1.4680303438736497E-2</v>
      </c>
      <c r="F599" s="57">
        <f>'Historical Data'!K647</f>
        <v>4.4491787079281586E-4</v>
      </c>
      <c r="G599" s="57">
        <f>'Historical Data'!M647</f>
        <v>1.1860956702856695E-2</v>
      </c>
      <c r="H599" s="57">
        <f>'Historical Data'!O647</f>
        <v>-2.0414330024814076E-2</v>
      </c>
      <c r="I599" s="57">
        <f>'Historical Data'!Q647</f>
        <v>5.9259330813915545E-2</v>
      </c>
      <c r="J599" s="57">
        <f>'Historical Data'!S647</f>
        <v>1.7080603894118029E-2</v>
      </c>
      <c r="K599" s="57">
        <f>'Historical Data'!U647</f>
        <v>-1.8485051303229749E-4</v>
      </c>
      <c r="L599" s="57">
        <f>'Historical Data'!W647</f>
        <v>9.2617781656660902E-3</v>
      </c>
      <c r="M599" s="57">
        <f>'Historical Data'!Y647</f>
        <v>-9.8629216859904556E-3</v>
      </c>
    </row>
    <row r="600" spans="2:13" ht="15" customHeight="1" x14ac:dyDescent="0.35">
      <c r="B600" s="56">
        <f>'Historical Data'!C646</f>
        <v>45336</v>
      </c>
      <c r="C600" s="57">
        <f>'Historical Data'!E646</f>
        <v>-2.4093407261963851E-2</v>
      </c>
      <c r="D600" s="57">
        <f>'Historical Data'!G646</f>
        <v>-7.5134928114283239E-3</v>
      </c>
      <c r="E600" s="57">
        <f>'Historical Data'!I646</f>
        <v>2.0214232703509749E-2</v>
      </c>
      <c r="F600" s="57">
        <f>'Historical Data'!K646</f>
        <v>3.2022826562403406E-3</v>
      </c>
      <c r="G600" s="57">
        <f>'Historical Data'!M646</f>
        <v>3.6378324496244341E-2</v>
      </c>
      <c r="H600" s="57">
        <f>'Historical Data'!O646</f>
        <v>-1.5090886719021701E-2</v>
      </c>
      <c r="I600" s="57">
        <f>'Historical Data'!Q646</f>
        <v>3.2051405665829424E-2</v>
      </c>
      <c r="J600" s="57">
        <f>'Historical Data'!S646</f>
        <v>2.0059262136588041E-2</v>
      </c>
      <c r="K600" s="57">
        <f>'Historical Data'!U646</f>
        <v>1.2580930757615238E-2</v>
      </c>
      <c r="L600" s="57">
        <f>'Historical Data'!W646</f>
        <v>2.3695346180560906E-2</v>
      </c>
      <c r="M600" s="57">
        <f>'Historical Data'!Y646</f>
        <v>1.0229363243380085E-2</v>
      </c>
    </row>
    <row r="601" spans="2:13" ht="15" customHeight="1" x14ac:dyDescent="0.35">
      <c r="B601" s="56">
        <f>'Historical Data'!C645</f>
        <v>45337</v>
      </c>
      <c r="C601" s="57">
        <f>'Historical Data'!E645</f>
        <v>7.8011187203226307E-3</v>
      </c>
      <c r="D601" s="57">
        <f>'Historical Data'!G645</f>
        <v>1.4513765887275154E-2</v>
      </c>
      <c r="E601" s="57">
        <f>'Historical Data'!I645</f>
        <v>2.6184370360372577E-2</v>
      </c>
      <c r="F601" s="57">
        <f>'Historical Data'!K645</f>
        <v>-3.6353612090059828E-3</v>
      </c>
      <c r="G601" s="57">
        <f>'Historical Data'!M645</f>
        <v>4.2121804904440063E-2</v>
      </c>
      <c r="H601" s="57">
        <f>'Historical Data'!O645</f>
        <v>9.2766351551536452E-3</v>
      </c>
      <c r="I601" s="57">
        <f>'Historical Data'!Q645</f>
        <v>4.5736619338723639E-2</v>
      </c>
      <c r="J601" s="57">
        <f>'Historical Data'!S645</f>
        <v>3.4298593859163784E-2</v>
      </c>
      <c r="K601" s="57">
        <f>'Historical Data'!U645</f>
        <v>4.6442547192284467E-2</v>
      </c>
      <c r="L601" s="57">
        <f>'Historical Data'!W645</f>
        <v>1.3781107362784262E-2</v>
      </c>
      <c r="M601" s="57">
        <f>'Historical Data'!Y645</f>
        <v>6.8668037655606806E-2</v>
      </c>
    </row>
    <row r="602" spans="2:13" ht="15" customHeight="1" x14ac:dyDescent="0.35">
      <c r="B602" s="56">
        <f>'Historical Data'!C644</f>
        <v>45338</v>
      </c>
      <c r="C602" s="57">
        <f>'Historical Data'!E644</f>
        <v>2.2378321782139388E-2</v>
      </c>
      <c r="D602" s="57">
        <f>'Historical Data'!G644</f>
        <v>9.1254520778802917E-3</v>
      </c>
      <c r="E602" s="57">
        <f>'Historical Data'!I644</f>
        <v>2.1044324608707754E-3</v>
      </c>
      <c r="F602" s="57">
        <f>'Historical Data'!K644</f>
        <v>3.3816609782859608E-3</v>
      </c>
      <c r="G602" s="57">
        <f>'Historical Data'!M644</f>
        <v>-1.0853432849355915E-2</v>
      </c>
      <c r="H602" s="57">
        <f>'Historical Data'!O644</f>
        <v>-7.6422742888435646E-3</v>
      </c>
      <c r="I602" s="57">
        <f>'Historical Data'!Q644</f>
        <v>2.6997947582108051E-3</v>
      </c>
      <c r="J602" s="57">
        <f>'Historical Data'!S644</f>
        <v>-4.4214121296908271E-3</v>
      </c>
      <c r="K602" s="57">
        <f>'Historical Data'!U644</f>
        <v>-2.5208723833612279E-2</v>
      </c>
      <c r="L602" s="57">
        <f>'Historical Data'!W644</f>
        <v>-6.7309499773725578E-3</v>
      </c>
      <c r="M602" s="57">
        <f>'Historical Data'!Y644</f>
        <v>-1.9181767724727239E-2</v>
      </c>
    </row>
    <row r="603" spans="2:13" ht="15" customHeight="1" x14ac:dyDescent="0.35">
      <c r="B603" s="56">
        <f>'Historical Data'!C643</f>
        <v>45341</v>
      </c>
      <c r="C603" s="57">
        <f>'Historical Data'!E643</f>
        <v>1.7543658527265027E-2</v>
      </c>
      <c r="D603" s="57">
        <f>'Historical Data'!G643</f>
        <v>1.2104348042065283E-2</v>
      </c>
      <c r="E603" s="57">
        <f>'Historical Data'!I643</f>
        <v>2.6407690682829665E-2</v>
      </c>
      <c r="F603" s="57">
        <f>'Historical Data'!K643</f>
        <v>6.9179492620488059E-3</v>
      </c>
      <c r="G603" s="57">
        <f>'Historical Data'!M643</f>
        <v>-1.6269369161710401E-2</v>
      </c>
      <c r="H603" s="57">
        <f>'Historical Data'!O643</f>
        <v>3.9130026709999655E-2</v>
      </c>
      <c r="I603" s="57">
        <f>'Historical Data'!Q643</f>
        <v>4.2541867660962351E-2</v>
      </c>
      <c r="J603" s="57">
        <f>'Historical Data'!S643</f>
        <v>2.9606666199140097E-3</v>
      </c>
      <c r="K603" s="57">
        <f>'Historical Data'!U643</f>
        <v>6.5562313416800411E-3</v>
      </c>
      <c r="L603" s="57">
        <f>'Historical Data'!W643</f>
        <v>1.1161397358263603E-2</v>
      </c>
      <c r="M603" s="57">
        <f>'Historical Data'!Y643</f>
        <v>5.9225115190639777E-3</v>
      </c>
    </row>
    <row r="604" spans="2:13" ht="15" customHeight="1" x14ac:dyDescent="0.35">
      <c r="B604" s="56">
        <f>'Historical Data'!C642</f>
        <v>45342</v>
      </c>
      <c r="C604" s="57">
        <f>'Historical Data'!E642</f>
        <v>-6.50315518819089E-3</v>
      </c>
      <c r="D604" s="57">
        <f>'Historical Data'!G642</f>
        <v>-4.3277049235085352E-3</v>
      </c>
      <c r="E604" s="57">
        <f>'Historical Data'!I642</f>
        <v>-1.4526494823538294E-2</v>
      </c>
      <c r="F604" s="57">
        <f>'Historical Data'!K642</f>
        <v>-2.4663044591467176E-2</v>
      </c>
      <c r="G604" s="57">
        <f>'Historical Data'!M642</f>
        <v>3.8462104197232172E-3</v>
      </c>
      <c r="H604" s="57">
        <f>'Historical Data'!O642</f>
        <v>-1.7325958282179976E-2</v>
      </c>
      <c r="I604" s="57">
        <f>'Historical Data'!Q642</f>
        <v>-2.0661236353348267E-2</v>
      </c>
      <c r="J604" s="57">
        <f>'Historical Data'!S642</f>
        <v>2.0516670798008008E-2</v>
      </c>
      <c r="K604" s="57">
        <f>'Historical Data'!U642</f>
        <v>4.1794994881031E-2</v>
      </c>
      <c r="L604" s="57">
        <f>'Historical Data'!W642</f>
        <v>-4.0735926467704298E-3</v>
      </c>
      <c r="M604" s="57">
        <f>'Historical Data'!Y642</f>
        <v>-2.5456415421298506E-2</v>
      </c>
    </row>
    <row r="605" spans="2:13" ht="15" customHeight="1" x14ac:dyDescent="0.35">
      <c r="B605" s="56">
        <f>'Historical Data'!C641</f>
        <v>45343</v>
      </c>
      <c r="C605" s="57">
        <f>'Historical Data'!E641</f>
        <v>3.0769308307965204E-3</v>
      </c>
      <c r="D605" s="57">
        <f>'Historical Data'!G641</f>
        <v>-4.6737705849584366E-3</v>
      </c>
      <c r="E605" s="57">
        <f>'Historical Data'!I641</f>
        <v>-1.126311108255873E-2</v>
      </c>
      <c r="F605" s="57">
        <f>'Historical Data'!K641</f>
        <v>-2.3299934551058277E-2</v>
      </c>
      <c r="G605" s="57">
        <f>'Historical Data'!M641</f>
        <v>-1.6475072537677327E-2</v>
      </c>
      <c r="H605" s="57">
        <f>'Historical Data'!O641</f>
        <v>-1.2128051156487629E-2</v>
      </c>
      <c r="I605" s="57">
        <f>'Historical Data'!Q641</f>
        <v>-2.2679259052152512E-2</v>
      </c>
      <c r="J605" s="57">
        <f>'Historical Data'!S641</f>
        <v>-2.7769824212744543E-2</v>
      </c>
      <c r="K605" s="57">
        <f>'Historical Data'!U641</f>
        <v>-2.7092784205784204E-2</v>
      </c>
      <c r="L605" s="57">
        <f>'Historical Data'!W641</f>
        <v>-9.2360114043352759E-3</v>
      </c>
      <c r="M605" s="57">
        <f>'Historical Data'!Y641</f>
        <v>-2.2340112840280035E-2</v>
      </c>
    </row>
    <row r="606" spans="2:13" ht="15" customHeight="1" x14ac:dyDescent="0.35">
      <c r="B606" s="53">
        <f>'Historical Data'!C640</f>
        <v>45344</v>
      </c>
      <c r="C606" s="54">
        <f>'Historical Data'!E640</f>
        <v>3.7847479556332164E-3</v>
      </c>
      <c r="D606" s="54">
        <f>'Historical Data'!G640</f>
        <v>-5.5409693308647867E-3</v>
      </c>
      <c r="E606" s="54">
        <f>'Historical Data'!I640</f>
        <v>9.2916211427505058E-3</v>
      </c>
      <c r="F606" s="54">
        <f>'Historical Data'!K640</f>
        <v>3.9759550269956367E-2</v>
      </c>
      <c r="G606" s="54">
        <f>'Historical Data'!M640</f>
        <v>1.4024016587827592E-2</v>
      </c>
      <c r="H606" s="54">
        <f>'Historical Data'!O640</f>
        <v>6.9122539657819893E-3</v>
      </c>
      <c r="I606" s="54">
        <f>'Historical Data'!Q640</f>
        <v>3.1232730174173717E-2</v>
      </c>
      <c r="J606" s="54">
        <f>'Historical Data'!S640</f>
        <v>1.0264797086394273E-2</v>
      </c>
      <c r="K606" s="54">
        <f>'Historical Data'!U640</f>
        <v>8.9254612683600243E-3</v>
      </c>
      <c r="L606" s="54">
        <f>'Historical Data'!W640</f>
        <v>6.5254443069373558E-3</v>
      </c>
      <c r="M606" s="54">
        <f>'Historical Data'!Y640</f>
        <v>-4.8456040842295156E-3</v>
      </c>
    </row>
    <row r="607" spans="2:13" ht="15" customHeight="1" x14ac:dyDescent="0.35">
      <c r="B607" s="56">
        <f>'Historical Data'!C639</f>
        <v>45345</v>
      </c>
      <c r="C607" s="57">
        <f>'Historical Data'!E639</f>
        <v>-1.6818858144694748E-2</v>
      </c>
      <c r="D607" s="57">
        <f>'Historical Data'!G639</f>
        <v>2.1626238441850631E-2</v>
      </c>
      <c r="E607" s="57">
        <f>'Historical Data'!I639</f>
        <v>3.3808774649868312E-4</v>
      </c>
      <c r="F607" s="57">
        <f>'Historical Data'!K639</f>
        <v>-5.6914131348850816E-3</v>
      </c>
      <c r="G607" s="57">
        <f>'Historical Data'!M639</f>
        <v>-6.1466373781048356E-3</v>
      </c>
      <c r="H607" s="57">
        <f>'Historical Data'!O639</f>
        <v>3.8627021761600266E-2</v>
      </c>
      <c r="I607" s="57">
        <f>'Historical Data'!Q639</f>
        <v>-2.6036041753893291E-2</v>
      </c>
      <c r="J607" s="57">
        <f>'Historical Data'!S639</f>
        <v>-5.3010069683275818E-3</v>
      </c>
      <c r="K607" s="57">
        <f>'Historical Data'!U639</f>
        <v>-2.3000167089333168E-3</v>
      </c>
      <c r="L607" s="57">
        <f>'Historical Data'!W639</f>
        <v>1.3230845532563595E-3</v>
      </c>
      <c r="M607" s="57">
        <f>'Historical Data'!Y639</f>
        <v>5.9414319498860557E-3</v>
      </c>
    </row>
    <row r="608" spans="2:13" ht="15" customHeight="1" x14ac:dyDescent="0.35">
      <c r="B608" s="56">
        <f>'Historical Data'!C638</f>
        <v>45348</v>
      </c>
      <c r="C608" s="57">
        <f>'Historical Data'!E638</f>
        <v>7.7997818403057195E-3</v>
      </c>
      <c r="D608" s="57">
        <f>'Historical Data'!G638</f>
        <v>8.7215725020669321E-2</v>
      </c>
      <c r="E608" s="57">
        <f>'Historical Data'!I638</f>
        <v>2.4515104844134328E-2</v>
      </c>
      <c r="F608" s="57">
        <f>'Historical Data'!K638</f>
        <v>2.0391725508286385E-2</v>
      </c>
      <c r="G608" s="57">
        <f>'Historical Data'!M638</f>
        <v>-1.5462932951866293E-3</v>
      </c>
      <c r="H608" s="57">
        <f>'Historical Data'!O638</f>
        <v>3.3244470776495616E-2</v>
      </c>
      <c r="I608" s="57">
        <f>'Historical Data'!Q638</f>
        <v>6.0009464668178136E-3</v>
      </c>
      <c r="J608" s="57">
        <f>'Historical Data'!S638</f>
        <v>-4.4415268581921019E-4</v>
      </c>
      <c r="K608" s="57">
        <f>'Historical Data'!U638</f>
        <v>2.0748102148347547E-2</v>
      </c>
      <c r="L608" s="57">
        <f>'Historical Data'!W638</f>
        <v>0</v>
      </c>
      <c r="M608" s="57">
        <f>'Historical Data'!Y638</f>
        <v>-8.7042033362390026E-3</v>
      </c>
    </row>
    <row r="609" spans="2:13" ht="15" customHeight="1" x14ac:dyDescent="0.35">
      <c r="B609" s="56">
        <f>'Historical Data'!C637</f>
        <v>45349</v>
      </c>
      <c r="C609" s="57">
        <f>'Historical Data'!E637</f>
        <v>-7.0978326351289756E-4</v>
      </c>
      <c r="D609" s="57">
        <f>'Historical Data'!G637</f>
        <v>-4.5444945060319153E-2</v>
      </c>
      <c r="E609" s="57">
        <f>'Historical Data'!I637</f>
        <v>4.5928843931040131E-3</v>
      </c>
      <c r="F609" s="57">
        <f>'Historical Data'!K637</f>
        <v>-6.57375777082847E-3</v>
      </c>
      <c r="G609" s="57">
        <f>'Historical Data'!M637</f>
        <v>1.0453057122809639E-2</v>
      </c>
      <c r="H609" s="57">
        <f>'Historical Data'!O637</f>
        <v>-3.5325637236696128E-3</v>
      </c>
      <c r="I609" s="57">
        <f>'Historical Data'!Q637</f>
        <v>-2.1691818348586467E-2</v>
      </c>
      <c r="J609" s="57">
        <f>'Historical Data'!S637</f>
        <v>-4.4432129076991123E-3</v>
      </c>
      <c r="K609" s="57">
        <f>'Historical Data'!U637</f>
        <v>1.6330779440715482E-2</v>
      </c>
      <c r="L609" s="57">
        <f>'Historical Data'!W637</f>
        <v>-7.5316907913948183E-3</v>
      </c>
      <c r="M609" s="57">
        <f>'Historical Data'!Y637</f>
        <v>3.1404178072439226E-2</v>
      </c>
    </row>
    <row r="610" spans="2:13" ht="15" customHeight="1" x14ac:dyDescent="0.35">
      <c r="B610" s="56">
        <f>'Historical Data'!C636</f>
        <v>45350</v>
      </c>
      <c r="C610" s="57">
        <f>'Historical Data'!E636</f>
        <v>4.9909697445367218E-3</v>
      </c>
      <c r="D610" s="57">
        <f>'Historical Data'!G636</f>
        <v>-4.1195334471801126E-2</v>
      </c>
      <c r="E610" s="57">
        <f>'Historical Data'!I636</f>
        <v>-3.0992662584460762E-2</v>
      </c>
      <c r="F610" s="57">
        <f>'Historical Data'!K636</f>
        <v>-3.0174680425692602E-2</v>
      </c>
      <c r="G610" s="57">
        <f>'Historical Data'!M636</f>
        <v>-9.9616897808243454E-3</v>
      </c>
      <c r="H610" s="57">
        <f>'Historical Data'!O636</f>
        <v>-2.7306626381048638E-2</v>
      </c>
      <c r="I610" s="57">
        <f>'Historical Data'!Q636</f>
        <v>-2.383592782386279E-2</v>
      </c>
      <c r="J610" s="57">
        <f>'Historical Data'!S636</f>
        <v>-8.3309112023196574E-3</v>
      </c>
      <c r="K610" s="57">
        <f>'Historical Data'!U636</f>
        <v>-4.4273501776946667E-2</v>
      </c>
      <c r="L610" s="57">
        <f>'Historical Data'!W636</f>
        <v>-2.6095076209893153E-2</v>
      </c>
      <c r="M610" s="57">
        <f>'Historical Data'!Y636</f>
        <v>-2.9057920416091898E-2</v>
      </c>
    </row>
    <row r="611" spans="2:13" ht="15" customHeight="1" x14ac:dyDescent="0.35">
      <c r="B611" s="56">
        <f>'Historical Data'!C635</f>
        <v>45351</v>
      </c>
      <c r="C611" s="57">
        <f>'Historical Data'!E635</f>
        <v>-2.5000691669035957E-3</v>
      </c>
      <c r="D611" s="57">
        <f>'Historical Data'!G635</f>
        <v>-1.0776140194267092E-2</v>
      </c>
      <c r="E611" s="57">
        <f>'Historical Data'!I635</f>
        <v>-1.2042840910213126E-2</v>
      </c>
      <c r="F611" s="57">
        <f>'Historical Data'!K635</f>
        <v>6.3682401737685801E-4</v>
      </c>
      <c r="G611" s="57">
        <f>'Historical Data'!M635</f>
        <v>-1.8188932001458658E-2</v>
      </c>
      <c r="H611" s="57">
        <f>'Historical Data'!O635</f>
        <v>1.3789722470123333E-3</v>
      </c>
      <c r="I611" s="57">
        <f>'Historical Data'!Q635</f>
        <v>1.135773840059473E-3</v>
      </c>
      <c r="J611" s="57">
        <f>'Historical Data'!S635</f>
        <v>6.9006547073704461E-3</v>
      </c>
      <c r="K611" s="57">
        <f>'Historical Data'!U635</f>
        <v>1.1804734048778798E-2</v>
      </c>
      <c r="L611" s="57">
        <f>'Historical Data'!W635</f>
        <v>1.6404694434261513E-2</v>
      </c>
      <c r="M611" s="57">
        <f>'Historical Data'!Y635</f>
        <v>-3.5653649489761463E-2</v>
      </c>
    </row>
    <row r="612" spans="2:13" ht="15" customHeight="1" x14ac:dyDescent="0.35">
      <c r="B612" s="56">
        <f>'Historical Data'!C634</f>
        <v>45352</v>
      </c>
      <c r="C612" s="57">
        <f>'Historical Data'!E634</f>
        <v>-2.2981883281433135E-2</v>
      </c>
      <c r="D612" s="57">
        <f>'Historical Data'!G634</f>
        <v>7.0902465147502092E-3</v>
      </c>
      <c r="E612" s="57">
        <f>'Historical Data'!I634</f>
        <v>3.9312945875002114E-2</v>
      </c>
      <c r="F612" s="57">
        <f>'Historical Data'!K634</f>
        <v>7.6370941321901586E-3</v>
      </c>
      <c r="G612" s="57">
        <f>'Historical Data'!M634</f>
        <v>-1.1825097988540367E-3</v>
      </c>
      <c r="H612" s="57">
        <f>'Historical Data'!O634</f>
        <v>-9.1480652951437813E-3</v>
      </c>
      <c r="I612" s="57">
        <f>'Historical Data'!Q634</f>
        <v>1.9285157684625798E-2</v>
      </c>
      <c r="J612" s="57">
        <f>'Historical Data'!S634</f>
        <v>2.3540009908010973E-2</v>
      </c>
      <c r="K612" s="57">
        <f>'Historical Data'!U634</f>
        <v>1.7147029366628264E-2</v>
      </c>
      <c r="L612" s="57">
        <f>'Historical Data'!W634</f>
        <v>1.5198284364624559E-2</v>
      </c>
      <c r="M612" s="57">
        <f>'Historical Data'!Y634</f>
        <v>3.5626571784566075E-2</v>
      </c>
    </row>
    <row r="613" spans="2:13" ht="15" customHeight="1" x14ac:dyDescent="0.35">
      <c r="B613" s="56">
        <f>'Historical Data'!C633</f>
        <v>45355</v>
      </c>
      <c r="C613" s="57">
        <f>'Historical Data'!E633</f>
        <v>2.321407141778753E-3</v>
      </c>
      <c r="D613" s="57">
        <f>'Historical Data'!G633</f>
        <v>-7.5065727758896195E-3</v>
      </c>
      <c r="E613" s="57">
        <f>'Historical Data'!I633</f>
        <v>-1.4648065264152965E-2</v>
      </c>
      <c r="F613" s="57">
        <f>'Historical Data'!K633</f>
        <v>1.0376265513664995E-2</v>
      </c>
      <c r="G613" s="57">
        <f>'Historical Data'!M633</f>
        <v>2.4072654975031638E-2</v>
      </c>
      <c r="H613" s="57">
        <f>'Historical Data'!O633</f>
        <v>2.630797166705845E-2</v>
      </c>
      <c r="I613" s="57">
        <f>'Historical Data'!Q633</f>
        <v>-8.3472073753471099E-3</v>
      </c>
      <c r="J613" s="57">
        <f>'Historical Data'!S633</f>
        <v>3.0131084129515484E-2</v>
      </c>
      <c r="K613" s="57">
        <f>'Historical Data'!U633</f>
        <v>2.4156985551690324E-2</v>
      </c>
      <c r="L613" s="57">
        <f>'Historical Data'!W633</f>
        <v>3.8023486780321747E-2</v>
      </c>
      <c r="M613" s="57">
        <f>'Historical Data'!Y633</f>
        <v>2.6382898482861572E-2</v>
      </c>
    </row>
    <row r="614" spans="2:13" ht="15" customHeight="1" x14ac:dyDescent="0.35">
      <c r="B614" s="56">
        <f>'Historical Data'!C632</f>
        <v>45356</v>
      </c>
      <c r="C614" s="57">
        <f>'Historical Data'!E632</f>
        <v>2.237756836088356E-2</v>
      </c>
      <c r="D614" s="57">
        <f>'Historical Data'!G632</f>
        <v>5.5903353019897128E-3</v>
      </c>
      <c r="E614" s="57">
        <f>'Historical Data'!I632</f>
        <v>3.4524003765468159E-3</v>
      </c>
      <c r="F614" s="57">
        <f>'Historical Data'!K632</f>
        <v>2.4915102719187843E-2</v>
      </c>
      <c r="G614" s="57">
        <f>'Historical Data'!M632</f>
        <v>-1.1175287275167367E-2</v>
      </c>
      <c r="H614" s="57">
        <f>'Historical Data'!O632</f>
        <v>-1.43161419692035E-2</v>
      </c>
      <c r="I614" s="57">
        <f>'Historical Data'!Q632</f>
        <v>3.7598151634280041E-2</v>
      </c>
      <c r="J614" s="57">
        <f>'Historical Data'!S632</f>
        <v>1.2434653781064009E-2</v>
      </c>
      <c r="K614" s="57">
        <f>'Historical Data'!U632</f>
        <v>1.1878648094096889E-3</v>
      </c>
      <c r="L614" s="57">
        <f>'Historical Data'!W632</f>
        <v>1.1231556686072341E-2</v>
      </c>
      <c r="M614" s="57">
        <f>'Historical Data'!Y632</f>
        <v>-8.7288147139863437E-4</v>
      </c>
    </row>
    <row r="615" spans="2:13" ht="15" customHeight="1" x14ac:dyDescent="0.35">
      <c r="B615" s="56">
        <f>'Historical Data'!C631</f>
        <v>45357</v>
      </c>
      <c r="C615" s="57">
        <f>'Historical Data'!E631</f>
        <v>1.1698159774953254E-3</v>
      </c>
      <c r="D615" s="57">
        <f>'Historical Data'!G631</f>
        <v>-7.4749957172848269E-4</v>
      </c>
      <c r="E615" s="57">
        <f>'Historical Data'!I631</f>
        <v>-1.894835367744363E-2</v>
      </c>
      <c r="F615" s="57">
        <f>'Historical Data'!K631</f>
        <v>4.9664521346699519E-3</v>
      </c>
      <c r="G615" s="57">
        <f>'Historical Data'!M631</f>
        <v>-1.6367904394676613E-2</v>
      </c>
      <c r="H615" s="57">
        <f>'Historical Data'!O631</f>
        <v>5.0049080486238573E-3</v>
      </c>
      <c r="I615" s="57">
        <f>'Historical Data'!Q631</f>
        <v>-1.0275807019223149E-2</v>
      </c>
      <c r="J615" s="57">
        <f>'Historical Data'!S631</f>
        <v>-1.7585424045862719E-2</v>
      </c>
      <c r="K615" s="57">
        <f>'Historical Data'!U631</f>
        <v>-4.4065661073907636E-3</v>
      </c>
      <c r="L615" s="57">
        <f>'Historical Data'!W631</f>
        <v>-3.0291014947569916E-3</v>
      </c>
      <c r="M615" s="57">
        <f>'Historical Data'!Y631</f>
        <v>1.4894729410085628E-2</v>
      </c>
    </row>
    <row r="616" spans="2:13" ht="15" customHeight="1" x14ac:dyDescent="0.35">
      <c r="B616" s="56">
        <f>'Historical Data'!C630</f>
        <v>45358</v>
      </c>
      <c r="C616" s="57">
        <f>'Historical Data'!E630</f>
        <v>1.793676288029622E-2</v>
      </c>
      <c r="D616" s="57">
        <f>'Historical Data'!G630</f>
        <v>9.3478808723679307E-5</v>
      </c>
      <c r="E616" s="57">
        <f>'Historical Data'!I630</f>
        <v>9.7356585113477223E-3</v>
      </c>
      <c r="F616" s="57">
        <f>'Historical Data'!K630</f>
        <v>-1.7079882554676629E-2</v>
      </c>
      <c r="G616" s="57">
        <f>'Historical Data'!M630</f>
        <v>-6.7353127229559107E-3</v>
      </c>
      <c r="H616" s="57">
        <f>'Historical Data'!O630</f>
        <v>6.2493901138822583E-3</v>
      </c>
      <c r="I616" s="57">
        <f>'Historical Data'!Q630</f>
        <v>-1.5846980728713267E-2</v>
      </c>
      <c r="J616" s="57">
        <f>'Historical Data'!S630</f>
        <v>7.1023445551721132E-4</v>
      </c>
      <c r="K616" s="57">
        <f>'Historical Data'!U630</f>
        <v>-3.5753424505431397E-3</v>
      </c>
      <c r="L616" s="57">
        <f>'Historical Data'!W630</f>
        <v>7.6718552217226899E-2</v>
      </c>
      <c r="M616" s="57">
        <f>'Historical Data'!Y630</f>
        <v>-1.4762171279158909E-2</v>
      </c>
    </row>
    <row r="617" spans="2:13" ht="15" customHeight="1" x14ac:dyDescent="0.35">
      <c r="B617" s="56">
        <f>'Historical Data'!C629</f>
        <v>45362</v>
      </c>
      <c r="C617" s="57">
        <f>'Historical Data'!E629</f>
        <v>4.4357568958104387E-3</v>
      </c>
      <c r="D617" s="57">
        <f>'Historical Data'!G629</f>
        <v>-5.4693116300095213E-3</v>
      </c>
      <c r="E617" s="57">
        <f>'Historical Data'!I629</f>
        <v>6.2208970886823423E-4</v>
      </c>
      <c r="F617" s="57">
        <f>'Historical Data'!K629</f>
        <v>1.7638389857577152E-4</v>
      </c>
      <c r="G617" s="57">
        <f>'Historical Data'!M629</f>
        <v>-3.1511872317896539E-2</v>
      </c>
      <c r="H617" s="57">
        <f>'Historical Data'!O629</f>
        <v>-1.2130048777002411E-2</v>
      </c>
      <c r="I617" s="57">
        <f>'Historical Data'!Q629</f>
        <v>1.1105485171887253E-3</v>
      </c>
      <c r="J617" s="57">
        <f>'Historical Data'!S629</f>
        <v>-1.2067162084503424E-2</v>
      </c>
      <c r="K617" s="57">
        <f>'Historical Data'!U629</f>
        <v>-2.426096829258384E-2</v>
      </c>
      <c r="L617" s="57">
        <f>'Historical Data'!W629</f>
        <v>-2.8453882403609243E-2</v>
      </c>
      <c r="M617" s="57">
        <f>'Historical Data'!Y629</f>
        <v>1.2711729255793447E-2</v>
      </c>
    </row>
    <row r="618" spans="2:13" ht="15" customHeight="1" x14ac:dyDescent="0.35">
      <c r="B618" s="56">
        <f>'Historical Data'!C628</f>
        <v>45363</v>
      </c>
      <c r="C618" s="57">
        <f>'Historical Data'!E628</f>
        <v>-4.7876672054637526E-3</v>
      </c>
      <c r="D618" s="57">
        <f>'Historical Data'!G628</f>
        <v>-2.4911868390129266E-2</v>
      </c>
      <c r="E618" s="57">
        <f>'Historical Data'!I628</f>
        <v>-1.7199436565494386E-2</v>
      </c>
      <c r="F618" s="57">
        <f>'Historical Data'!K628</f>
        <v>-1.9137474033209201E-2</v>
      </c>
      <c r="G618" s="57">
        <f>'Historical Data'!M628</f>
        <v>-1.1943934036230064E-2</v>
      </c>
      <c r="H618" s="57">
        <f>'Historical Data'!O628</f>
        <v>5.894232014960199E-4</v>
      </c>
      <c r="I618" s="57">
        <f>'Historical Data'!Q628</f>
        <v>-3.8824298965890458E-2</v>
      </c>
      <c r="J618" s="57">
        <f>'Historical Data'!S628</f>
        <v>-9.196535575742848E-3</v>
      </c>
      <c r="K618" s="57">
        <f>'Historical Data'!U628</f>
        <v>-1.4007902256673033E-3</v>
      </c>
      <c r="L618" s="57">
        <f>'Historical Data'!W628</f>
        <v>-4.1268358681813888E-2</v>
      </c>
      <c r="M618" s="57">
        <f>'Historical Data'!Y628</f>
        <v>3.4120023706166291E-2</v>
      </c>
    </row>
    <row r="619" spans="2:13" ht="15" customHeight="1" x14ac:dyDescent="0.35">
      <c r="B619" s="56">
        <f>'Historical Data'!C627</f>
        <v>45364</v>
      </c>
      <c r="C619" s="57">
        <f>'Historical Data'!E627</f>
        <v>-3.700728032334899E-3</v>
      </c>
      <c r="D619" s="57">
        <f>'Historical Data'!G627</f>
        <v>-8.6093022697487531E-2</v>
      </c>
      <c r="E619" s="57">
        <f>'Historical Data'!I627</f>
        <v>-9.0717399083185324E-2</v>
      </c>
      <c r="F619" s="57">
        <f>'Historical Data'!K627</f>
        <v>-4.9990986311543306E-2</v>
      </c>
      <c r="G619" s="57">
        <f>'Historical Data'!M627</f>
        <v>-6.2526058610761104E-2</v>
      </c>
      <c r="H619" s="57">
        <f>'Historical Data'!O627</f>
        <v>-9.4737916902070896E-2</v>
      </c>
      <c r="I619" s="57">
        <f>'Historical Data'!Q627</f>
        <v>-9.8095592425948341E-2</v>
      </c>
      <c r="J619" s="57">
        <f>'Historical Data'!S627</f>
        <v>-6.4539645472480922E-2</v>
      </c>
      <c r="K619" s="57">
        <f>'Historical Data'!U627</f>
        <v>-7.3119500653004321E-2</v>
      </c>
      <c r="L619" s="57">
        <f>'Historical Data'!W627</f>
        <v>-6.0969394150201195E-2</v>
      </c>
      <c r="M619" s="57">
        <f>'Historical Data'!Y627</f>
        <v>-5.2348486368106073E-2</v>
      </c>
    </row>
    <row r="620" spans="2:13" ht="15" customHeight="1" x14ac:dyDescent="0.35">
      <c r="B620" s="56">
        <f>'Historical Data'!C626</f>
        <v>45365</v>
      </c>
      <c r="C620" s="57">
        <f>'Historical Data'!E626</f>
        <v>-1.113349775940542E-2</v>
      </c>
      <c r="D620" s="57">
        <f>'Historical Data'!G626</f>
        <v>0.1124532256430919</v>
      </c>
      <c r="E620" s="57">
        <f>'Historical Data'!I626</f>
        <v>9.8724665987315996E-2</v>
      </c>
      <c r="F620" s="57">
        <f>'Historical Data'!K626</f>
        <v>1.8076812100281447E-2</v>
      </c>
      <c r="G620" s="57">
        <f>'Historical Data'!M626</f>
        <v>4.0017774857257882E-2</v>
      </c>
      <c r="H620" s="57">
        <f>'Historical Data'!O626</f>
        <v>3.4269692988205369E-2</v>
      </c>
      <c r="I620" s="57">
        <f>'Historical Data'!Q626</f>
        <v>8.8291740332139268E-2</v>
      </c>
      <c r="J620" s="57">
        <f>'Historical Data'!S626</f>
        <v>-2.0151380169889377E-3</v>
      </c>
      <c r="K620" s="57">
        <f>'Historical Data'!U626</f>
        <v>7.7564079864800295E-3</v>
      </c>
      <c r="L620" s="57">
        <f>'Historical Data'!W626</f>
        <v>3.3606657693879605E-2</v>
      </c>
      <c r="M620" s="57">
        <f>'Historical Data'!Y626</f>
        <v>7.0425454056224357E-3</v>
      </c>
    </row>
    <row r="621" spans="2:13" ht="15" customHeight="1" x14ac:dyDescent="0.35">
      <c r="B621" s="56">
        <f>'Historical Data'!C625</f>
        <v>45366</v>
      </c>
      <c r="C621" s="57">
        <f>'Historical Data'!E625</f>
        <v>-6.3696425121257949E-3</v>
      </c>
      <c r="D621" s="57">
        <f>'Historical Data'!G625</f>
        <v>-8.2500335113141476E-3</v>
      </c>
      <c r="E621" s="57">
        <f>'Historical Data'!I625</f>
        <v>3.8515942435202177E-3</v>
      </c>
      <c r="F621" s="57">
        <f>'Historical Data'!K625</f>
        <v>-1.3851425750647239E-2</v>
      </c>
      <c r="G621" s="57">
        <f>'Historical Data'!M625</f>
        <v>4.2753222229900967E-3</v>
      </c>
      <c r="H621" s="57">
        <f>'Historical Data'!O625</f>
        <v>4.414380336841206E-2</v>
      </c>
      <c r="I621" s="57">
        <f>'Historical Data'!Q625</f>
        <v>-2.4691524653298824E-2</v>
      </c>
      <c r="J621" s="57">
        <f>'Historical Data'!S625</f>
        <v>-1.7244293181536974E-2</v>
      </c>
      <c r="K621" s="57">
        <f>'Historical Data'!U625</f>
        <v>-1.5018282660925752E-3</v>
      </c>
      <c r="L621" s="57">
        <f>'Historical Data'!W625</f>
        <v>-9.6241614736035652E-3</v>
      </c>
      <c r="M621" s="57">
        <f>'Historical Data'!Y625</f>
        <v>1.0490052261532323E-2</v>
      </c>
    </row>
    <row r="622" spans="2:13" ht="15" customHeight="1" x14ac:dyDescent="0.35">
      <c r="B622" s="56">
        <f>'Historical Data'!C624</f>
        <v>45369</v>
      </c>
      <c r="C622" s="57">
        <f>'Historical Data'!E624</f>
        <v>-5.4542699672342265E-2</v>
      </c>
      <c r="D622" s="57">
        <f>'Historical Data'!G624</f>
        <v>-3.537792309004073E-2</v>
      </c>
      <c r="E622" s="57">
        <f>'Historical Data'!I624</f>
        <v>-1.7186981809878099E-2</v>
      </c>
      <c r="F622" s="57">
        <f>'Historical Data'!K624</f>
        <v>-1.8854126525708059E-3</v>
      </c>
      <c r="G622" s="57">
        <f>'Historical Data'!M624</f>
        <v>-2.0008529161456123E-2</v>
      </c>
      <c r="H622" s="57">
        <f>'Historical Data'!O624</f>
        <v>-5.0211566284299458E-3</v>
      </c>
      <c r="I622" s="57">
        <f>'Historical Data'!Q624</f>
        <v>-5.4249301174201792E-3</v>
      </c>
      <c r="J622" s="57">
        <f>'Historical Data'!S624</f>
        <v>2.6873770007640463E-3</v>
      </c>
      <c r="K622" s="57">
        <f>'Historical Data'!U624</f>
        <v>-3.9482210964578712E-3</v>
      </c>
      <c r="L622" s="57">
        <f>'Historical Data'!W624</f>
        <v>3.1516832848351495E-2</v>
      </c>
      <c r="M622" s="57">
        <f>'Historical Data'!Y624</f>
        <v>2.9759059618200689E-2</v>
      </c>
    </row>
    <row r="623" spans="2:13" ht="15" customHeight="1" x14ac:dyDescent="0.35">
      <c r="B623" s="56">
        <f>'Historical Data'!C623</f>
        <v>45370</v>
      </c>
      <c r="C623" s="57">
        <f>'Historical Data'!E623</f>
        <v>1.9245767827475779E-2</v>
      </c>
      <c r="D623" s="57">
        <f>'Historical Data'!G623</f>
        <v>-2.5276184315601302E-3</v>
      </c>
      <c r="E623" s="57">
        <f>'Historical Data'!I623</f>
        <v>-2.5856984306468767E-2</v>
      </c>
      <c r="F623" s="57">
        <f>'Historical Data'!K623</f>
        <v>-2.1156006062294397E-2</v>
      </c>
      <c r="G623" s="57">
        <f>'Historical Data'!M623</f>
        <v>-7.3848525078732408E-3</v>
      </c>
      <c r="H623" s="57">
        <f>'Historical Data'!O623</f>
        <v>-2.543401545545787E-2</v>
      </c>
      <c r="I623" s="57">
        <f>'Historical Data'!Q623</f>
        <v>-6.059929668629227E-4</v>
      </c>
      <c r="J623" s="57">
        <f>'Historical Data'!S623</f>
        <v>-1.1666497300133249E-2</v>
      </c>
      <c r="K623" s="57">
        <f>'Historical Data'!U623</f>
        <v>-2.2272440245709957E-2</v>
      </c>
      <c r="L623" s="57">
        <f>'Historical Data'!W623</f>
        <v>-2.4188422415148181E-2</v>
      </c>
      <c r="M623" s="57">
        <f>'Historical Data'!Y623</f>
        <v>6.1872420171393383E-2</v>
      </c>
    </row>
    <row r="624" spans="2:13" ht="15" customHeight="1" x14ac:dyDescent="0.35">
      <c r="B624" s="56">
        <f>'Historical Data'!C622</f>
        <v>45371</v>
      </c>
      <c r="C624" s="57">
        <f>'Historical Data'!E622</f>
        <v>-1.5116634062675605E-2</v>
      </c>
      <c r="D624" s="57">
        <f>'Historical Data'!G622</f>
        <v>5.117782447126018E-3</v>
      </c>
      <c r="E624" s="57">
        <f>'Historical Data'!I622</f>
        <v>1.438332764380279E-2</v>
      </c>
      <c r="F624" s="57">
        <f>'Historical Data'!K622</f>
        <v>-6.4646678202501251E-3</v>
      </c>
      <c r="G624" s="57">
        <f>'Historical Data'!M622</f>
        <v>-6.126872068055178E-3</v>
      </c>
      <c r="H624" s="57">
        <f>'Historical Data'!O622</f>
        <v>1.3152514947809557E-2</v>
      </c>
      <c r="I624" s="57">
        <f>'Historical Data'!Q622</f>
        <v>4.8513701379573337E-3</v>
      </c>
      <c r="J624" s="57">
        <f>'Historical Data'!S622</f>
        <v>6.3807941502536103E-4</v>
      </c>
      <c r="K624" s="57">
        <f>'Historical Data'!U622</f>
        <v>2.1814530034733215E-2</v>
      </c>
      <c r="L624" s="57">
        <f>'Historical Data'!W622</f>
        <v>-8.7410730276620274E-3</v>
      </c>
      <c r="M624" s="57">
        <f>'Historical Data'!Y622</f>
        <v>-3.481003990893794E-2</v>
      </c>
    </row>
    <row r="625" spans="2:13" ht="15" customHeight="1" x14ac:dyDescent="0.35">
      <c r="B625" s="56">
        <f>'Historical Data'!C621</f>
        <v>45372</v>
      </c>
      <c r="C625" s="57">
        <f>'Historical Data'!E621</f>
        <v>6.4470466778951963E-3</v>
      </c>
      <c r="D625" s="57">
        <f>'Historical Data'!G621</f>
        <v>-2.5211209275738389E-3</v>
      </c>
      <c r="E625" s="57">
        <f>'Historical Data'!I621</f>
        <v>4.1130973269813964E-3</v>
      </c>
      <c r="F625" s="57">
        <f>'Historical Data'!K621</f>
        <v>1.8257718084206509E-2</v>
      </c>
      <c r="G625" s="57">
        <f>'Historical Data'!M621</f>
        <v>6.1646865523069305E-2</v>
      </c>
      <c r="H625" s="57">
        <f>'Historical Data'!O621</f>
        <v>3.1483183750609545E-2</v>
      </c>
      <c r="I625" s="57">
        <f>'Historical Data'!Q621</f>
        <v>1.5087470647075607E-2</v>
      </c>
      <c r="J625" s="57">
        <f>'Historical Data'!S621</f>
        <v>3.6186806997956067E-2</v>
      </c>
      <c r="K625" s="57">
        <f>'Historical Data'!U621</f>
        <v>3.4385223777625651E-2</v>
      </c>
      <c r="L625" s="57">
        <f>'Historical Data'!W621</f>
        <v>3.2245285458498252E-2</v>
      </c>
      <c r="M625" s="57">
        <f>'Historical Data'!Y621</f>
        <v>2.0040975761771218E-2</v>
      </c>
    </row>
    <row r="626" spans="2:13" ht="15" customHeight="1" x14ac:dyDescent="0.35">
      <c r="B626" s="56">
        <f>'Historical Data'!C620</f>
        <v>45373</v>
      </c>
      <c r="C626" s="57">
        <f>'Historical Data'!E620</f>
        <v>-1.5685227386888267E-2</v>
      </c>
      <c r="D626" s="57">
        <f>'Historical Data'!G620</f>
        <v>6.640847467281219E-3</v>
      </c>
      <c r="E626" s="57">
        <f>'Historical Data'!I620</f>
        <v>-1.9403215745282809E-3</v>
      </c>
      <c r="F626" s="57">
        <f>'Historical Data'!K620</f>
        <v>1.2970916834936119E-2</v>
      </c>
      <c r="G626" s="57">
        <f>'Historical Data'!M620</f>
        <v>-7.0510566068322511E-3</v>
      </c>
      <c r="H626" s="57">
        <f>'Historical Data'!O620</f>
        <v>2.1603408863195117E-2</v>
      </c>
      <c r="I626" s="57">
        <f>'Historical Data'!Q620</f>
        <v>1.1296247422248218E-2</v>
      </c>
      <c r="J626" s="57">
        <f>'Historical Data'!S620</f>
        <v>-7.6912936746131866E-4</v>
      </c>
      <c r="K626" s="57">
        <f>'Historical Data'!U620</f>
        <v>7.305856657257026E-3</v>
      </c>
      <c r="L626" s="57">
        <f>'Historical Data'!W620</f>
        <v>-3.6974624742419637E-3</v>
      </c>
      <c r="M626" s="57">
        <f>'Historical Data'!Y620</f>
        <v>3.1499960446377484E-2</v>
      </c>
    </row>
    <row r="627" spans="2:13" ht="15" customHeight="1" x14ac:dyDescent="0.35">
      <c r="B627" s="56">
        <f>'Historical Data'!C619</f>
        <v>45377</v>
      </c>
      <c r="C627" s="57">
        <f>'Historical Data'!E619</f>
        <v>1.0705815680555286E-2</v>
      </c>
      <c r="D627" s="57">
        <f>'Historical Data'!G619</f>
        <v>2.9834629338828966E-2</v>
      </c>
      <c r="E627" s="57">
        <f>'Historical Data'!I619</f>
        <v>3.9152153368435805E-3</v>
      </c>
      <c r="F627" s="57">
        <f>'Historical Data'!K619</f>
        <v>-1.7041686980474036E-2</v>
      </c>
      <c r="G627" s="57">
        <f>'Historical Data'!M619</f>
        <v>-8.3542712639518291E-3</v>
      </c>
      <c r="H627" s="57">
        <f>'Historical Data'!O619</f>
        <v>-4.3650873672693713E-3</v>
      </c>
      <c r="I627" s="57">
        <f>'Historical Data'!Q619</f>
        <v>7.6424642086299066E-3</v>
      </c>
      <c r="J627" s="57">
        <f>'Historical Data'!S619</f>
        <v>1.3394845945621014E-2</v>
      </c>
      <c r="K627" s="57">
        <f>'Historical Data'!U619</f>
        <v>-2.0670851877934715E-2</v>
      </c>
      <c r="L627" s="57">
        <f>'Historical Data'!W619</f>
        <v>-1.5357967236384606E-3</v>
      </c>
      <c r="M627" s="57">
        <f>'Historical Data'!Y619</f>
        <v>9.453508541634803E-2</v>
      </c>
    </row>
    <row r="628" spans="2:13" ht="15" customHeight="1" x14ac:dyDescent="0.35">
      <c r="B628" s="56">
        <f>'Historical Data'!C618</f>
        <v>45378</v>
      </c>
      <c r="C628" s="57">
        <f>'Historical Data'!E618</f>
        <v>1.8539384066732723E-2</v>
      </c>
      <c r="D628" s="57">
        <f>'Historical Data'!G618</f>
        <v>-2.968739659942643E-2</v>
      </c>
      <c r="E628" s="57">
        <f>'Historical Data'!I618</f>
        <v>-1.9634211941904289E-2</v>
      </c>
      <c r="F628" s="57">
        <f>'Historical Data'!K618</f>
        <v>-1.0440650875036761E-2</v>
      </c>
      <c r="G628" s="57">
        <f>'Historical Data'!M618</f>
        <v>2.8643664417876691E-2</v>
      </c>
      <c r="H628" s="57">
        <f>'Historical Data'!O618</f>
        <v>6.7225022079475671E-3</v>
      </c>
      <c r="I628" s="57">
        <f>'Historical Data'!Q618</f>
        <v>3.6756049840464211E-2</v>
      </c>
      <c r="J628" s="57">
        <f>'Historical Data'!S618</f>
        <v>7.5964568614936834E-3</v>
      </c>
      <c r="K628" s="57">
        <f>'Historical Data'!U618</f>
        <v>7.4059556538808025E-4</v>
      </c>
      <c r="L628" s="57">
        <f>'Historical Data'!W618</f>
        <v>-4.3577857955464649E-3</v>
      </c>
      <c r="M628" s="57">
        <f>'Historical Data'!Y618</f>
        <v>1.0711834179507829E-2</v>
      </c>
    </row>
    <row r="629" spans="2:13" ht="15" customHeight="1" x14ac:dyDescent="0.35">
      <c r="B629" s="56">
        <f>'Historical Data'!C617</f>
        <v>45379</v>
      </c>
      <c r="C629" s="57">
        <f>'Historical Data'!E617</f>
        <v>2.170716975815612E-3</v>
      </c>
      <c r="D629" s="57">
        <f>'Historical Data'!G617</f>
        <v>1.1676578677649818E-2</v>
      </c>
      <c r="E629" s="57">
        <f>'Historical Data'!I617</f>
        <v>6.9410284850808246E-3</v>
      </c>
      <c r="F629" s="57">
        <f>'Historical Data'!K617</f>
        <v>3.3394682597686742E-2</v>
      </c>
      <c r="G629" s="57">
        <f>'Historical Data'!M617</f>
        <v>-3.6855372484116966E-3</v>
      </c>
      <c r="H629" s="57">
        <f>'Historical Data'!O617</f>
        <v>2.371049536795744E-2</v>
      </c>
      <c r="I629" s="57">
        <f>'Historical Data'!Q617</f>
        <v>9.5667924994693454E-3</v>
      </c>
      <c r="J629" s="57">
        <f>'Historical Data'!S617</f>
        <v>1.266575401469594E-2</v>
      </c>
      <c r="K629" s="57">
        <f>'Historical Data'!U617</f>
        <v>2.4606669525656155E-2</v>
      </c>
      <c r="L629" s="57">
        <f>'Historical Data'!W617</f>
        <v>1.493304405668594E-2</v>
      </c>
      <c r="M629" s="57">
        <f>'Historical Data'!Y617</f>
        <v>-4.3731058621490737E-2</v>
      </c>
    </row>
    <row r="630" spans="2:13" ht="15" customHeight="1" x14ac:dyDescent="0.35">
      <c r="B630" s="56">
        <f>'Historical Data'!C616</f>
        <v>45383</v>
      </c>
      <c r="C630" s="57">
        <f>'Historical Data'!E616</f>
        <v>4.4127352319800472E-4</v>
      </c>
      <c r="D630" s="57">
        <f>'Historical Data'!G616</f>
        <v>8.3081769635587222E-2</v>
      </c>
      <c r="E630" s="57">
        <f>'Historical Data'!I616</f>
        <v>2.8962223091831385E-2</v>
      </c>
      <c r="F630" s="57">
        <f>'Historical Data'!K616</f>
        <v>4.9925010256731905E-2</v>
      </c>
      <c r="G630" s="57">
        <f>'Historical Data'!M616</f>
        <v>3.1648229441232134E-2</v>
      </c>
      <c r="H630" s="57">
        <f>'Historical Data'!O616</f>
        <v>-1.975802792714032E-2</v>
      </c>
      <c r="I630" s="57">
        <f>'Historical Data'!Q616</f>
        <v>8.9185164502769698E-3</v>
      </c>
      <c r="J630" s="57">
        <f>'Historical Data'!S616</f>
        <v>1.9505883207724617E-2</v>
      </c>
      <c r="K630" s="57">
        <f>'Historical Data'!U616</f>
        <v>1.1737170202335223E-2</v>
      </c>
      <c r="L630" s="57">
        <f>'Historical Data'!W616</f>
        <v>3.2344008820771819E-2</v>
      </c>
      <c r="M630" s="57">
        <f>'Historical Data'!Y616</f>
        <v>4.7534867051279184E-2</v>
      </c>
    </row>
    <row r="631" spans="2:13" ht="15" customHeight="1" x14ac:dyDescent="0.35">
      <c r="B631" s="56">
        <f>'Historical Data'!C615</f>
        <v>45384</v>
      </c>
      <c r="C631" s="57">
        <f>'Historical Data'!E615</f>
        <v>6.8087487151462511E-3</v>
      </c>
      <c r="D631" s="57">
        <f>'Historical Data'!G615</f>
        <v>-1.2275201811213998E-2</v>
      </c>
      <c r="E631" s="57">
        <f>'Historical Data'!I615</f>
        <v>2.3036463874688273E-3</v>
      </c>
      <c r="F631" s="57">
        <f>'Historical Data'!K615</f>
        <v>4.9959909773170441E-2</v>
      </c>
      <c r="G631" s="57">
        <f>'Historical Data'!M615</f>
        <v>1.5936287872218013E-2</v>
      </c>
      <c r="H631" s="57">
        <f>'Historical Data'!O615</f>
        <v>4.5809621274562007E-2</v>
      </c>
      <c r="I631" s="57">
        <f>'Historical Data'!Q615</f>
        <v>1.8784474422336217E-2</v>
      </c>
      <c r="J631" s="57">
        <f>'Historical Data'!S615</f>
        <v>7.1563252627990792E-3</v>
      </c>
      <c r="K631" s="57">
        <f>'Historical Data'!U615</f>
        <v>-2.1416868003931722E-3</v>
      </c>
      <c r="L631" s="57">
        <f>'Historical Data'!W615</f>
        <v>4.5459474058475724E-3</v>
      </c>
      <c r="M631" s="57">
        <f>'Historical Data'!Y615</f>
        <v>3.0193482864125931E-2</v>
      </c>
    </row>
    <row r="632" spans="2:13" ht="15" customHeight="1" x14ac:dyDescent="0.35">
      <c r="B632" s="56">
        <f>'Historical Data'!C614</f>
        <v>45385</v>
      </c>
      <c r="C632" s="57">
        <f>'Historical Data'!E614</f>
        <v>8.5409335451012147E-3</v>
      </c>
      <c r="D632" s="57">
        <f>'Historical Data'!G614</f>
        <v>-3.2776215832385214E-3</v>
      </c>
      <c r="E632" s="57">
        <f>'Historical Data'!I614</f>
        <v>-7.2385665947043432E-3</v>
      </c>
      <c r="F632" s="57">
        <f>'Historical Data'!K614</f>
        <v>4.9961739582301989E-2</v>
      </c>
      <c r="G632" s="57">
        <f>'Historical Data'!M614</f>
        <v>1.2156862667369372E-2</v>
      </c>
      <c r="H632" s="57">
        <f>'Historical Data'!O614</f>
        <v>7.2205823208072006E-2</v>
      </c>
      <c r="I632" s="57">
        <f>'Historical Data'!Q614</f>
        <v>1.0846083303666321E-2</v>
      </c>
      <c r="J632" s="57">
        <f>'Historical Data'!S614</f>
        <v>1.8706563842443069E-2</v>
      </c>
      <c r="K632" s="57">
        <f>'Historical Data'!U614</f>
        <v>1.9675723269789724E-3</v>
      </c>
      <c r="L632" s="57">
        <f>'Historical Data'!W614</f>
        <v>8.4393262080708631E-3</v>
      </c>
      <c r="M632" s="57">
        <f>'Historical Data'!Y614</f>
        <v>1.0474508138721639E-2</v>
      </c>
    </row>
    <row r="633" spans="2:13" ht="15" customHeight="1" x14ac:dyDescent="0.35">
      <c r="B633" s="56">
        <f>'Historical Data'!C613</f>
        <v>45386</v>
      </c>
      <c r="C633" s="57">
        <f>'Historical Data'!E613</f>
        <v>1.2021855122678726E-2</v>
      </c>
      <c r="D633" s="57">
        <f>'Historical Data'!G613</f>
        <v>6.6225165562914245E-3</v>
      </c>
      <c r="E633" s="57">
        <f>'Historical Data'!I613</f>
        <v>6.3333376211740511E-3</v>
      </c>
      <c r="F633" s="57">
        <f>'Historical Data'!K613</f>
        <v>3.908711024996725E-2</v>
      </c>
      <c r="G633" s="57">
        <f>'Historical Data'!M613</f>
        <v>6.6640743815675085E-2</v>
      </c>
      <c r="H633" s="57">
        <f>'Historical Data'!O613</f>
        <v>2.9241934831794048E-3</v>
      </c>
      <c r="I633" s="57">
        <f>'Historical Data'!Q613</f>
        <v>1.6094346669091264E-2</v>
      </c>
      <c r="J633" s="57">
        <f>'Historical Data'!S613</f>
        <v>9.6796359521647002E-3</v>
      </c>
      <c r="K633" s="57">
        <f>'Historical Data'!U613</f>
        <v>-8.7469846414657271E-3</v>
      </c>
      <c r="L633" s="57">
        <f>'Historical Data'!W613</f>
        <v>4.4875790504965707E-3</v>
      </c>
      <c r="M633" s="57">
        <f>'Historical Data'!Y613</f>
        <v>-3.5453398924505386E-3</v>
      </c>
    </row>
    <row r="634" spans="2:13" ht="15" customHeight="1" x14ac:dyDescent="0.35">
      <c r="B634" s="56">
        <f>'Historical Data'!C612</f>
        <v>45387</v>
      </c>
      <c r="C634" s="57">
        <f>'Historical Data'!E612</f>
        <v>5.1671701734883335E-3</v>
      </c>
      <c r="D634" s="57">
        <f>'Historical Data'!G612</f>
        <v>-5.1723694844646451E-3</v>
      </c>
      <c r="E634" s="57">
        <f>'Historical Data'!I612</f>
        <v>5.870362921045702E-3</v>
      </c>
      <c r="F634" s="57">
        <f>'Historical Data'!K612</f>
        <v>-2.3831757819715915E-2</v>
      </c>
      <c r="G634" s="57">
        <f>'Historical Data'!M612</f>
        <v>-1.5619303922627448E-2</v>
      </c>
      <c r="H634" s="57">
        <f>'Historical Data'!O612</f>
        <v>2.7527655092552727E-2</v>
      </c>
      <c r="I634" s="57">
        <f>'Historical Data'!Q612</f>
        <v>-7.9197107639915609E-3</v>
      </c>
      <c r="J634" s="57">
        <f>'Historical Data'!S612</f>
        <v>-2.8193096249706784E-4</v>
      </c>
      <c r="K634" s="57">
        <f>'Historical Data'!U612</f>
        <v>2.7012428253931908E-3</v>
      </c>
      <c r="L634" s="57">
        <f>'Historical Data'!W612</f>
        <v>1.2074974244944414E-3</v>
      </c>
      <c r="M634" s="57">
        <f>'Historical Data'!Y612</f>
        <v>1.0097890447132052E-2</v>
      </c>
    </row>
    <row r="635" spans="2:13" ht="15" customHeight="1" x14ac:dyDescent="0.35">
      <c r="B635" s="56">
        <f>'Historical Data'!C611</f>
        <v>45390</v>
      </c>
      <c r="C635" s="57">
        <f>'Historical Data'!E611</f>
        <v>2.7208313651394533E-4</v>
      </c>
      <c r="D635" s="57">
        <f>'Historical Data'!G611</f>
        <v>-1.8653719174828054E-2</v>
      </c>
      <c r="E635" s="57">
        <f>'Historical Data'!I611</f>
        <v>9.0170745047697398E-3</v>
      </c>
      <c r="F635" s="57">
        <f>'Historical Data'!K611</f>
        <v>-2.4972054769972996E-2</v>
      </c>
      <c r="G635" s="57">
        <f>'Historical Data'!M611</f>
        <v>3.9483485447459721E-2</v>
      </c>
      <c r="H635" s="57">
        <f>'Historical Data'!O611</f>
        <v>4.7404425796947702E-2</v>
      </c>
      <c r="I635" s="57">
        <f>'Historical Data'!Q611</f>
        <v>-1.7030314640184341E-2</v>
      </c>
      <c r="J635" s="57">
        <f>'Historical Data'!S611</f>
        <v>2.5243131356641468E-2</v>
      </c>
      <c r="K635" s="57">
        <f>'Historical Data'!U611</f>
        <v>1.2033179856505205E-2</v>
      </c>
      <c r="L635" s="57">
        <f>'Historical Data'!W611</f>
        <v>4.2209194323521437E-3</v>
      </c>
      <c r="M635" s="57">
        <f>'Historical Data'!Y611</f>
        <v>5.2299605892854428E-2</v>
      </c>
    </row>
    <row r="636" spans="2:13" ht="15" customHeight="1" x14ac:dyDescent="0.35">
      <c r="B636" s="56">
        <f>'Historical Data'!C610</f>
        <v>45391</v>
      </c>
      <c r="C636" s="57">
        <f>'Historical Data'!E610</f>
        <v>-4.3874064811212365E-3</v>
      </c>
      <c r="D636" s="57">
        <f>'Historical Data'!G610</f>
        <v>-4.2756663943080975E-3</v>
      </c>
      <c r="E636" s="57">
        <f>'Historical Data'!I610</f>
        <v>-1.5111377473571164E-3</v>
      </c>
      <c r="F636" s="57">
        <f>'Historical Data'!K610</f>
        <v>8.6735747200301638E-3</v>
      </c>
      <c r="G636" s="57">
        <f>'Historical Data'!M610</f>
        <v>1.3489569945427826E-2</v>
      </c>
      <c r="H636" s="57">
        <f>'Historical Data'!O610</f>
        <v>-2.2948185379381036E-2</v>
      </c>
      <c r="I636" s="57">
        <f>'Historical Data'!Q610</f>
        <v>-1.2993984910121381E-2</v>
      </c>
      <c r="J636" s="57">
        <f>'Historical Data'!S610</f>
        <v>-1.6505795544250468E-3</v>
      </c>
      <c r="K636" s="57">
        <f>'Historical Data'!U610</f>
        <v>-1.9520928226726131E-3</v>
      </c>
      <c r="L636" s="57">
        <f>'Historical Data'!W610</f>
        <v>3.2544744290761374E-2</v>
      </c>
      <c r="M636" s="57">
        <f>'Historical Data'!Y610</f>
        <v>1.7948300361109171E-2</v>
      </c>
    </row>
    <row r="637" spans="2:13" ht="15" customHeight="1" x14ac:dyDescent="0.35">
      <c r="B637" s="56">
        <f>'Historical Data'!C609</f>
        <v>45392</v>
      </c>
      <c r="C637" s="57">
        <f>'Historical Data'!E609</f>
        <v>-1.9934050672456571E-3</v>
      </c>
      <c r="D637" s="57">
        <f>'Historical Data'!G609</f>
        <v>-6.5344224037339194E-3</v>
      </c>
      <c r="E637" s="57">
        <f>'Historical Data'!I609</f>
        <v>-4.5402105174616736E-3</v>
      </c>
      <c r="F637" s="57">
        <f>'Historical Data'!K609</f>
        <v>2.4337069840820735E-3</v>
      </c>
      <c r="G637" s="57">
        <f>'Historical Data'!M609</f>
        <v>-2.8021661052031188E-3</v>
      </c>
      <c r="H637" s="57">
        <f>'Historical Data'!O609</f>
        <v>4.8116332417018626E-3</v>
      </c>
      <c r="I637" s="57">
        <f>'Historical Data'!Q609</f>
        <v>1.865043075631001E-2</v>
      </c>
      <c r="J637" s="57">
        <f>'Historical Data'!S609</f>
        <v>-1.1022650914574994E-3</v>
      </c>
      <c r="K637" s="57">
        <f>'Historical Data'!U609</f>
        <v>4.8008301430635392E-3</v>
      </c>
      <c r="L637" s="57">
        <f>'Historical Data'!W609</f>
        <v>4.7685405670250258E-3</v>
      </c>
      <c r="M637" s="57">
        <f>'Historical Data'!Y609</f>
        <v>-1.6222543862170036E-2</v>
      </c>
    </row>
    <row r="638" spans="2:13" ht="15" customHeight="1" x14ac:dyDescent="0.35">
      <c r="B638" s="56">
        <f>'Historical Data'!C608</f>
        <v>45394</v>
      </c>
      <c r="C638" s="57">
        <f>'Historical Data'!E608</f>
        <v>1.266616900983597E-2</v>
      </c>
      <c r="D638" s="57">
        <f>'Historical Data'!G608</f>
        <v>4.3692970768709483E-3</v>
      </c>
      <c r="E638" s="57">
        <f>'Historical Data'!I608</f>
        <v>-1.2293552383685458E-2</v>
      </c>
      <c r="F638" s="57">
        <f>'Historical Data'!K608</f>
        <v>-3.665937355737281E-2</v>
      </c>
      <c r="G638" s="57">
        <f>'Historical Data'!M608</f>
        <v>-8.7811540421244283E-3</v>
      </c>
      <c r="H638" s="57">
        <f>'Historical Data'!O608</f>
        <v>6.492667061259727E-4</v>
      </c>
      <c r="I638" s="57">
        <f>'Historical Data'!Q608</f>
        <v>-6.4620064900184904E-3</v>
      </c>
      <c r="J638" s="57">
        <f>'Historical Data'!S608</f>
        <v>-2.0688714514660589E-3</v>
      </c>
      <c r="K638" s="57">
        <f>'Historical Data'!U608</f>
        <v>-2.5836258106362031E-2</v>
      </c>
      <c r="L638" s="57">
        <f>'Historical Data'!W608</f>
        <v>1.157541006241547E-2</v>
      </c>
      <c r="M638" s="57">
        <f>'Historical Data'!Y608</f>
        <v>6.5896738585933257E-3</v>
      </c>
    </row>
    <row r="639" spans="2:13" ht="15" customHeight="1" x14ac:dyDescent="0.35">
      <c r="B639" s="56">
        <f>'Historical Data'!C607</f>
        <v>45397</v>
      </c>
      <c r="C639" s="57">
        <f>'Historical Data'!E607</f>
        <v>-6.4528644285223313E-3</v>
      </c>
      <c r="D639" s="57">
        <f>'Historical Data'!G607</f>
        <v>-2.755175654368025E-2</v>
      </c>
      <c r="E639" s="57">
        <f>'Historical Data'!I607</f>
        <v>-3.6596731220105871E-2</v>
      </c>
      <c r="F639" s="57">
        <f>'Historical Data'!K607</f>
        <v>-6.8044149224157913E-3</v>
      </c>
      <c r="G639" s="57">
        <f>'Historical Data'!M607</f>
        <v>-6.7328346357915514E-3</v>
      </c>
      <c r="H639" s="57">
        <f>'Historical Data'!O607</f>
        <v>-1.1274239765598493E-2</v>
      </c>
      <c r="I639" s="57">
        <f>'Historical Data'!Q607</f>
        <v>-3.5772282874382166E-2</v>
      </c>
      <c r="J639" s="57">
        <f>'Historical Data'!S607</f>
        <v>-1.6586536719865874E-3</v>
      </c>
      <c r="K639" s="57">
        <f>'Historical Data'!U607</f>
        <v>-4.3595076766779206E-3</v>
      </c>
      <c r="L639" s="57">
        <f>'Historical Data'!W607</f>
        <v>-1.2244013882212634E-2</v>
      </c>
      <c r="M639" s="57">
        <f>'Historical Data'!Y607</f>
        <v>-3.5262390886446449E-2</v>
      </c>
    </row>
    <row r="640" spans="2:13" ht="15" customHeight="1" x14ac:dyDescent="0.35">
      <c r="B640" s="56">
        <f>'Historical Data'!C606</f>
        <v>45398</v>
      </c>
      <c r="C640" s="57">
        <f>'Historical Data'!E606</f>
        <v>1.0748624773105009E-2</v>
      </c>
      <c r="D640" s="57">
        <f>'Historical Data'!G606</f>
        <v>1.1833228540020668E-2</v>
      </c>
      <c r="E640" s="57">
        <f>'Historical Data'!I606</f>
        <v>-1.90069484781763E-3</v>
      </c>
      <c r="F640" s="57">
        <f>'Historical Data'!K606</f>
        <v>1.7677376964807978E-2</v>
      </c>
      <c r="G640" s="57">
        <f>'Historical Data'!M606</f>
        <v>6.7784729734046145E-3</v>
      </c>
      <c r="H640" s="57">
        <f>'Historical Data'!O606</f>
        <v>-1.2223102747135783E-2</v>
      </c>
      <c r="I640" s="57">
        <f>'Historical Data'!Q606</f>
        <v>2.5295083436296162E-2</v>
      </c>
      <c r="J640" s="57">
        <f>'Historical Data'!S606</f>
        <v>-5.2609056925495556E-3</v>
      </c>
      <c r="K640" s="57">
        <f>'Historical Data'!U606</f>
        <v>7.2966687232489669E-4</v>
      </c>
      <c r="L640" s="57">
        <f>'Historical Data'!W606</f>
        <v>-2.780374433151489E-3</v>
      </c>
      <c r="M640" s="57">
        <f>'Historical Data'!Y606</f>
        <v>-1.1965394768642112E-2</v>
      </c>
    </row>
    <row r="641" spans="2:13" ht="15" customHeight="1" x14ac:dyDescent="0.35">
      <c r="B641" s="56">
        <f>'Historical Data'!C605</f>
        <v>45400</v>
      </c>
      <c r="C641" s="57">
        <f>'Historical Data'!E605</f>
        <v>-9.0752515571994596E-3</v>
      </c>
      <c r="D641" s="57">
        <f>'Historical Data'!G605</f>
        <v>-1.2360351794628022E-2</v>
      </c>
      <c r="E641" s="57">
        <f>'Historical Data'!I605</f>
        <v>-1.9981824720201269E-2</v>
      </c>
      <c r="F641" s="57">
        <f>'Historical Data'!K605</f>
        <v>-5.8177938000121276E-3</v>
      </c>
      <c r="G641" s="57">
        <f>'Historical Data'!M605</f>
        <v>8.8589458099324059E-3</v>
      </c>
      <c r="H641" s="57">
        <f>'Historical Data'!O605</f>
        <v>4.3933215160300687E-2</v>
      </c>
      <c r="I641" s="57">
        <f>'Historical Data'!Q605</f>
        <v>-1.8640382919319687E-2</v>
      </c>
      <c r="J641" s="57">
        <f>'Historical Data'!S605</f>
        <v>-2.2546972070355942E-2</v>
      </c>
      <c r="K641" s="57">
        <f>'Historical Data'!U605</f>
        <v>2.1330999277408447E-2</v>
      </c>
      <c r="L641" s="57">
        <f>'Historical Data'!W605</f>
        <v>-1.5102111382876426E-3</v>
      </c>
      <c r="M641" s="57">
        <f>'Historical Data'!Y605</f>
        <v>2.8865869148371193E-3</v>
      </c>
    </row>
    <row r="642" spans="2:13" ht="15" customHeight="1" x14ac:dyDescent="0.35">
      <c r="B642" s="56">
        <f>'Historical Data'!C604</f>
        <v>45401</v>
      </c>
      <c r="C642" s="57">
        <f>'Historical Data'!E604</f>
        <v>-3.1881980078478644E-3</v>
      </c>
      <c r="D642" s="57">
        <f>'Historical Data'!G604</f>
        <v>1.7809632596197389E-3</v>
      </c>
      <c r="E642" s="57">
        <f>'Historical Data'!I604</f>
        <v>-3.0414275210550734E-3</v>
      </c>
      <c r="F642" s="57">
        <f>'Historical Data'!K604</f>
        <v>-5.9354545073632137E-3</v>
      </c>
      <c r="G642" s="57">
        <f>'Historical Data'!M604</f>
        <v>-9.8348451862274588E-3</v>
      </c>
      <c r="H642" s="57">
        <f>'Historical Data'!O604</f>
        <v>-2.863922225847082E-3</v>
      </c>
      <c r="I642" s="57">
        <f>'Historical Data'!Q604</f>
        <v>-2.6256923713317115E-2</v>
      </c>
      <c r="J642" s="57">
        <f>'Historical Data'!S604</f>
        <v>-1.7087226406721223E-3</v>
      </c>
      <c r="K642" s="57">
        <f>'Historical Data'!U604</f>
        <v>5.5337068186671612E-3</v>
      </c>
      <c r="L642" s="57">
        <f>'Historical Data'!W604</f>
        <v>-3.8394001024897317E-3</v>
      </c>
      <c r="M642" s="57">
        <f>'Historical Data'!Y604</f>
        <v>-6.7490237758933702E-3</v>
      </c>
    </row>
    <row r="643" spans="2:13" ht="15" customHeight="1" x14ac:dyDescent="0.35">
      <c r="B643" s="56">
        <f>'Historical Data'!C603</f>
        <v>45404</v>
      </c>
      <c r="C643" s="57">
        <f>'Historical Data'!E603</f>
        <v>2.1070295299556729E-3</v>
      </c>
      <c r="D643" s="57">
        <f>'Historical Data'!G603</f>
        <v>2.2582891034730324E-3</v>
      </c>
      <c r="E643" s="57">
        <f>'Historical Data'!I603</f>
        <v>1.3389424320273235E-2</v>
      </c>
      <c r="F643" s="57">
        <f>'Historical Data'!K603</f>
        <v>3.9525151529178348E-3</v>
      </c>
      <c r="G643" s="57">
        <f>'Historical Data'!M603</f>
        <v>1.8446144370346751E-2</v>
      </c>
      <c r="H643" s="57">
        <f>'Historical Data'!O603</f>
        <v>-2.4333772733859504E-2</v>
      </c>
      <c r="I643" s="57">
        <f>'Historical Data'!Q603</f>
        <v>1.6064397967102018E-2</v>
      </c>
      <c r="J643" s="57">
        <f>'Historical Data'!S603</f>
        <v>-2.1822834758690846E-2</v>
      </c>
      <c r="K643" s="57">
        <f>'Historical Data'!U603</f>
        <v>7.1009348155479657E-3</v>
      </c>
      <c r="L643" s="57">
        <f>'Historical Data'!W603</f>
        <v>-3.5038821767741091E-4</v>
      </c>
      <c r="M643" s="57">
        <f>'Historical Data'!Y603</f>
        <v>-1.6354093680904347E-2</v>
      </c>
    </row>
    <row r="644" spans="2:13" ht="15" customHeight="1" x14ac:dyDescent="0.35">
      <c r="B644" s="56">
        <f>'Historical Data'!C602</f>
        <v>45405</v>
      </c>
      <c r="C644" s="57">
        <f>'Historical Data'!E602</f>
        <v>-8.8938690974560419E-3</v>
      </c>
      <c r="D644" s="57">
        <f>'Historical Data'!G602</f>
        <v>6.8077069741192542E-3</v>
      </c>
      <c r="E644" s="57">
        <f>'Historical Data'!I602</f>
        <v>1.2627191310974117E-2</v>
      </c>
      <c r="F644" s="57">
        <f>'Historical Data'!K602</f>
        <v>9.2980451992783486E-3</v>
      </c>
      <c r="G644" s="57">
        <f>'Historical Data'!M602</f>
        <v>-8.7076313655929383E-3</v>
      </c>
      <c r="H644" s="57">
        <f>'Historical Data'!O602</f>
        <v>8.0136544471687277E-3</v>
      </c>
      <c r="I644" s="57">
        <f>'Historical Data'!Q602</f>
        <v>1.3551510780370313E-2</v>
      </c>
      <c r="J644" s="57">
        <f>'Historical Data'!S602</f>
        <v>1.2394159973661667E-2</v>
      </c>
      <c r="K644" s="57">
        <f>'Historical Data'!U602</f>
        <v>5.9934094569471519E-3</v>
      </c>
      <c r="L644" s="57">
        <f>'Historical Data'!W602</f>
        <v>3.9724341997831036E-3</v>
      </c>
      <c r="M644" s="57">
        <f>'Historical Data'!Y602</f>
        <v>1.8928756981815509E-2</v>
      </c>
    </row>
    <row r="645" spans="2:13" ht="15" customHeight="1" x14ac:dyDescent="0.35">
      <c r="B645" s="56">
        <f>'Historical Data'!C601</f>
        <v>45406</v>
      </c>
      <c r="C645" s="57">
        <f>'Historical Data'!E601</f>
        <v>-4.3191550716525917E-5</v>
      </c>
      <c r="D645" s="57">
        <f>'Historical Data'!G601</f>
        <v>-2.0952079804628099E-3</v>
      </c>
      <c r="E645" s="57">
        <f>'Historical Data'!I601</f>
        <v>-4.4593566819361996E-3</v>
      </c>
      <c r="F645" s="57">
        <f>'Historical Data'!K601</f>
        <v>-9.8762954030213734E-3</v>
      </c>
      <c r="G645" s="57">
        <f>'Historical Data'!M601</f>
        <v>-8.0816889795815028E-3</v>
      </c>
      <c r="H645" s="57">
        <f>'Historical Data'!O601</f>
        <v>-2.5878160206750711E-2</v>
      </c>
      <c r="I645" s="57">
        <f>'Historical Data'!Q601</f>
        <v>5.5710348760542594E-3</v>
      </c>
      <c r="J645" s="57">
        <f>'Historical Data'!S601</f>
        <v>1.2962853181124334E-2</v>
      </c>
      <c r="K645" s="57">
        <f>'Historical Data'!U601</f>
        <v>1.7697457462571675E-2</v>
      </c>
      <c r="L645" s="57">
        <f>'Historical Data'!W601</f>
        <v>-3.1421896613739175E-3</v>
      </c>
      <c r="M645" s="57">
        <f>'Historical Data'!Y601</f>
        <v>7.0119671921984317E-3</v>
      </c>
    </row>
    <row r="646" spans="2:13" ht="15" customHeight="1" x14ac:dyDescent="0.35">
      <c r="B646" s="56">
        <f>'Historical Data'!C600</f>
        <v>45407</v>
      </c>
      <c r="C646" s="57">
        <f>'Historical Data'!E600</f>
        <v>5.391554670796328E-3</v>
      </c>
      <c r="D646" s="57">
        <f>'Historical Data'!G600</f>
        <v>2.1950173037355025E-3</v>
      </c>
      <c r="E646" s="57">
        <f>'Historical Data'!I600</f>
        <v>2.405560730233347E-3</v>
      </c>
      <c r="F646" s="57">
        <f>'Historical Data'!K600</f>
        <v>-6.9572657990119025E-3</v>
      </c>
      <c r="G646" s="57">
        <f>'Historical Data'!M600</f>
        <v>2.1254179190866029E-3</v>
      </c>
      <c r="H646" s="57">
        <f>'Historical Data'!O600</f>
        <v>7.1619586739959384E-3</v>
      </c>
      <c r="I646" s="57">
        <f>'Historical Data'!Q600</f>
        <v>8.8643437863986652E-3</v>
      </c>
      <c r="J646" s="57">
        <f>'Historical Data'!S600</f>
        <v>2.1470233315770804E-2</v>
      </c>
      <c r="K646" s="57">
        <f>'Historical Data'!U600</f>
        <v>9.9861743886608956E-3</v>
      </c>
      <c r="L646" s="57">
        <f>'Historical Data'!W600</f>
        <v>7.3547897239418791E-3</v>
      </c>
      <c r="M646" s="57">
        <f>'Historical Data'!Y600</f>
        <v>-3.4980641829136516E-3</v>
      </c>
    </row>
    <row r="647" spans="2:13" ht="15" customHeight="1" x14ac:dyDescent="0.35">
      <c r="B647" s="56">
        <f>'Historical Data'!C599</f>
        <v>45408</v>
      </c>
      <c r="C647" s="57">
        <f>'Historical Data'!E599</f>
        <v>-3.1197837758608626E-3</v>
      </c>
      <c r="D647" s="57">
        <f>'Historical Data'!G599</f>
        <v>1.2093463673398475E-2</v>
      </c>
      <c r="E647" s="57">
        <f>'Historical Data'!I599</f>
        <v>-3.3100708461024642E-3</v>
      </c>
      <c r="F647" s="57">
        <f>'Historical Data'!K599</f>
        <v>-1.2661561942549637E-3</v>
      </c>
      <c r="G647" s="57">
        <f>'Historical Data'!M599</f>
        <v>1.4492865823939827E-2</v>
      </c>
      <c r="H647" s="57">
        <f>'Historical Data'!O599</f>
        <v>-6.2841112804183918E-3</v>
      </c>
      <c r="I647" s="57">
        <f>'Historical Data'!Q599</f>
        <v>1.6474387599510143E-2</v>
      </c>
      <c r="J647" s="57">
        <f>'Historical Data'!S599</f>
        <v>-8.9087722408522918E-3</v>
      </c>
      <c r="K647" s="57">
        <f>'Historical Data'!U599</f>
        <v>-3.5798860613823758E-3</v>
      </c>
      <c r="L647" s="57">
        <f>'Historical Data'!W599</f>
        <v>1.2631755343842865E-2</v>
      </c>
      <c r="M647" s="57">
        <f>'Historical Data'!Y599</f>
        <v>-1.3246752640348802E-2</v>
      </c>
    </row>
    <row r="648" spans="2:13" ht="15" customHeight="1" x14ac:dyDescent="0.35">
      <c r="B648" s="56">
        <f>'Historical Data'!C598</f>
        <v>45411</v>
      </c>
      <c r="C648" s="57">
        <f>'Historical Data'!E598</f>
        <v>2.92167132275023E-3</v>
      </c>
      <c r="D648" s="57">
        <f>'Historical Data'!G598</f>
        <v>-1.7405801650511865E-3</v>
      </c>
      <c r="E648" s="57">
        <f>'Historical Data'!I598</f>
        <v>1.1067509986317781E-4</v>
      </c>
      <c r="F648" s="57">
        <f>'Historical Data'!K598</f>
        <v>7.6065037880350683E-3</v>
      </c>
      <c r="G648" s="57">
        <f>'Historical Data'!M598</f>
        <v>2.7177592762284819E-2</v>
      </c>
      <c r="H648" s="57">
        <f>'Historical Data'!O598</f>
        <v>3.9939193463374156E-3</v>
      </c>
      <c r="I648" s="57">
        <f>'Historical Data'!Q598</f>
        <v>9.1842403473232359E-3</v>
      </c>
      <c r="J648" s="57">
        <f>'Historical Data'!S598</f>
        <v>1.9662965773937557E-2</v>
      </c>
      <c r="K648" s="57">
        <f>'Historical Data'!U598</f>
        <v>4.9617588507335775E-3</v>
      </c>
      <c r="L648" s="57">
        <f>'Historical Data'!W598</f>
        <v>2.5406332712063273E-2</v>
      </c>
      <c r="M648" s="57">
        <f>'Historical Data'!Y598</f>
        <v>3.0272451386474941E-2</v>
      </c>
    </row>
    <row r="649" spans="2:13" ht="15" customHeight="1" x14ac:dyDescent="0.35">
      <c r="B649" s="56">
        <f>'Historical Data'!C597</f>
        <v>45412</v>
      </c>
      <c r="C649" s="57">
        <f>'Historical Data'!E597</f>
        <v>1.0803337053246986E-2</v>
      </c>
      <c r="D649" s="57">
        <f>'Historical Data'!G597</f>
        <v>3.9584836681150204E-3</v>
      </c>
      <c r="E649" s="57">
        <f>'Historical Data'!I597</f>
        <v>-5.0917072785119366E-3</v>
      </c>
      <c r="F649" s="57">
        <f>'Historical Data'!K597</f>
        <v>2.7428255406678925E-2</v>
      </c>
      <c r="G649" s="57">
        <f>'Historical Data'!M597</f>
        <v>-3.3900656902852155E-4</v>
      </c>
      <c r="H649" s="57">
        <f>'Historical Data'!O597</f>
        <v>4.3510696308361574E-2</v>
      </c>
      <c r="I649" s="57">
        <f>'Historical Data'!Q597</f>
        <v>2.9978591692813472E-2</v>
      </c>
      <c r="J649" s="57">
        <f>'Historical Data'!S597</f>
        <v>5.5098068946946022E-4</v>
      </c>
      <c r="K649" s="57">
        <f>'Historical Data'!U597</f>
        <v>2.7749347409233183E-2</v>
      </c>
      <c r="L649" s="57">
        <f>'Historical Data'!W597</f>
        <v>2.7901776437795345E-3</v>
      </c>
      <c r="M649" s="57">
        <f>'Historical Data'!Y597</f>
        <v>-2.2020978453166862E-2</v>
      </c>
    </row>
    <row r="650" spans="2:13" ht="15" customHeight="1" x14ac:dyDescent="0.35">
      <c r="B650" s="56">
        <f>'Historical Data'!C596</f>
        <v>45414</v>
      </c>
      <c r="C650" s="57">
        <f>'Historical Data'!E596</f>
        <v>-5.2389079565129393E-4</v>
      </c>
      <c r="D650" s="57">
        <f>'Historical Data'!G596</f>
        <v>-1.1594044453675845E-2</v>
      </c>
      <c r="E650" s="57">
        <f>'Historical Data'!I596</f>
        <v>-6.007870654161529E-3</v>
      </c>
      <c r="F650" s="57">
        <f>'Historical Data'!K596</f>
        <v>-7.1025808830088577E-3</v>
      </c>
      <c r="G650" s="57">
        <f>'Historical Data'!M596</f>
        <v>3.6307842316955163E-2</v>
      </c>
      <c r="H650" s="57">
        <f>'Historical Data'!O596</f>
        <v>1.3819514504732178E-2</v>
      </c>
      <c r="I650" s="57">
        <f>'Historical Data'!Q596</f>
        <v>1.8711015761836203E-2</v>
      </c>
      <c r="J650" s="57">
        <f>'Historical Data'!S596</f>
        <v>1.6106753525366502E-2</v>
      </c>
      <c r="K650" s="57">
        <f>'Historical Data'!U596</f>
        <v>3.8926434358665718E-2</v>
      </c>
      <c r="L650" s="57">
        <f>'Historical Data'!W596</f>
        <v>1.9143007028387338E-2</v>
      </c>
      <c r="M650" s="57">
        <f>'Historical Data'!Y596</f>
        <v>3.2975459029376264E-3</v>
      </c>
    </row>
    <row r="651" spans="2:13" ht="15" customHeight="1" x14ac:dyDescent="0.35">
      <c r="B651" s="56">
        <f>'Historical Data'!C595</f>
        <v>45415</v>
      </c>
      <c r="C651" s="57">
        <f>'Historical Data'!E595</f>
        <v>9.6026100684791782E-3</v>
      </c>
      <c r="D651" s="57">
        <f>'Historical Data'!G595</f>
        <v>8.2633551255468785E-3</v>
      </c>
      <c r="E651" s="57">
        <f>'Historical Data'!I595</f>
        <v>7.2474317481205919E-3</v>
      </c>
      <c r="F651" s="57">
        <f>'Historical Data'!K595</f>
        <v>-5.5911880432440997E-3</v>
      </c>
      <c r="G651" s="57">
        <f>'Historical Data'!M595</f>
        <v>9.8238243185622132E-4</v>
      </c>
      <c r="H651" s="57">
        <f>'Historical Data'!O595</f>
        <v>6.1887409412875183E-3</v>
      </c>
      <c r="I651" s="57">
        <f>'Historical Data'!Q595</f>
        <v>1.2755070488029485E-2</v>
      </c>
      <c r="J651" s="57">
        <f>'Historical Data'!S595</f>
        <v>-1.1109544567066587E-2</v>
      </c>
      <c r="K651" s="57">
        <f>'Historical Data'!U595</f>
        <v>-8.7690638151700639E-3</v>
      </c>
      <c r="L651" s="57">
        <f>'Historical Data'!W595</f>
        <v>-6.7707851147625897E-3</v>
      </c>
      <c r="M651" s="57">
        <f>'Historical Data'!Y595</f>
        <v>-1.4474972246458995E-2</v>
      </c>
    </row>
    <row r="652" spans="2:13" ht="15" customHeight="1" x14ac:dyDescent="0.35">
      <c r="B652" s="56">
        <f>'Historical Data'!C594</f>
        <v>45418</v>
      </c>
      <c r="C652" s="57">
        <f>'Historical Data'!E594</f>
        <v>3.6181512238520064E-4</v>
      </c>
      <c r="D652" s="57">
        <f>'Historical Data'!G594</f>
        <v>-2.8732030406733999E-3</v>
      </c>
      <c r="E652" s="57">
        <f>'Historical Data'!I594</f>
        <v>-1.841872625553298E-2</v>
      </c>
      <c r="F652" s="57">
        <f>'Historical Data'!K594</f>
        <v>-2.5880641802776938E-2</v>
      </c>
      <c r="G652" s="57">
        <f>'Historical Data'!M594</f>
        <v>-2.5188083130454175E-2</v>
      </c>
      <c r="H652" s="57">
        <f>'Historical Data'!O594</f>
        <v>-3.8383707009889911E-2</v>
      </c>
      <c r="I652" s="57">
        <f>'Historical Data'!Q594</f>
        <v>2.5188936230787551E-2</v>
      </c>
      <c r="J652" s="57">
        <f>'Historical Data'!S594</f>
        <v>-2.2331896550960906E-2</v>
      </c>
      <c r="K652" s="57">
        <f>'Historical Data'!U594</f>
        <v>-1.2868012495173109E-2</v>
      </c>
      <c r="L652" s="57">
        <f>'Historical Data'!W594</f>
        <v>-1.8581763443913935E-2</v>
      </c>
      <c r="M652" s="57">
        <f>'Historical Data'!Y594</f>
        <v>-2.9408821077221203E-2</v>
      </c>
    </row>
    <row r="653" spans="2:13" ht="15" customHeight="1" x14ac:dyDescent="0.35">
      <c r="B653" s="56">
        <f>'Historical Data'!C593</f>
        <v>45419</v>
      </c>
      <c r="C653" s="57">
        <f>'Historical Data'!E593</f>
        <v>1.076134536635398E-2</v>
      </c>
      <c r="D653" s="57">
        <f>'Historical Data'!G593</f>
        <v>-3.4907900053887553E-2</v>
      </c>
      <c r="E653" s="57">
        <f>'Historical Data'!I593</f>
        <v>-2.3009664535873386E-2</v>
      </c>
      <c r="F653" s="57">
        <f>'Historical Data'!K593</f>
        <v>-1.4429988824984918E-2</v>
      </c>
      <c r="G653" s="57">
        <f>'Historical Data'!M593</f>
        <v>-4.4630844443322548E-2</v>
      </c>
      <c r="H653" s="57">
        <f>'Historical Data'!O593</f>
        <v>-5.4246607745285225E-2</v>
      </c>
      <c r="I653" s="57">
        <f>'Historical Data'!Q593</f>
        <v>-4.5700272062527914E-2</v>
      </c>
      <c r="J653" s="57">
        <f>'Historical Data'!S593</f>
        <v>-2.1440569068921111E-2</v>
      </c>
      <c r="K653" s="57">
        <f>'Historical Data'!U593</f>
        <v>-3.7803397084507195E-2</v>
      </c>
      <c r="L653" s="57">
        <f>'Historical Data'!W593</f>
        <v>-2.2182289836118474E-2</v>
      </c>
      <c r="M653" s="57">
        <f>'Historical Data'!Y593</f>
        <v>-4.6924808853284206E-2</v>
      </c>
    </row>
    <row r="654" spans="2:13" ht="15" customHeight="1" x14ac:dyDescent="0.35">
      <c r="B654" s="56">
        <f>'Historical Data'!C592</f>
        <v>45420</v>
      </c>
      <c r="C654" s="57">
        <f>'Historical Data'!E592</f>
        <v>-5.6383283784015026E-3</v>
      </c>
      <c r="D654" s="57">
        <f>'Historical Data'!G592</f>
        <v>-2.0067425162315633E-3</v>
      </c>
      <c r="E654" s="57">
        <f>'Historical Data'!I592</f>
        <v>2.7230590961761392E-2</v>
      </c>
      <c r="F654" s="57">
        <f>'Historical Data'!K592</f>
        <v>1.7222153958229569E-4</v>
      </c>
      <c r="G654" s="57">
        <f>'Historical Data'!M592</f>
        <v>8.0787327301681255E-3</v>
      </c>
      <c r="H654" s="57">
        <f>'Historical Data'!O592</f>
        <v>-4.5886492747181595E-2</v>
      </c>
      <c r="I654" s="57">
        <f>'Historical Data'!Q592</f>
        <v>1.8022712395688201E-2</v>
      </c>
      <c r="J654" s="57">
        <f>'Historical Data'!S592</f>
        <v>1.8043945051031018E-2</v>
      </c>
      <c r="K654" s="57">
        <f>'Historical Data'!U592</f>
        <v>2.2861870080872038E-2</v>
      </c>
      <c r="L654" s="57">
        <f>'Historical Data'!W592</f>
        <v>-3.0935169183144984E-3</v>
      </c>
      <c r="M654" s="57">
        <f>'Historical Data'!Y592</f>
        <v>-3.0662853389380462E-2</v>
      </c>
    </row>
    <row r="655" spans="2:13" ht="15" customHeight="1" x14ac:dyDescent="0.35">
      <c r="B655" s="56">
        <f>'Historical Data'!C591</f>
        <v>45421</v>
      </c>
      <c r="C655" s="57">
        <f>'Historical Data'!E591</f>
        <v>-1.698132042429279E-2</v>
      </c>
      <c r="D655" s="57">
        <f>'Historical Data'!G591</f>
        <v>-3.869545091420501E-2</v>
      </c>
      <c r="E655" s="57">
        <f>'Historical Data'!I591</f>
        <v>-3.4320347200191725E-2</v>
      </c>
      <c r="F655" s="57">
        <f>'Historical Data'!K591</f>
        <v>5.5368986973663326E-2</v>
      </c>
      <c r="G655" s="57">
        <f>'Historical Data'!M591</f>
        <v>-2.4041852140363473E-2</v>
      </c>
      <c r="H655" s="57">
        <f>'Historical Data'!O591</f>
        <v>-4.7195995951494929E-2</v>
      </c>
      <c r="I655" s="57">
        <f>'Historical Data'!Q591</f>
        <v>-5.2604930059620525E-2</v>
      </c>
      <c r="J655" s="57">
        <f>'Historical Data'!S591</f>
        <v>-2.6445321895037788E-2</v>
      </c>
      <c r="K655" s="57">
        <f>'Historical Data'!U591</f>
        <v>-1.937084072549955E-2</v>
      </c>
      <c r="L655" s="57">
        <f>'Historical Data'!W591</f>
        <v>-4.9534528964453428E-2</v>
      </c>
      <c r="M655" s="57">
        <f>'Historical Data'!Y591</f>
        <v>-7.2505462763001738E-3</v>
      </c>
    </row>
    <row r="656" spans="2:13" ht="15" customHeight="1" x14ac:dyDescent="0.35">
      <c r="B656" s="56">
        <f>'Historical Data'!C590</f>
        <v>45422</v>
      </c>
      <c r="C656" s="57">
        <f>'Historical Data'!E590</f>
        <v>-2.1233836733772771E-2</v>
      </c>
      <c r="D656" s="57">
        <f>'Historical Data'!G590</f>
        <v>1.0713739228389363E-2</v>
      </c>
      <c r="E656" s="57">
        <f>'Historical Data'!I590</f>
        <v>1.5185442565581742E-3</v>
      </c>
      <c r="F656" s="57">
        <f>'Historical Data'!K590</f>
        <v>-1.5828939708354084E-2</v>
      </c>
      <c r="G656" s="57">
        <f>'Historical Data'!M590</f>
        <v>1.1781432692082872E-2</v>
      </c>
      <c r="H656" s="57">
        <f>'Historical Data'!O590</f>
        <v>7.4018306252246813E-2</v>
      </c>
      <c r="I656" s="57">
        <f>'Historical Data'!Q590</f>
        <v>9.0762772614259024E-3</v>
      </c>
      <c r="J656" s="57">
        <f>'Historical Data'!S590</f>
        <v>2.7308049217736219E-2</v>
      </c>
      <c r="K656" s="57">
        <f>'Historical Data'!U590</f>
        <v>2.5662723648790964E-2</v>
      </c>
      <c r="L656" s="57">
        <f>'Historical Data'!W590</f>
        <v>3.2648387091926967E-3</v>
      </c>
      <c r="M656" s="57">
        <f>'Historical Data'!Y590</f>
        <v>4.3139942172620849E-3</v>
      </c>
    </row>
    <row r="657" spans="2:13" ht="15" customHeight="1" x14ac:dyDescent="0.35">
      <c r="B657" s="56">
        <f>'Historical Data'!C589</f>
        <v>45425</v>
      </c>
      <c r="C657" s="57">
        <f>'Historical Data'!E589</f>
        <v>1.5366879935442945E-2</v>
      </c>
      <c r="D657" s="57">
        <f>'Historical Data'!G589</f>
        <v>5.0477008345040097E-4</v>
      </c>
      <c r="E657" s="57">
        <f>'Historical Data'!I589</f>
        <v>2.3328439367831244E-4</v>
      </c>
      <c r="F657" s="57">
        <f>'Historical Data'!K589</f>
        <v>-1.3596413134681962E-2</v>
      </c>
      <c r="G657" s="57">
        <f>'Historical Data'!M589</f>
        <v>-1.129142504669256E-2</v>
      </c>
      <c r="H657" s="57">
        <f>'Historical Data'!O589</f>
        <v>7.2774295833999414E-3</v>
      </c>
      <c r="I657" s="57">
        <f>'Historical Data'!Q589</f>
        <v>-7.9364715312320033E-3</v>
      </c>
      <c r="J657" s="57">
        <f>'Historical Data'!S589</f>
        <v>-1.29395457910777E-2</v>
      </c>
      <c r="K657" s="57">
        <f>'Historical Data'!U589</f>
        <v>9.2180067947140731E-3</v>
      </c>
      <c r="L657" s="57">
        <f>'Historical Data'!W589</f>
        <v>-7.4726650044291132E-3</v>
      </c>
      <c r="M657" s="57">
        <f>'Historical Data'!Y589</f>
        <v>-8.8925213850543638E-3</v>
      </c>
    </row>
    <row r="658" spans="2:13" ht="15" customHeight="1" x14ac:dyDescent="0.35">
      <c r="B658" s="56">
        <f>'Historical Data'!C588</f>
        <v>45426</v>
      </c>
      <c r="C658" s="57">
        <f>'Historical Data'!E588</f>
        <v>-2.9698423871770241E-2</v>
      </c>
      <c r="D658" s="57">
        <f>'Historical Data'!G588</f>
        <v>3.1279955987919328E-2</v>
      </c>
      <c r="E658" s="57">
        <f>'Historical Data'!I588</f>
        <v>4.2940864277584589E-2</v>
      </c>
      <c r="F658" s="57">
        <f>'Historical Data'!K588</f>
        <v>5.572362637718542E-2</v>
      </c>
      <c r="G658" s="57">
        <f>'Historical Data'!M588</f>
        <v>1.7844538828435619E-2</v>
      </c>
      <c r="H658" s="57">
        <f>'Historical Data'!O588</f>
        <v>4.4045989721066325E-2</v>
      </c>
      <c r="I658" s="57">
        <f>'Historical Data'!Q588</f>
        <v>5.5466638535931923E-2</v>
      </c>
      <c r="J658" s="57">
        <f>'Historical Data'!S588</f>
        <v>1.3964188727305205E-2</v>
      </c>
      <c r="K658" s="57">
        <f>'Historical Data'!U588</f>
        <v>8.8076569043380459E-3</v>
      </c>
      <c r="L658" s="57">
        <f>'Historical Data'!W588</f>
        <v>4.5173104710050982E-2</v>
      </c>
      <c r="M658" s="57">
        <f>'Historical Data'!Y588</f>
        <v>3.3950382706023907E-2</v>
      </c>
    </row>
    <row r="659" spans="2:13" ht="15" customHeight="1" x14ac:dyDescent="0.35">
      <c r="B659" s="56">
        <f>'Historical Data'!C587</f>
        <v>45427</v>
      </c>
      <c r="C659" s="57">
        <f>'Historical Data'!E587</f>
        <v>1.6419210567372167E-2</v>
      </c>
      <c r="D659" s="57">
        <f>'Historical Data'!G587</f>
        <v>-3.9133445885919382E-4</v>
      </c>
      <c r="E659" s="57">
        <f>'Historical Data'!I587</f>
        <v>2.8147346942954954E-2</v>
      </c>
      <c r="F659" s="57">
        <f>'Historical Data'!K587</f>
        <v>1.8629060795483987E-2</v>
      </c>
      <c r="G659" s="57">
        <f>'Historical Data'!M587</f>
        <v>-1.4375926329583399E-2</v>
      </c>
      <c r="H659" s="57">
        <f>'Historical Data'!O587</f>
        <v>-2.7513975315803796E-3</v>
      </c>
      <c r="I659" s="57">
        <f>'Historical Data'!Q587</f>
        <v>-1.566443203910084E-2</v>
      </c>
      <c r="J659" s="57">
        <f>'Historical Data'!S587</f>
        <v>1.5598594719558934E-2</v>
      </c>
      <c r="K659" s="57">
        <f>'Historical Data'!U587</f>
        <v>1.8108448651533715E-2</v>
      </c>
      <c r="L659" s="57">
        <f>'Historical Data'!W587</f>
        <v>2.2074270467142831E-3</v>
      </c>
      <c r="M659" s="57">
        <f>'Historical Data'!Y587</f>
        <v>4.4124948537749287E-3</v>
      </c>
    </row>
    <row r="660" spans="2:13" ht="15" customHeight="1" x14ac:dyDescent="0.35">
      <c r="B660" s="56">
        <f>'Historical Data'!C586</f>
        <v>45428</v>
      </c>
      <c r="C660" s="57">
        <f>'Historical Data'!E586</f>
        <v>-5.6613741047775168E-3</v>
      </c>
      <c r="D660" s="57">
        <f>'Historical Data'!G586</f>
        <v>9.1518380683270895E-3</v>
      </c>
      <c r="E660" s="57">
        <f>'Historical Data'!I586</f>
        <v>2.8545795233168025E-3</v>
      </c>
      <c r="F660" s="57">
        <f>'Historical Data'!K586</f>
        <v>9.3794747040565341E-4</v>
      </c>
      <c r="G660" s="57">
        <f>'Historical Data'!M586</f>
        <v>4.2688020126306903E-3</v>
      </c>
      <c r="H660" s="57">
        <f>'Historical Data'!O586</f>
        <v>-6.5210863863176538E-3</v>
      </c>
      <c r="I660" s="57">
        <f>'Historical Data'!Q586</f>
        <v>8.2134592832618925E-3</v>
      </c>
      <c r="J660" s="57">
        <f>'Historical Data'!S586</f>
        <v>2.7679307241723627E-4</v>
      </c>
      <c r="K660" s="57">
        <f>'Historical Data'!U586</f>
        <v>-7.4639201738377903E-3</v>
      </c>
      <c r="L660" s="57">
        <f>'Historical Data'!W586</f>
        <v>6.1443607492743801E-3</v>
      </c>
      <c r="M660" s="57">
        <f>'Historical Data'!Y586</f>
        <v>-1.98418122672116E-2</v>
      </c>
    </row>
    <row r="661" spans="2:13" ht="15" customHeight="1" x14ac:dyDescent="0.35">
      <c r="B661" s="56">
        <f>'Historical Data'!C585</f>
        <v>45429</v>
      </c>
      <c r="C661" s="57">
        <f>'Historical Data'!E585</f>
        <v>1.6107018214141844E-2</v>
      </c>
      <c r="D661" s="57">
        <f>'Historical Data'!G585</f>
        <v>4.025241914704214E-3</v>
      </c>
      <c r="E661" s="57">
        <f>'Historical Data'!I585</f>
        <v>-6.1808849832788448E-3</v>
      </c>
      <c r="F661" s="57">
        <f>'Historical Data'!K585</f>
        <v>-6.8712800225287918E-3</v>
      </c>
      <c r="G661" s="57">
        <f>'Historical Data'!M585</f>
        <v>4.2507880947469046E-2</v>
      </c>
      <c r="H661" s="57">
        <f>'Historical Data'!O585</f>
        <v>-4.2080078607753535E-4</v>
      </c>
      <c r="I661" s="57">
        <f>'Historical Data'!Q585</f>
        <v>1.0692497447715166E-2</v>
      </c>
      <c r="J661" s="57">
        <f>'Historical Data'!S585</f>
        <v>1.106651060967323E-2</v>
      </c>
      <c r="K661" s="57">
        <f>'Historical Data'!U585</f>
        <v>2.079951446930961E-3</v>
      </c>
      <c r="L661" s="57">
        <f>'Historical Data'!W585</f>
        <v>5.415294239376367E-3</v>
      </c>
      <c r="M661" s="57">
        <f>'Historical Data'!Y585</f>
        <v>2.9842414777065951E-2</v>
      </c>
    </row>
    <row r="662" spans="2:13" ht="15" customHeight="1" x14ac:dyDescent="0.35">
      <c r="B662" s="56">
        <f>'Historical Data'!C584</f>
        <v>45433</v>
      </c>
      <c r="C662" s="57">
        <f>'Historical Data'!E584</f>
        <v>1.1529541046533476E-2</v>
      </c>
      <c r="D662" s="57">
        <f>'Historical Data'!G584</f>
        <v>2.5358643076744958E-2</v>
      </c>
      <c r="E662" s="57">
        <f>'Historical Data'!I584</f>
        <v>1.4375327651898528E-2</v>
      </c>
      <c r="F662" s="57">
        <f>'Historical Data'!K584</f>
        <v>6.9345010583612643E-2</v>
      </c>
      <c r="G662" s="57">
        <f>'Historical Data'!M584</f>
        <v>0</v>
      </c>
      <c r="H662" s="57">
        <f>'Historical Data'!O584</f>
        <v>1.6837767069887155E-2</v>
      </c>
      <c r="I662" s="57">
        <f>'Historical Data'!Q584</f>
        <v>3.8791050763671731E-2</v>
      </c>
      <c r="J662" s="57">
        <f>'Historical Data'!S584</f>
        <v>1.7923136165436615E-2</v>
      </c>
      <c r="K662" s="57">
        <f>'Historical Data'!U584</f>
        <v>3.991701211973564E-2</v>
      </c>
      <c r="L662" s="57">
        <f>'Historical Data'!W584</f>
        <v>1.2376833004964061E-2</v>
      </c>
      <c r="M662" s="57">
        <f>'Historical Data'!Y584</f>
        <v>2.7889565254869408E-2</v>
      </c>
    </row>
    <row r="663" spans="2:13" ht="15" customHeight="1" x14ac:dyDescent="0.35">
      <c r="B663" s="56">
        <f>'Historical Data'!C583</f>
        <v>45434</v>
      </c>
      <c r="C663" s="57">
        <f>'Historical Data'!E583</f>
        <v>3.1802611043176832E-3</v>
      </c>
      <c r="D663" s="57">
        <f>'Historical Data'!G583</f>
        <v>2.4071910844278177E-2</v>
      </c>
      <c r="E663" s="57">
        <f>'Historical Data'!I583</f>
        <v>3.8185256563669778E-3</v>
      </c>
      <c r="F663" s="57">
        <f>'Historical Data'!K583</f>
        <v>1.6763464975968478E-2</v>
      </c>
      <c r="G663" s="57">
        <f>'Historical Data'!M583</f>
        <v>8.4947161480271038E-3</v>
      </c>
      <c r="H663" s="57">
        <f>'Historical Data'!O583</f>
        <v>9.1903829436890128E-3</v>
      </c>
      <c r="I663" s="57">
        <f>'Historical Data'!Q583</f>
        <v>2.5703054080511878E-2</v>
      </c>
      <c r="J663" s="57">
        <f>'Historical Data'!S583</f>
        <v>4.9730713734745802E-3</v>
      </c>
      <c r="K663" s="57">
        <f>'Historical Data'!U583</f>
        <v>3.0722504585267707E-4</v>
      </c>
      <c r="L663" s="57">
        <f>'Historical Data'!W583</f>
        <v>1.3583918681532747E-2</v>
      </c>
      <c r="M663" s="57">
        <f>'Historical Data'!Y583</f>
        <v>-2.4910000778202379E-2</v>
      </c>
    </row>
    <row r="664" spans="2:13" ht="15" customHeight="1" x14ac:dyDescent="0.35">
      <c r="B664" s="56">
        <f>'Historical Data'!C582</f>
        <v>45435</v>
      </c>
      <c r="C664" s="57">
        <f>'Historical Data'!E582</f>
        <v>5.6367057085682237E-3</v>
      </c>
      <c r="D664" s="57">
        <f>'Historical Data'!G582</f>
        <v>1.1638092812296996E-2</v>
      </c>
      <c r="E664" s="57">
        <f>'Historical Data'!I582</f>
        <v>1.1974656830319619E-2</v>
      </c>
      <c r="F664" s="57">
        <f>'Historical Data'!K582</f>
        <v>2.8780180631674979E-2</v>
      </c>
      <c r="G664" s="57">
        <f>'Historical Data'!M582</f>
        <v>-1.2129151469139288E-2</v>
      </c>
      <c r="H664" s="57">
        <f>'Historical Data'!O582</f>
        <v>1.3126462537530026E-2</v>
      </c>
      <c r="I664" s="57">
        <f>'Historical Data'!Q582</f>
        <v>-4.2552238590678471E-3</v>
      </c>
      <c r="J664" s="57">
        <f>'Historical Data'!S582</f>
        <v>-4.1461937728245468E-3</v>
      </c>
      <c r="K664" s="57">
        <f>'Historical Data'!U582</f>
        <v>-1.7958636063449163E-2</v>
      </c>
      <c r="L664" s="57">
        <f>'Historical Data'!W582</f>
        <v>3.2387554994661727E-3</v>
      </c>
      <c r="M664" s="57">
        <f>'Historical Data'!Y582</f>
        <v>3.231272157850551E-2</v>
      </c>
    </row>
    <row r="665" spans="2:13" ht="15" customHeight="1" x14ac:dyDescent="0.35">
      <c r="B665" s="56">
        <f>'Historical Data'!C581</f>
        <v>45436</v>
      </c>
      <c r="C665" s="57">
        <f>'Historical Data'!E581</f>
        <v>3.2342906767570678E-3</v>
      </c>
      <c r="D665" s="57">
        <f>'Historical Data'!G581</f>
        <v>6.4568713564736591E-3</v>
      </c>
      <c r="E665" s="57">
        <f>'Historical Data'!I581</f>
        <v>2.0039164870534254E-2</v>
      </c>
      <c r="F665" s="57">
        <f>'Historical Data'!K581</f>
        <v>-6.1152059453786212E-3</v>
      </c>
      <c r="G665" s="57">
        <f>'Historical Data'!M581</f>
        <v>-1.0914188398952529E-2</v>
      </c>
      <c r="H665" s="57">
        <f>'Historical Data'!O581</f>
        <v>-2.7208670776292077E-2</v>
      </c>
      <c r="I665" s="57">
        <f>'Historical Data'!Q581</f>
        <v>-2.7065553671149378E-2</v>
      </c>
      <c r="J665" s="57">
        <f>'Historical Data'!S581</f>
        <v>7.118108292623937E-3</v>
      </c>
      <c r="K665" s="57">
        <f>'Historical Data'!U581</f>
        <v>-3.4385881930812934E-3</v>
      </c>
      <c r="L665" s="57">
        <f>'Historical Data'!W581</f>
        <v>-4.3414995151468405E-3</v>
      </c>
      <c r="M665" s="57">
        <f>'Historical Data'!Y581</f>
        <v>-1.8121735403843986E-2</v>
      </c>
    </row>
    <row r="666" spans="2:13" ht="15" customHeight="1" x14ac:dyDescent="0.35">
      <c r="B666" s="56">
        <f>'Historical Data'!C580</f>
        <v>45439</v>
      </c>
      <c r="C666" s="57">
        <f>'Historical Data'!E580</f>
        <v>1.331095878722377E-2</v>
      </c>
      <c r="D666" s="57">
        <f>'Historical Data'!G580</f>
        <v>-2.1234080506208342E-3</v>
      </c>
      <c r="E666" s="57">
        <f>'Historical Data'!I580</f>
        <v>1.479238860107257E-3</v>
      </c>
      <c r="F666" s="57">
        <f>'Historical Data'!K580</f>
        <v>-3.0409667209446711E-3</v>
      </c>
      <c r="G666" s="57">
        <f>'Historical Data'!M580</f>
        <v>6.8965373006297792E-3</v>
      </c>
      <c r="H666" s="57">
        <f>'Historical Data'!O580</f>
        <v>3.4046403385845192E-2</v>
      </c>
      <c r="I666" s="57">
        <f>'Historical Data'!Q580</f>
        <v>-1.4641220748405903E-3</v>
      </c>
      <c r="J666" s="57">
        <f>'Historical Data'!S580</f>
        <v>-1.4135338968781608E-2</v>
      </c>
      <c r="K666" s="57">
        <f>'Historical Data'!U580</f>
        <v>-2.6661939495754572E-3</v>
      </c>
      <c r="L666" s="57">
        <f>'Historical Data'!W580</f>
        <v>-2.5715998812357865E-3</v>
      </c>
      <c r="M666" s="57">
        <f>'Historical Data'!Y580</f>
        <v>-1.6779174983749812E-3</v>
      </c>
    </row>
    <row r="667" spans="2:13" ht="15" customHeight="1" x14ac:dyDescent="0.35">
      <c r="B667" s="56">
        <f>'Historical Data'!C579</f>
        <v>45440</v>
      </c>
      <c r="C667" s="57">
        <f>'Historical Data'!E579</f>
        <v>8.7988958056970379E-3</v>
      </c>
      <c r="D667" s="57">
        <f>'Historical Data'!G579</f>
        <v>-1.4714538288804979E-2</v>
      </c>
      <c r="E667" s="57">
        <f>'Historical Data'!I579</f>
        <v>-1.8579930337362049E-2</v>
      </c>
      <c r="F667" s="57">
        <f>'Historical Data'!K579</f>
        <v>-3.6816360902781953E-2</v>
      </c>
      <c r="G667" s="57">
        <f>'Historical Data'!M579</f>
        <v>-2.8767040457217563E-2</v>
      </c>
      <c r="H667" s="57">
        <f>'Historical Data'!O579</f>
        <v>-1.3121895334117339E-2</v>
      </c>
      <c r="I667" s="57">
        <f>'Historical Data'!Q579</f>
        <v>-2.052792113818136E-2</v>
      </c>
      <c r="J667" s="57">
        <f>'Historical Data'!S579</f>
        <v>-1.1497335799554254E-2</v>
      </c>
      <c r="K667" s="57">
        <f>'Historical Data'!U579</f>
        <v>-1.6197672153856146E-2</v>
      </c>
      <c r="L667" s="57">
        <f>'Historical Data'!W579</f>
        <v>-2.0513419861018733E-2</v>
      </c>
      <c r="M667" s="57">
        <f>'Historical Data'!Y579</f>
        <v>2.5710568119572619E-2</v>
      </c>
    </row>
    <row r="668" spans="2:13" ht="15" customHeight="1" x14ac:dyDescent="0.35">
      <c r="B668" s="56">
        <f>'Historical Data'!C578</f>
        <v>45441</v>
      </c>
      <c r="C668" s="57">
        <f>'Historical Data'!E578</f>
        <v>5.5091086591234628E-3</v>
      </c>
      <c r="D668" s="57">
        <f>'Historical Data'!G578</f>
        <v>-2.2057021118556674E-3</v>
      </c>
      <c r="E668" s="57">
        <f>'Historical Data'!I578</f>
        <v>-7.4195593942852911E-3</v>
      </c>
      <c r="F668" s="57">
        <f>'Historical Data'!K578</f>
        <v>5.1559379031074215E-4</v>
      </c>
      <c r="G668" s="57">
        <f>'Historical Data'!M578</f>
        <v>2.5387862866426802E-2</v>
      </c>
      <c r="H668" s="57">
        <f>'Historical Data'!O578</f>
        <v>-1.4275194519703716E-2</v>
      </c>
      <c r="I668" s="57">
        <f>'Historical Data'!Q578</f>
        <v>1.3972018789798923E-2</v>
      </c>
      <c r="J668" s="57">
        <f>'Historical Data'!S578</f>
        <v>-2.1892701145935778E-3</v>
      </c>
      <c r="K668" s="57">
        <f>'Historical Data'!U578</f>
        <v>1.5665262562011062E-2</v>
      </c>
      <c r="L668" s="57">
        <f>'Historical Data'!W578</f>
        <v>-9.2698589559805367E-3</v>
      </c>
      <c r="M668" s="57">
        <f>'Historical Data'!Y578</f>
        <v>1.5339699573296395E-2</v>
      </c>
    </row>
    <row r="669" spans="2:13" ht="15" customHeight="1" x14ac:dyDescent="0.35">
      <c r="B669" s="56">
        <f>'Historical Data'!C577</f>
        <v>45442</v>
      </c>
      <c r="C669" s="57">
        <f>'Historical Data'!E577</f>
        <v>1.8142772066387369E-3</v>
      </c>
      <c r="D669" s="57">
        <f>'Historical Data'!G577</f>
        <v>1.2756837320753833E-2</v>
      </c>
      <c r="E669" s="57">
        <f>'Historical Data'!I577</f>
        <v>-2.5005060826333025E-3</v>
      </c>
      <c r="F669" s="57">
        <f>'Historical Data'!K577</f>
        <v>2.8192759662797773E-2</v>
      </c>
      <c r="G669" s="57">
        <f>'Historical Data'!M577</f>
        <v>-1.7537812061832359E-2</v>
      </c>
      <c r="H669" s="57">
        <f>'Historical Data'!O577</f>
        <v>7.9445177334787065E-3</v>
      </c>
      <c r="I669" s="57">
        <f>'Historical Data'!Q577</f>
        <v>-5.4133349683029852E-3</v>
      </c>
      <c r="J669" s="57">
        <f>'Historical Data'!S577</f>
        <v>-1.3439476958145957E-2</v>
      </c>
      <c r="K669" s="57">
        <f>'Historical Data'!U577</f>
        <v>-3.4624092803625217E-2</v>
      </c>
      <c r="L669" s="57">
        <f>'Historical Data'!W577</f>
        <v>-1.7326942238483523E-2</v>
      </c>
      <c r="M669" s="57">
        <f>'Historical Data'!Y577</f>
        <v>-1.0815955765168472E-2</v>
      </c>
    </row>
    <row r="670" spans="2:13" ht="15" customHeight="1" x14ac:dyDescent="0.35">
      <c r="B670" s="56">
        <f>'Historical Data'!C576</f>
        <v>45443</v>
      </c>
      <c r="C670" s="57">
        <f>'Historical Data'!E576</f>
        <v>-8.2143118772465273E-3</v>
      </c>
      <c r="D670" s="57">
        <f>'Historical Data'!G576</f>
        <v>2.1145012930315898E-2</v>
      </c>
      <c r="E670" s="57">
        <f>'Historical Data'!I576</f>
        <v>1.7840925242039951E-2</v>
      </c>
      <c r="F670" s="57">
        <f>'Historical Data'!K576</f>
        <v>8.2187940924187464E-2</v>
      </c>
      <c r="G670" s="57">
        <f>'Historical Data'!M576</f>
        <v>2.9401500621003329E-2</v>
      </c>
      <c r="H670" s="57">
        <f>'Historical Data'!O576</f>
        <v>9.8846618936123676E-3</v>
      </c>
      <c r="I670" s="57">
        <f>'Historical Data'!Q576</f>
        <v>6.1355827639437255E-2</v>
      </c>
      <c r="J670" s="57">
        <f>'Historical Data'!S576</f>
        <v>-1.9461695301306037E-3</v>
      </c>
      <c r="K670" s="57">
        <f>'Historical Data'!U576</f>
        <v>1.0759743401872246E-2</v>
      </c>
      <c r="L670" s="57">
        <f>'Historical Data'!W576</f>
        <v>2.6801451234300444E-2</v>
      </c>
      <c r="M670" s="57">
        <f>'Historical Data'!Y576</f>
        <v>4.2590950043623677E-2</v>
      </c>
    </row>
    <row r="671" spans="2:13" ht="15" customHeight="1" x14ac:dyDescent="0.35">
      <c r="B671" s="56">
        <f>'Historical Data'!C575</f>
        <v>45446</v>
      </c>
      <c r="C671" s="57">
        <f>'Historical Data'!E575</f>
        <v>-1.2055414220206284E-2</v>
      </c>
      <c r="D671" s="57">
        <f>'Historical Data'!G575</f>
        <v>8.8305929846755893E-2</v>
      </c>
      <c r="E671" s="57">
        <f>'Historical Data'!I575</f>
        <v>6.7938284943914962E-2</v>
      </c>
      <c r="F671" s="57">
        <f>'Historical Data'!K575</f>
        <v>0.15705206178376052</v>
      </c>
      <c r="G671" s="57">
        <f>'Historical Data'!M575</f>
        <v>3.5021978458859682E-2</v>
      </c>
      <c r="H671" s="57">
        <f>'Historical Data'!O575</f>
        <v>7.455141956063871E-2</v>
      </c>
      <c r="I671" s="57">
        <f>'Historical Data'!Q575</f>
        <v>5.5011649219280923E-2</v>
      </c>
      <c r="J671" s="57">
        <f>'Historical Data'!S575</f>
        <v>9.1365039139448934E-2</v>
      </c>
      <c r="K671" s="57">
        <f>'Historical Data'!U575</f>
        <v>8.919350242414148E-2</v>
      </c>
      <c r="L671" s="57">
        <f>'Historical Data'!W575</f>
        <v>4.533472209542011E-2</v>
      </c>
      <c r="M671" s="57">
        <f>'Historical Data'!Y575</f>
        <v>8.9558902288169318E-3</v>
      </c>
    </row>
    <row r="672" spans="2:13" ht="15" customHeight="1" x14ac:dyDescent="0.35">
      <c r="B672" s="56">
        <f>'Historical Data'!C574</f>
        <v>45447</v>
      </c>
      <c r="C672" s="57">
        <f>'Historical Data'!E574</f>
        <v>-5.4577967562082774E-3</v>
      </c>
      <c r="D672" s="57">
        <f>'Historical Data'!G574</f>
        <v>-0.19996725344732602</v>
      </c>
      <c r="E672" s="57">
        <f>'Historical Data'!I574</f>
        <v>-0.1923454367026497</v>
      </c>
      <c r="F672" s="57">
        <f>'Historical Data'!K574</f>
        <v>-0.17329902010478759</v>
      </c>
      <c r="G672" s="57">
        <f>'Historical Data'!M574</f>
        <v>-0.13699067146543065</v>
      </c>
      <c r="H672" s="57">
        <f>'Historical Data'!O574</f>
        <v>-0.16001222787722691</v>
      </c>
      <c r="I672" s="57">
        <f>'Historical Data'!Q574</f>
        <v>-0.13919575116607408</v>
      </c>
      <c r="J672" s="57">
        <f>'Historical Data'!S574</f>
        <v>-0.15454299791150072</v>
      </c>
      <c r="K672" s="57">
        <f>'Historical Data'!U574</f>
        <v>-0.12350054070112437</v>
      </c>
      <c r="L672" s="57">
        <f>'Historical Data'!W574</f>
        <v>-0.1247397703494989</v>
      </c>
      <c r="M672" s="57">
        <f>'Historical Data'!Y574</f>
        <v>-7.6819027320332078E-2</v>
      </c>
    </row>
    <row r="673" spans="2:13" ht="15" customHeight="1" x14ac:dyDescent="0.35">
      <c r="B673" s="56">
        <f>'Historical Data'!C573</f>
        <v>45448</v>
      </c>
      <c r="C673" s="57">
        <f>'Historical Data'!E573</f>
        <v>-1.4427366521904128E-2</v>
      </c>
      <c r="D673" s="57">
        <f>'Historical Data'!G573</f>
        <v>-2.6493416556585436E-2</v>
      </c>
      <c r="E673" s="57">
        <f>'Historical Data'!I573</f>
        <v>0.11108746997930141</v>
      </c>
      <c r="F673" s="57">
        <f>'Historical Data'!K573</f>
        <v>5.1179577557682876E-3</v>
      </c>
      <c r="G673" s="57">
        <f>'Historical Data'!M573</f>
        <v>3.5782219755001288E-2</v>
      </c>
      <c r="H673" s="57">
        <f>'Historical Data'!O573</f>
        <v>9.9855450252239297E-2</v>
      </c>
      <c r="I673" s="57">
        <f>'Historical Data'!Q573</f>
        <v>-5.1345452783257972E-4</v>
      </c>
      <c r="J673" s="57">
        <f>'Historical Data'!S573</f>
        <v>2.9433887507403833E-2</v>
      </c>
      <c r="K673" s="57">
        <f>'Historical Data'!U573</f>
        <v>9.629762018363186E-3</v>
      </c>
      <c r="L673" s="57">
        <f>'Historical Data'!W573</f>
        <v>5.8057922572041232E-2</v>
      </c>
      <c r="M673" s="57">
        <f>'Historical Data'!Y573</f>
        <v>2.8988120999010603E-2</v>
      </c>
    </row>
    <row r="674" spans="2:13" ht="15" customHeight="1" x14ac:dyDescent="0.35">
      <c r="B674" s="56">
        <f>'Historical Data'!C572</f>
        <v>45449</v>
      </c>
      <c r="C674" s="57">
        <f>'Historical Data'!E572</f>
        <v>6.7184586932953483E-3</v>
      </c>
      <c r="D674" s="57">
        <f>'Historical Data'!G572</f>
        <v>5.185454970362402E-2</v>
      </c>
      <c r="E674" s="57">
        <f>'Historical Data'!I572</f>
        <v>1.9875865200093434E-2</v>
      </c>
      <c r="F674" s="57">
        <f>'Historical Data'!K572</f>
        <v>3.123920201563557E-2</v>
      </c>
      <c r="G674" s="57">
        <f>'Historical Data'!M572</f>
        <v>4.6306490147889567E-2</v>
      </c>
      <c r="H674" s="57">
        <f>'Historical Data'!O572</f>
        <v>2.7195752494929337E-2</v>
      </c>
      <c r="I674" s="57">
        <f>'Historical Data'!Q572</f>
        <v>5.3929206979741906E-2</v>
      </c>
      <c r="J674" s="57">
        <f>'Historical Data'!S572</f>
        <v>2.5659665847115098E-2</v>
      </c>
      <c r="K674" s="57">
        <f>'Historical Data'!U572</f>
        <v>5.5223294189548078E-3</v>
      </c>
      <c r="L674" s="57">
        <f>'Historical Data'!W572</f>
        <v>2.0695432952976045E-2</v>
      </c>
      <c r="M674" s="57">
        <f>'Historical Data'!Y572</f>
        <v>1.5666303973369544E-2</v>
      </c>
    </row>
    <row r="675" spans="2:13" ht="15" customHeight="1" x14ac:dyDescent="0.35">
      <c r="B675" s="56">
        <f>'Historical Data'!C571</f>
        <v>45450</v>
      </c>
      <c r="C675" s="57">
        <f>'Historical Data'!E571</f>
        <v>6.7727391288147087E-2</v>
      </c>
      <c r="D675" s="57">
        <f>'Historical Data'!G571</f>
        <v>1.8980071156975642E-2</v>
      </c>
      <c r="E675" s="57">
        <f>'Historical Data'!I571</f>
        <v>-5.0930259314729831E-4</v>
      </c>
      <c r="F675" s="57">
        <f>'Historical Data'!K571</f>
        <v>2.3620528860056389E-2</v>
      </c>
      <c r="G675" s="57">
        <f>'Historical Data'!M571</f>
        <v>3.2665964048097962E-2</v>
      </c>
      <c r="H675" s="57">
        <f>'Historical Data'!O571</f>
        <v>1.3598253207258715E-3</v>
      </c>
      <c r="I675" s="57">
        <f>'Historical Data'!Q571</f>
        <v>5.8479262214907735E-3</v>
      </c>
      <c r="J675" s="57">
        <f>'Historical Data'!S571</f>
        <v>3.1022327479006018E-2</v>
      </c>
      <c r="K675" s="57">
        <f>'Historical Data'!U571</f>
        <v>2.962218073675249E-2</v>
      </c>
      <c r="L675" s="57">
        <f>'Historical Data'!W571</f>
        <v>2.7806749358449734E-2</v>
      </c>
      <c r="M675" s="57">
        <f>'Historical Data'!Y571</f>
        <v>2.4658939139912794E-2</v>
      </c>
    </row>
    <row r="676" spans="2:13" ht="15" customHeight="1" x14ac:dyDescent="0.35">
      <c r="B676" s="56">
        <f>'Historical Data'!C570</f>
        <v>45453</v>
      </c>
      <c r="C676" s="57">
        <f>'Historical Data'!E570</f>
        <v>-0.12465246999318325</v>
      </c>
      <c r="D676" s="57">
        <f>'Historical Data'!G570</f>
        <v>6.6173825949107368E-3</v>
      </c>
      <c r="E676" s="57">
        <f>'Historical Data'!I570</f>
        <v>8.6361676738260229E-3</v>
      </c>
      <c r="F676" s="57">
        <f>'Historical Data'!K570</f>
        <v>3.4547863023608461E-3</v>
      </c>
      <c r="G676" s="57">
        <f>'Historical Data'!M570</f>
        <v>-1.8367169412469853E-3</v>
      </c>
      <c r="H676" s="57">
        <f>'Historical Data'!O570</f>
        <v>5.9110627575731378E-3</v>
      </c>
      <c r="I676" s="57">
        <f>'Historical Data'!Q570</f>
        <v>-1.1821692658237515E-2</v>
      </c>
      <c r="J676" s="57">
        <f>'Historical Data'!S570</f>
        <v>1.1924432946489372E-2</v>
      </c>
      <c r="K676" s="57">
        <f>'Historical Data'!U570</f>
        <v>2.0850127251650363E-2</v>
      </c>
      <c r="L676" s="57">
        <f>'Historical Data'!W570</f>
        <v>1.0032724165007778E-2</v>
      </c>
      <c r="M676" s="57">
        <f>'Historical Data'!Y570</f>
        <v>2.2363069719092632E-2</v>
      </c>
    </row>
    <row r="677" spans="2:13" ht="15" customHeight="1" x14ac:dyDescent="0.35">
      <c r="B677" s="56">
        <f>'Historical Data'!C569</f>
        <v>45454</v>
      </c>
      <c r="C677" s="57">
        <f>'Historical Data'!E569</f>
        <v>2.8924279916330287E-2</v>
      </c>
      <c r="D677" s="57">
        <f>'Historical Data'!G569</f>
        <v>-8.7164713835031771E-3</v>
      </c>
      <c r="E677" s="57">
        <f>'Historical Data'!I569</f>
        <v>-1.3109274727636233E-2</v>
      </c>
      <c r="F677" s="57">
        <f>'Historical Data'!K569</f>
        <v>-8.8995394014589335E-3</v>
      </c>
      <c r="G677" s="57">
        <f>'Historical Data'!M569</f>
        <v>7.0878053121214979E-3</v>
      </c>
      <c r="H677" s="57">
        <f>'Historical Data'!O569</f>
        <v>1.3261235749334244E-2</v>
      </c>
      <c r="I677" s="57">
        <f>'Historical Data'!Q569</f>
        <v>4.0205298358866326E-3</v>
      </c>
      <c r="J677" s="57">
        <f>'Historical Data'!S569</f>
        <v>6.8511760683067635E-3</v>
      </c>
      <c r="K677" s="57">
        <f>'Historical Data'!U569</f>
        <v>2.374920901366373E-3</v>
      </c>
      <c r="L677" s="57">
        <f>'Historical Data'!W569</f>
        <v>8.9281805794771962E-4</v>
      </c>
      <c r="M677" s="57">
        <f>'Historical Data'!Y569</f>
        <v>3.2386497491023514E-2</v>
      </c>
    </row>
    <row r="678" spans="2:13" ht="15" customHeight="1" x14ac:dyDescent="0.35">
      <c r="B678" s="56">
        <f>'Historical Data'!C568</f>
        <v>45455</v>
      </c>
      <c r="C678" s="57">
        <f>'Historical Data'!E568</f>
        <v>1.620413123977249E-2</v>
      </c>
      <c r="D678" s="57">
        <f>'Historical Data'!G568</f>
        <v>2.6035510906650128E-3</v>
      </c>
      <c r="E678" s="57">
        <f>'Historical Data'!I568</f>
        <v>-1.5277241112194417E-2</v>
      </c>
      <c r="F678" s="57">
        <f>'Historical Data'!K568</f>
        <v>-8.5209986610113031E-4</v>
      </c>
      <c r="G678" s="57">
        <f>'Historical Data'!M568</f>
        <v>7.5117531471422527E-3</v>
      </c>
      <c r="H678" s="57">
        <f>'Historical Data'!O568</f>
        <v>1.9200688475126126E-2</v>
      </c>
      <c r="I678" s="57">
        <f>'Historical Data'!Q568</f>
        <v>7.6177228853282486E-3</v>
      </c>
      <c r="J678" s="57">
        <f>'Historical Data'!S568</f>
        <v>1.061514391734697E-2</v>
      </c>
      <c r="K678" s="57">
        <f>'Historical Data'!U568</f>
        <v>2.5588457781105856E-2</v>
      </c>
      <c r="L678" s="57">
        <f>'Historical Data'!W568</f>
        <v>2.7876195423182093E-3</v>
      </c>
      <c r="M678" s="57">
        <f>'Historical Data'!Y568</f>
        <v>1.7645925395119333E-2</v>
      </c>
    </row>
    <row r="679" spans="2:13" ht="15" customHeight="1" x14ac:dyDescent="0.35">
      <c r="B679" s="56">
        <f>'Historical Data'!C567</f>
        <v>45456</v>
      </c>
      <c r="C679" s="57">
        <f>'Historical Data'!E567</f>
        <v>2.3987249505270203E-2</v>
      </c>
      <c r="D679" s="57">
        <f>'Historical Data'!G567</f>
        <v>-2.7927247289956103E-3</v>
      </c>
      <c r="E679" s="57">
        <f>'Historical Data'!I567</f>
        <v>-1.6307728216241046E-2</v>
      </c>
      <c r="F679" s="57">
        <f>'Historical Data'!K567</f>
        <v>-1.1020781341280483E-2</v>
      </c>
      <c r="G679" s="57">
        <f>'Historical Data'!M567</f>
        <v>8.3287870768851135E-3</v>
      </c>
      <c r="H679" s="57">
        <f>'Historical Data'!O567</f>
        <v>1.4148349362392176E-2</v>
      </c>
      <c r="I679" s="57">
        <f>'Historical Data'!Q567</f>
        <v>-8.4325834876571859E-3</v>
      </c>
      <c r="J679" s="57">
        <f>'Historical Data'!S567</f>
        <v>-3.6356563083848048E-3</v>
      </c>
      <c r="K679" s="57">
        <f>'Historical Data'!U567</f>
        <v>-9.8569624974159664E-3</v>
      </c>
      <c r="L679" s="57">
        <f>'Historical Data'!W567</f>
        <v>5.0039322032406908E-3</v>
      </c>
      <c r="M679" s="57">
        <f>'Historical Data'!Y567</f>
        <v>-6.9607336569178502E-3</v>
      </c>
    </row>
    <row r="680" spans="2:13" ht="15" customHeight="1" x14ac:dyDescent="0.35">
      <c r="B680" s="56">
        <f>'Historical Data'!C566</f>
        <v>45457</v>
      </c>
      <c r="C680" s="57">
        <f>'Historical Data'!E566</f>
        <v>5.6288834330850968E-3</v>
      </c>
      <c r="D680" s="57">
        <f>'Historical Data'!G566</f>
        <v>2.1126746202733138E-3</v>
      </c>
      <c r="E680" s="57">
        <f>'Historical Data'!I566</f>
        <v>4.8677365093141578E-3</v>
      </c>
      <c r="F680" s="57">
        <f>'Historical Data'!K566</f>
        <v>-9.3525368446207846E-3</v>
      </c>
      <c r="G680" s="57">
        <f>'Historical Data'!M566</f>
        <v>-2.4647210012543885E-3</v>
      </c>
      <c r="H680" s="57">
        <f>'Historical Data'!O566</f>
        <v>3.6621402868810327E-2</v>
      </c>
      <c r="I680" s="57">
        <f>'Historical Data'!Q566</f>
        <v>2.834687090956578E-3</v>
      </c>
      <c r="J680" s="57">
        <f>'Historical Data'!S566</f>
        <v>-4.0546790840949587E-3</v>
      </c>
      <c r="K680" s="57">
        <f>'Historical Data'!U566</f>
        <v>1.5561960238952288E-4</v>
      </c>
      <c r="L680" s="57">
        <f>'Historical Data'!W566</f>
        <v>-7.1918684424223667E-3</v>
      </c>
      <c r="M680" s="57">
        <f>'Historical Data'!Y566</f>
        <v>3.3253604312237783E-3</v>
      </c>
    </row>
    <row r="681" spans="2:13" ht="15" customHeight="1" x14ac:dyDescent="0.35">
      <c r="B681" s="56">
        <f>'Historical Data'!C565</f>
        <v>45461</v>
      </c>
      <c r="C681" s="57">
        <f>'Historical Data'!E565</f>
        <v>2.7338894916200118E-3</v>
      </c>
      <c r="D681" s="57">
        <f>'Historical Data'!G565</f>
        <v>6.6190048205123642E-3</v>
      </c>
      <c r="E681" s="57">
        <f>'Historical Data'!I565</f>
        <v>4.2628306282090911E-3</v>
      </c>
      <c r="F681" s="57">
        <f>'Historical Data'!K565</f>
        <v>1.8747825099043602E-3</v>
      </c>
      <c r="G681" s="57">
        <f>'Historical Data'!M565</f>
        <v>9.9500707649544662E-3</v>
      </c>
      <c r="H681" s="57">
        <f>'Historical Data'!O565</f>
        <v>3.3791794752424886E-2</v>
      </c>
      <c r="I681" s="57">
        <f>'Historical Data'!Q565</f>
        <v>-8.6753276751330155E-3</v>
      </c>
      <c r="J681" s="57">
        <f>'Historical Data'!S565</f>
        <v>3.2567208124441027E-3</v>
      </c>
      <c r="K681" s="57">
        <f>'Historical Data'!U565</f>
        <v>3.2037435398496239E-2</v>
      </c>
      <c r="L681" s="57">
        <f>'Historical Data'!W565</f>
        <v>6.7982729459683533E-3</v>
      </c>
      <c r="M681" s="57">
        <f>'Historical Data'!Y565</f>
        <v>3.3455930739847428E-3</v>
      </c>
    </row>
    <row r="682" spans="2:13" ht="15" customHeight="1" x14ac:dyDescent="0.35">
      <c r="B682" s="56">
        <f>'Historical Data'!C564</f>
        <v>45462</v>
      </c>
      <c r="C682" s="57">
        <f>'Historical Data'!E564</f>
        <v>9.2280309595083043E-3</v>
      </c>
      <c r="D682" s="57">
        <f>'Historical Data'!G564</f>
        <v>-1.8313816116010684E-2</v>
      </c>
      <c r="E682" s="57">
        <f>'Historical Data'!I564</f>
        <v>-1.3423360300959253E-2</v>
      </c>
      <c r="F682" s="57">
        <f>'Historical Data'!K564</f>
        <v>-1.2698049143024748E-2</v>
      </c>
      <c r="G682" s="57">
        <f>'Historical Data'!M564</f>
        <v>-1.1835773600639476E-2</v>
      </c>
      <c r="H682" s="57">
        <f>'Historical Data'!O564</f>
        <v>-1.1744745432927362E-2</v>
      </c>
      <c r="I682" s="57">
        <f>'Historical Data'!Q564</f>
        <v>-1.5732449612899324E-2</v>
      </c>
      <c r="J682" s="57">
        <f>'Historical Data'!S564</f>
        <v>-1.9342611713029423E-2</v>
      </c>
      <c r="K682" s="57">
        <f>'Historical Data'!U564</f>
        <v>-1.3562484729365498E-2</v>
      </c>
      <c r="L682" s="57">
        <f>'Historical Data'!W564</f>
        <v>-2.0699651774751748E-2</v>
      </c>
      <c r="M682" s="57">
        <f>'Historical Data'!Y564</f>
        <v>-9.0685051414388651E-3</v>
      </c>
    </row>
    <row r="683" spans="2:13" ht="15" customHeight="1" x14ac:dyDescent="0.35">
      <c r="B683" s="56">
        <f>'Historical Data'!C563</f>
        <v>45463</v>
      </c>
      <c r="C683" s="57">
        <f>'Historical Data'!E563</f>
        <v>-1.2781843927344161E-3</v>
      </c>
      <c r="D683" s="57">
        <f>'Historical Data'!G563</f>
        <v>8.6827090052097322E-3</v>
      </c>
      <c r="E683" s="57">
        <f>'Historical Data'!I563</f>
        <v>9.3593718165561057E-3</v>
      </c>
      <c r="F683" s="57">
        <f>'Historical Data'!K563</f>
        <v>6.362976163213796E-3</v>
      </c>
      <c r="G683" s="57">
        <f>'Historical Data'!M563</f>
        <v>4.2156421109664777E-3</v>
      </c>
      <c r="H683" s="57">
        <f>'Historical Data'!O563</f>
        <v>1.2457001827550718E-2</v>
      </c>
      <c r="I683" s="57">
        <f>'Historical Data'!Q563</f>
        <v>1.8980985173200349E-3</v>
      </c>
      <c r="J683" s="57">
        <f>'Historical Data'!S563</f>
        <v>-1.3379243587675282E-2</v>
      </c>
      <c r="K683" s="57">
        <f>'Historical Data'!U563</f>
        <v>-8.4021113181601548E-3</v>
      </c>
      <c r="L683" s="57">
        <f>'Historical Data'!W563</f>
        <v>2.9388962124521356E-3</v>
      </c>
      <c r="M683" s="57">
        <f>'Historical Data'!Y563</f>
        <v>3.8995821848006873E-3</v>
      </c>
    </row>
    <row r="684" spans="2:13" ht="15" customHeight="1" x14ac:dyDescent="0.35">
      <c r="B684" s="56">
        <f>'Historical Data'!C562</f>
        <v>45464</v>
      </c>
      <c r="C684" s="57">
        <f>'Historical Data'!E562</f>
        <v>2.3630268725614023E-3</v>
      </c>
      <c r="D684" s="57">
        <f>'Historical Data'!G562</f>
        <v>-5.8534306021053029E-3</v>
      </c>
      <c r="E684" s="57">
        <f>'Historical Data'!I562</f>
        <v>-1.4365629368615296E-2</v>
      </c>
      <c r="F684" s="57">
        <f>'Historical Data'!K562</f>
        <v>-1.3049051357365449E-2</v>
      </c>
      <c r="G684" s="57">
        <f>'Historical Data'!M562</f>
        <v>4.6641464328034399E-3</v>
      </c>
      <c r="H684" s="57">
        <f>'Historical Data'!O562</f>
        <v>2.3405511333465689E-2</v>
      </c>
      <c r="I684" s="57">
        <f>'Historical Data'!Q562</f>
        <v>4.6865106118634259E-3</v>
      </c>
      <c r="J684" s="57">
        <f>'Historical Data'!S562</f>
        <v>6.0113046038285933E-3</v>
      </c>
      <c r="K684" s="57">
        <f>'Historical Data'!U562</f>
        <v>4.3138195454297534E-3</v>
      </c>
      <c r="L684" s="57">
        <f>'Historical Data'!W562</f>
        <v>-1.1157462691943176E-2</v>
      </c>
      <c r="M684" s="57">
        <f>'Historical Data'!Y562</f>
        <v>-5.804780042410862E-2</v>
      </c>
    </row>
    <row r="685" spans="2:13" ht="15" customHeight="1" x14ac:dyDescent="0.35">
      <c r="B685" s="56">
        <f>'Historical Data'!C561</f>
        <v>45467</v>
      </c>
      <c r="C685" s="57">
        <f>'Historical Data'!E561</f>
        <v>6.5119395711501493E-3</v>
      </c>
      <c r="D685" s="57">
        <f>'Historical Data'!G561</f>
        <v>6.6300651011563794E-3</v>
      </c>
      <c r="E685" s="57">
        <f>'Historical Data'!I561</f>
        <v>1.7916832985428011E-2</v>
      </c>
      <c r="F685" s="57">
        <f>'Historical Data'!K561</f>
        <v>6.5426752662736121E-3</v>
      </c>
      <c r="G685" s="57">
        <f>'Historical Data'!M561</f>
        <v>8.5554660555147155E-3</v>
      </c>
      <c r="H685" s="57">
        <f>'Historical Data'!O561</f>
        <v>3.2405053568587583E-2</v>
      </c>
      <c r="I685" s="57">
        <f>'Historical Data'!Q561</f>
        <v>-9.4284862064168973E-3</v>
      </c>
      <c r="J685" s="57">
        <f>'Historical Data'!S561</f>
        <v>8.1991790118856045E-3</v>
      </c>
      <c r="K685" s="57">
        <f>'Historical Data'!U561</f>
        <v>2.1475451724329409E-2</v>
      </c>
      <c r="L685" s="57">
        <f>'Historical Data'!W561</f>
        <v>-7.066270770842431E-3</v>
      </c>
      <c r="M685" s="57">
        <f>'Historical Data'!Y561</f>
        <v>-8.2808679576414912E-3</v>
      </c>
    </row>
    <row r="686" spans="2:13" ht="15" customHeight="1" x14ac:dyDescent="0.35">
      <c r="B686" s="56">
        <f>'Historical Data'!C560</f>
        <v>45468</v>
      </c>
      <c r="C686" s="57">
        <f>'Historical Data'!E560</f>
        <v>-1.7099903769919322E-2</v>
      </c>
      <c r="D686" s="57">
        <f>'Historical Data'!G560</f>
        <v>-2.998267675566435E-3</v>
      </c>
      <c r="E686" s="57">
        <f>'Historical Data'!I560</f>
        <v>-8.4144895883421222E-3</v>
      </c>
      <c r="F686" s="57">
        <f>'Historical Data'!K560</f>
        <v>-1.7807602676805478E-2</v>
      </c>
      <c r="G686" s="57">
        <f>'Historical Data'!M560</f>
        <v>-4.01117358789016E-3</v>
      </c>
      <c r="H686" s="57">
        <f>'Historical Data'!O560</f>
        <v>-3.6139724720100408E-2</v>
      </c>
      <c r="I686" s="57">
        <f>'Historical Data'!Q560</f>
        <v>7.0139904217003668E-4</v>
      </c>
      <c r="J686" s="57">
        <f>'Historical Data'!S560</f>
        <v>-5.237700920737054E-3</v>
      </c>
      <c r="K686" s="57">
        <f>'Historical Data'!U560</f>
        <v>-1.6669113609070974E-2</v>
      </c>
      <c r="L686" s="57">
        <f>'Historical Data'!W560</f>
        <v>-1.11341322462718E-2</v>
      </c>
      <c r="M686" s="57">
        <f>'Historical Data'!Y560</f>
        <v>1.4654549613533074E-2</v>
      </c>
    </row>
    <row r="687" spans="2:13" ht="15" customHeight="1" x14ac:dyDescent="0.35">
      <c r="B687" s="56">
        <f>'Historical Data'!C559</f>
        <v>45469</v>
      </c>
      <c r="C687" s="57">
        <f>'Historical Data'!E559</f>
        <v>3.7696208704731671E-3</v>
      </c>
      <c r="D687" s="57">
        <f>'Historical Data'!G559</f>
        <v>-8.972625233258591E-3</v>
      </c>
      <c r="E687" s="57">
        <f>'Historical Data'!I559</f>
        <v>-1.268706642232087E-2</v>
      </c>
      <c r="F687" s="57">
        <f>'Historical Data'!K559</f>
        <v>-7.4452078397269084E-3</v>
      </c>
      <c r="G687" s="57">
        <f>'Historical Data'!M559</f>
        <v>0.10907155442443139</v>
      </c>
      <c r="H687" s="57">
        <f>'Historical Data'!O559</f>
        <v>-1.0831769033828542E-2</v>
      </c>
      <c r="I687" s="57">
        <f>'Historical Data'!Q559</f>
        <v>-1.8022185677060154E-3</v>
      </c>
      <c r="J687" s="57">
        <f>'Historical Data'!S559</f>
        <v>1.1639174385044582E-2</v>
      </c>
      <c r="K687" s="57">
        <f>'Historical Data'!U559</f>
        <v>-2.1378850177627973E-3</v>
      </c>
      <c r="L687" s="57">
        <f>'Historical Data'!W559</f>
        <v>3.3662725553369466E-3</v>
      </c>
      <c r="M687" s="57">
        <f>'Historical Data'!Y559</f>
        <v>-1.0906813562796547E-3</v>
      </c>
    </row>
    <row r="688" spans="2:13" ht="15" customHeight="1" x14ac:dyDescent="0.35">
      <c r="B688" s="56">
        <f>'Historical Data'!C558</f>
        <v>45470</v>
      </c>
      <c r="C688" s="57">
        <f>'Historical Data'!E558</f>
        <v>-7.2729146499908026E-3</v>
      </c>
      <c r="D688" s="57">
        <f>'Historical Data'!G558</f>
        <v>7.0640103408230459E-3</v>
      </c>
      <c r="E688" s="57">
        <f>'Historical Data'!I558</f>
        <v>1.9246971427580695E-2</v>
      </c>
      <c r="F688" s="57">
        <f>'Historical Data'!K558</f>
        <v>-5.8341183693362275E-3</v>
      </c>
      <c r="G688" s="57">
        <f>'Historical Data'!M558</f>
        <v>-1.6192437758775213E-2</v>
      </c>
      <c r="H688" s="57">
        <f>'Historical Data'!O558</f>
        <v>3.2640698283164848E-2</v>
      </c>
      <c r="I688" s="57">
        <f>'Historical Data'!Q558</f>
        <v>-1.1233719629069938E-2</v>
      </c>
      <c r="J688" s="57">
        <f>'Historical Data'!S558</f>
        <v>3.3146115869183923E-2</v>
      </c>
      <c r="K688" s="57">
        <f>'Historical Data'!U558</f>
        <v>1.4845336539446086E-2</v>
      </c>
      <c r="L688" s="57">
        <f>'Historical Data'!W558</f>
        <v>1.6774534929178131E-2</v>
      </c>
      <c r="M688" s="57">
        <f>'Historical Data'!Y558</f>
        <v>5.2938353674369942E-3</v>
      </c>
    </row>
    <row r="689" spans="2:13" ht="15" customHeight="1" x14ac:dyDescent="0.35">
      <c r="B689" s="56">
        <f>'Historical Data'!C557</f>
        <v>45471</v>
      </c>
      <c r="C689" s="57">
        <f>'Historical Data'!E557</f>
        <v>1.6313395151201782E-4</v>
      </c>
      <c r="D689" s="57">
        <f>'Historical Data'!G557</f>
        <v>-1.4671049636438505E-2</v>
      </c>
      <c r="E689" s="57">
        <f>'Historical Data'!I557</f>
        <v>-1.0865604730181722E-2</v>
      </c>
      <c r="F689" s="57">
        <f>'Historical Data'!K557</f>
        <v>4.0519898947055655E-3</v>
      </c>
      <c r="G689" s="57">
        <f>'Historical Data'!M557</f>
        <v>-1.609571755800987E-2</v>
      </c>
      <c r="H689" s="57">
        <f>'Historical Data'!O557</f>
        <v>-1.4274695905170942E-3</v>
      </c>
      <c r="I689" s="57">
        <f>'Historical Data'!Q557</f>
        <v>2.1505484917343054E-2</v>
      </c>
      <c r="J689" s="57">
        <f>'Historical Data'!S557</f>
        <v>3.1818531244358628E-3</v>
      </c>
      <c r="K689" s="57">
        <f>'Historical Data'!U557</f>
        <v>-1.8096621737725416E-3</v>
      </c>
      <c r="L689" s="57">
        <f>'Historical Data'!W557</f>
        <v>2.6168814272393703E-3</v>
      </c>
      <c r="M689" s="57">
        <f>'Historical Data'!Y557</f>
        <v>-1.3691425327467255E-2</v>
      </c>
    </row>
    <row r="690" spans="2:13" ht="15" customHeight="1" x14ac:dyDescent="0.35">
      <c r="B690" s="56">
        <f>'Historical Data'!C556</f>
        <v>45474</v>
      </c>
      <c r="C690" s="57">
        <f>'Historical Data'!E556</f>
        <v>-5.1638302052559037E-3</v>
      </c>
      <c r="D690" s="57">
        <f>'Historical Data'!G556</f>
        <v>1.8549522899493631E-3</v>
      </c>
      <c r="E690" s="57">
        <f>'Historical Data'!I556</f>
        <v>-6.6804969342542098E-3</v>
      </c>
      <c r="F690" s="57">
        <f>'Historical Data'!K556</f>
        <v>-1.600304241480055E-3</v>
      </c>
      <c r="G690" s="57">
        <f>'Historical Data'!M556</f>
        <v>-7.1341632796445564E-3</v>
      </c>
      <c r="H690" s="57">
        <f>'Historical Data'!O556</f>
        <v>2.1375098882057353E-2</v>
      </c>
      <c r="I690" s="57">
        <f>'Historical Data'!Q556</f>
        <v>-5.9583439654044001E-3</v>
      </c>
      <c r="J690" s="57">
        <f>'Historical Data'!S556</f>
        <v>-2.273035549620539E-2</v>
      </c>
      <c r="K690" s="57">
        <f>'Historical Data'!U556</f>
        <v>-4.0792448918544055E-3</v>
      </c>
      <c r="L690" s="57">
        <f>'Historical Data'!W556</f>
        <v>-1.1801995287681444E-2</v>
      </c>
      <c r="M690" s="57">
        <f>'Historical Data'!Y556</f>
        <v>-2.7996446327039681E-2</v>
      </c>
    </row>
    <row r="691" spans="2:13" ht="15" customHeight="1" x14ac:dyDescent="0.35">
      <c r="B691" s="56">
        <f>'Historical Data'!C555</f>
        <v>45475</v>
      </c>
      <c r="C691" s="57">
        <f>'Historical Data'!E555</f>
        <v>1.4095073431507066E-2</v>
      </c>
      <c r="D691" s="57">
        <f>'Historical Data'!G555</f>
        <v>2.5570443835898571E-2</v>
      </c>
      <c r="E691" s="57">
        <f>'Historical Data'!I555</f>
        <v>-1.5195155522230719E-3</v>
      </c>
      <c r="F691" s="57">
        <f>'Historical Data'!K555</f>
        <v>-9.5477756187157814E-3</v>
      </c>
      <c r="G691" s="57">
        <f>'Historical Data'!M555</f>
        <v>-1.777738956820385E-2</v>
      </c>
      <c r="H691" s="57">
        <f>'Historical Data'!O555</f>
        <v>-2.625969581518417E-2</v>
      </c>
      <c r="I691" s="57">
        <f>'Historical Data'!Q555</f>
        <v>-1.0989067388791907E-2</v>
      </c>
      <c r="J691" s="57">
        <f>'Historical Data'!S555</f>
        <v>1.7578877412733895E-3</v>
      </c>
      <c r="K691" s="57">
        <f>'Historical Data'!U555</f>
        <v>3.640836374289691E-3</v>
      </c>
      <c r="L691" s="57">
        <f>'Historical Data'!W555</f>
        <v>-6.0864295661883228E-3</v>
      </c>
      <c r="M691" s="57">
        <f>'Historical Data'!Y555</f>
        <v>1.2015560452982355E-2</v>
      </c>
    </row>
    <row r="692" spans="2:13" ht="15" customHeight="1" x14ac:dyDescent="0.35">
      <c r="B692" s="56">
        <f>'Historical Data'!C554</f>
        <v>45476</v>
      </c>
      <c r="C692" s="57">
        <f>'Historical Data'!E554</f>
        <v>1.273191810418739E-2</v>
      </c>
      <c r="D692" s="57">
        <f>'Historical Data'!G554</f>
        <v>1.0197561524147414E-2</v>
      </c>
      <c r="E692" s="57">
        <f>'Historical Data'!I554</f>
        <v>5.0729893282674965E-4</v>
      </c>
      <c r="F692" s="57">
        <f>'Historical Data'!K554</f>
        <v>6.5438218865905284E-3</v>
      </c>
      <c r="G692" s="57">
        <f>'Historical Data'!M554</f>
        <v>3.153174498109701E-3</v>
      </c>
      <c r="H692" s="57">
        <f>'Historical Data'!O554</f>
        <v>3.6277270763476199E-3</v>
      </c>
      <c r="I692" s="57">
        <f>'Historical Data'!Q554</f>
        <v>2.4848501753370611E-2</v>
      </c>
      <c r="J692" s="57">
        <f>'Historical Data'!S554</f>
        <v>6.0745868586427054E-3</v>
      </c>
      <c r="K692" s="57">
        <f>'Historical Data'!U554</f>
        <v>1.3149821590734412E-2</v>
      </c>
      <c r="L692" s="57">
        <f>'Historical Data'!W554</f>
        <v>2.5419515217928179E-3</v>
      </c>
      <c r="M692" s="57">
        <f>'Historical Data'!Y554</f>
        <v>1.5570291311665097E-2</v>
      </c>
    </row>
    <row r="693" spans="2:13" ht="15" customHeight="1" x14ac:dyDescent="0.35">
      <c r="B693" s="56">
        <f>'Historical Data'!C553</f>
        <v>45477</v>
      </c>
      <c r="C693" s="57">
        <f>'Historical Data'!E553</f>
        <v>1.0808529268413691E-2</v>
      </c>
      <c r="D693" s="57">
        <f>'Historical Data'!G553</f>
        <v>-9.0320479394880859E-3</v>
      </c>
      <c r="E693" s="57">
        <f>'Historical Data'!I553</f>
        <v>-4.6477562733775457E-3</v>
      </c>
      <c r="F693" s="57">
        <f>'Historical Data'!K553</f>
        <v>-4.1943802217040416E-3</v>
      </c>
      <c r="G693" s="57">
        <f>'Historical Data'!M553</f>
        <v>-1.8873559858845201E-4</v>
      </c>
      <c r="H693" s="57">
        <f>'Historical Data'!O553</f>
        <v>-1.1048302705429558E-2</v>
      </c>
      <c r="I693" s="57">
        <f>'Historical Data'!Q553</f>
        <v>2.1092044254461983E-2</v>
      </c>
      <c r="J693" s="57">
        <f>'Historical Data'!S553</f>
        <v>8.0502559653194972E-4</v>
      </c>
      <c r="K693" s="57">
        <f>'Historical Data'!U553</f>
        <v>-4.473857174208673E-4</v>
      </c>
      <c r="L693" s="57">
        <f>'Historical Data'!W553</f>
        <v>1.0188658840857734E-2</v>
      </c>
      <c r="M693" s="57">
        <f>'Historical Data'!Y553</f>
        <v>1.1356824186373737E-2</v>
      </c>
    </row>
    <row r="694" spans="2:13" ht="15" customHeight="1" x14ac:dyDescent="0.35">
      <c r="B694" s="56">
        <f>'Historical Data'!C552</f>
        <v>45478</v>
      </c>
      <c r="C694" s="57">
        <f>'Historical Data'!E552</f>
        <v>-5.2501603285057818E-3</v>
      </c>
      <c r="D694" s="57">
        <f>'Historical Data'!G552</f>
        <v>-1.2867330980176339E-2</v>
      </c>
      <c r="E694" s="57">
        <f>'Historical Data'!I552</f>
        <v>-7.0749375450215313E-3</v>
      </c>
      <c r="F694" s="57">
        <f>'Historical Data'!K552</f>
        <v>-4.7033919501552335E-3</v>
      </c>
      <c r="G694" s="57">
        <f>'Historical Data'!M552</f>
        <v>5.6463783149109492E-2</v>
      </c>
      <c r="H694" s="57">
        <f>'Historical Data'!O552</f>
        <v>1.5929984456876323E-2</v>
      </c>
      <c r="I694" s="57">
        <f>'Historical Data'!Q552</f>
        <v>2.1236096234136248E-3</v>
      </c>
      <c r="J694" s="57">
        <f>'Historical Data'!S552</f>
        <v>1.8367080452989848E-2</v>
      </c>
      <c r="K694" s="57">
        <f>'Historical Data'!U552</f>
        <v>1.3134185161387313E-2</v>
      </c>
      <c r="L694" s="57">
        <f>'Historical Data'!W552</f>
        <v>8.4814512725945868E-3</v>
      </c>
      <c r="M694" s="57">
        <f>'Historical Data'!Y552</f>
        <v>-2.9063833348681456E-3</v>
      </c>
    </row>
    <row r="695" spans="2:13" ht="15" customHeight="1" x14ac:dyDescent="0.35">
      <c r="B695" s="56">
        <f>'Historical Data'!C551</f>
        <v>45481</v>
      </c>
      <c r="C695" s="57">
        <f>'Historical Data'!E551</f>
        <v>3.4820951748624207E-3</v>
      </c>
      <c r="D695" s="57">
        <f>'Historical Data'!G551</f>
        <v>-1.4071988995648654E-2</v>
      </c>
      <c r="E695" s="57">
        <f>'Historical Data'!I551</f>
        <v>1.2255043515425612E-3</v>
      </c>
      <c r="F695" s="57">
        <f>'Historical Data'!K551</f>
        <v>-1.530538995364894E-2</v>
      </c>
      <c r="G695" s="57">
        <f>'Historical Data'!M551</f>
        <v>2.4104443430154721E-2</v>
      </c>
      <c r="H695" s="57">
        <f>'Historical Data'!O551</f>
        <v>7.6025410249658254E-3</v>
      </c>
      <c r="I695" s="57">
        <f>'Historical Data'!Q551</f>
        <v>-1.9263506819579002E-3</v>
      </c>
      <c r="J695" s="57">
        <f>'Historical Data'!S551</f>
        <v>-6.1875030245305274E-3</v>
      </c>
      <c r="K695" s="57">
        <f>'Historical Data'!U551</f>
        <v>0</v>
      </c>
      <c r="L695" s="57">
        <f>'Historical Data'!W551</f>
        <v>-1.4774421565900586E-2</v>
      </c>
      <c r="M695" s="57">
        <f>'Historical Data'!Y551</f>
        <v>-2.3981439563529605E-2</v>
      </c>
    </row>
    <row r="696" spans="2:13" ht="15" customHeight="1" x14ac:dyDescent="0.35">
      <c r="B696" s="56">
        <f>'Historical Data'!C550</f>
        <v>45482</v>
      </c>
      <c r="C696" s="57">
        <f>'Historical Data'!E550</f>
        <v>1.6768729376199776E-3</v>
      </c>
      <c r="D696" s="57">
        <f>'Historical Data'!G550</f>
        <v>5.0580805984372645E-3</v>
      </c>
      <c r="E696" s="57">
        <f>'Historical Data'!I550</f>
        <v>-8.5343931177761512E-5</v>
      </c>
      <c r="F696" s="57">
        <f>'Historical Data'!K550</f>
        <v>3.8535956301787522E-2</v>
      </c>
      <c r="G696" s="57">
        <f>'Historical Data'!M550</f>
        <v>5.7360274384361754E-2</v>
      </c>
      <c r="H696" s="57">
        <f>'Historical Data'!O550</f>
        <v>-2.586907690440543E-2</v>
      </c>
      <c r="I696" s="57">
        <f>'Historical Data'!Q550</f>
        <v>2.3451023829613948E-2</v>
      </c>
      <c r="J696" s="57">
        <f>'Historical Data'!S550</f>
        <v>-1.0598604701353986E-3</v>
      </c>
      <c r="K696" s="57">
        <f>'Historical Data'!U550</f>
        <v>5.1562225416614815E-3</v>
      </c>
      <c r="L696" s="57">
        <f>'Historical Data'!W550</f>
        <v>1.2688882936350065E-2</v>
      </c>
      <c r="M696" s="57">
        <f>'Historical Data'!Y550</f>
        <v>3.0781259095948643E-2</v>
      </c>
    </row>
    <row r="697" spans="2:13" ht="15" customHeight="1" x14ac:dyDescent="0.35">
      <c r="B697" s="56">
        <f>'Historical Data'!C549</f>
        <v>45483</v>
      </c>
      <c r="C697" s="57">
        <f>'Historical Data'!E549</f>
        <v>1.5125225861263303E-3</v>
      </c>
      <c r="D697" s="57">
        <f>'Historical Data'!G549</f>
        <v>-1.993245349513062E-4</v>
      </c>
      <c r="E697" s="57">
        <f>'Historical Data'!I549</f>
        <v>-3.7011011557719353E-4</v>
      </c>
      <c r="F697" s="57">
        <f>'Historical Data'!K549</f>
        <v>3.5863783293359486E-3</v>
      </c>
      <c r="G697" s="57">
        <f>'Historical Data'!M549</f>
        <v>2.2644897508659723E-2</v>
      </c>
      <c r="H697" s="57">
        <f>'Historical Data'!O549</f>
        <v>1.9363871726632009E-3</v>
      </c>
      <c r="I697" s="57">
        <f>'Historical Data'!Q549</f>
        <v>2.6119699830362775E-2</v>
      </c>
      <c r="J697" s="57">
        <f>'Historical Data'!S549</f>
        <v>1.1537128037361288E-2</v>
      </c>
      <c r="K697" s="57">
        <f>'Historical Data'!U549</f>
        <v>1.4363171245976636E-2</v>
      </c>
      <c r="L697" s="57">
        <f>'Historical Data'!W549</f>
        <v>-3.6450583848971485E-3</v>
      </c>
      <c r="M697" s="57">
        <f>'Historical Data'!Y549</f>
        <v>1.7515477474886021E-2</v>
      </c>
    </row>
    <row r="698" spans="2:13" ht="15" customHeight="1" x14ac:dyDescent="0.35">
      <c r="B698" s="56">
        <f>'Historical Data'!C548</f>
        <v>45484</v>
      </c>
      <c r="C698" s="57">
        <f>'Historical Data'!E548</f>
        <v>1.6158594140179838E-2</v>
      </c>
      <c r="D698" s="57">
        <f>'Historical Data'!G548</f>
        <v>-2.0433469154946815E-3</v>
      </c>
      <c r="E698" s="57">
        <f>'Historical Data'!I548</f>
        <v>-4.8984566777824368E-3</v>
      </c>
      <c r="F698" s="57">
        <f>'Historical Data'!K548</f>
        <v>-9.4151272689563248E-3</v>
      </c>
      <c r="G698" s="57">
        <f>'Historical Data'!M548</f>
        <v>3.1387650738396555E-2</v>
      </c>
      <c r="H698" s="57">
        <f>'Historical Data'!O548</f>
        <v>-1.5737177958308868E-2</v>
      </c>
      <c r="I698" s="57">
        <f>'Historical Data'!Q548</f>
        <v>4.8244809065000949E-2</v>
      </c>
      <c r="J698" s="57">
        <f>'Historical Data'!S548</f>
        <v>-1.1274207663391045E-2</v>
      </c>
      <c r="K698" s="57">
        <f>'Historical Data'!U548</f>
        <v>-9.3916755200712521E-3</v>
      </c>
      <c r="L698" s="57">
        <f>'Historical Data'!W548</f>
        <v>6.9737661529427619E-3</v>
      </c>
      <c r="M698" s="57">
        <f>'Historical Data'!Y548</f>
        <v>-9.8042904446739021E-3</v>
      </c>
    </row>
    <row r="699" spans="2:13" ht="15" customHeight="1" x14ac:dyDescent="0.35">
      <c r="B699" s="56">
        <f>'Historical Data'!C547</f>
        <v>45485</v>
      </c>
      <c r="C699" s="57">
        <f>'Historical Data'!E547</f>
        <v>2.8466344808448785E-3</v>
      </c>
      <c r="D699" s="57">
        <f>'Historical Data'!G547</f>
        <v>3.5956607491387516E-3</v>
      </c>
      <c r="E699" s="57">
        <f>'Historical Data'!I547</f>
        <v>-6.7542706266687791E-3</v>
      </c>
      <c r="F699" s="57">
        <f>'Historical Data'!K547</f>
        <v>-1.4916011555349162E-2</v>
      </c>
      <c r="G699" s="57">
        <f>'Historical Data'!M547</f>
        <v>-2.5951058435755514E-2</v>
      </c>
      <c r="H699" s="57">
        <f>'Historical Data'!O547</f>
        <v>2.1041067161542415E-4</v>
      </c>
      <c r="I699" s="57">
        <f>'Historical Data'!Q547</f>
        <v>-9.2049025537733753E-3</v>
      </c>
      <c r="J699" s="57">
        <f>'Historical Data'!S547</f>
        <v>1.3248751837147132E-4</v>
      </c>
      <c r="K699" s="57">
        <f>'Historical Data'!U547</f>
        <v>8.750888026307635E-4</v>
      </c>
      <c r="L699" s="57">
        <f>'Historical Data'!W547</f>
        <v>-1.4418751151526688E-2</v>
      </c>
      <c r="M699" s="57">
        <f>'Historical Data'!Y547</f>
        <v>-1.3103612640057993E-2</v>
      </c>
    </row>
    <row r="700" spans="2:13" ht="15" customHeight="1" x14ac:dyDescent="0.35">
      <c r="B700" s="56">
        <f>'Historical Data'!C546</f>
        <v>45488</v>
      </c>
      <c r="C700" s="57">
        <f>'Historical Data'!E546</f>
        <v>-8.3831731541483823E-4</v>
      </c>
      <c r="D700" s="57">
        <f>'Historical Data'!G546</f>
        <v>8.4593950072293644E-3</v>
      </c>
      <c r="E700" s="57">
        <f>'Historical Data'!I546</f>
        <v>3.3712580815041804E-3</v>
      </c>
      <c r="F700" s="57">
        <f>'Historical Data'!K546</f>
        <v>-1.9719611836376272E-3</v>
      </c>
      <c r="G700" s="57">
        <f>'Historical Data'!M546</f>
        <v>-1.8350050253056471E-2</v>
      </c>
      <c r="H700" s="57">
        <f>'Historical Data'!O546</f>
        <v>1.0236222509033333E-2</v>
      </c>
      <c r="I700" s="57">
        <f>'Historical Data'!Q546</f>
        <v>2.4685954783963737E-2</v>
      </c>
      <c r="J700" s="57">
        <f>'Historical Data'!S546</f>
        <v>2.2537397026905825E-2</v>
      </c>
      <c r="K700" s="57">
        <f>'Historical Data'!U546</f>
        <v>2.1859517976676734E-3</v>
      </c>
      <c r="L700" s="57">
        <f>'Historical Data'!W546</f>
        <v>1.2210719214371668E-2</v>
      </c>
      <c r="M700" s="57">
        <f>'Historical Data'!Y546</f>
        <v>6.2249183341209768E-3</v>
      </c>
    </row>
    <row r="701" spans="2:13" ht="15" customHeight="1" x14ac:dyDescent="0.35">
      <c r="B701" s="56">
        <f>'Historical Data'!C545</f>
        <v>45489</v>
      </c>
      <c r="C701" s="57">
        <f>'Historical Data'!E545</f>
        <v>1.5548285346826951E-3</v>
      </c>
      <c r="D701" s="57">
        <f>'Historical Data'!G545</f>
        <v>8.832539538990547E-3</v>
      </c>
      <c r="E701" s="57">
        <f>'Historical Data'!I545</f>
        <v>1.0826475130812918E-2</v>
      </c>
      <c r="F701" s="57">
        <f>'Historical Data'!K545</f>
        <v>5.5041898408201284E-3</v>
      </c>
      <c r="G701" s="57">
        <f>'Historical Data'!M545</f>
        <v>-1.9020120360773385E-2</v>
      </c>
      <c r="H701" s="57">
        <f>'Historical Data'!O545</f>
        <v>-1.679516635661793E-2</v>
      </c>
      <c r="I701" s="57">
        <f>'Historical Data'!Q545</f>
        <v>-2.2450485565024159E-2</v>
      </c>
      <c r="J701" s="57">
        <f>'Historical Data'!S545</f>
        <v>-1.3483629514497331E-2</v>
      </c>
      <c r="K701" s="57">
        <f>'Historical Data'!U545</f>
        <v>-4.0714989007323288E-3</v>
      </c>
      <c r="L701" s="57">
        <f>'Historical Data'!W545</f>
        <v>-5.5765346015523853E-3</v>
      </c>
      <c r="M701" s="57">
        <f>'Historical Data'!Y545</f>
        <v>1.7177332965072845E-2</v>
      </c>
    </row>
    <row r="702" spans="2:13" ht="15" customHeight="1" x14ac:dyDescent="0.35">
      <c r="B702" s="56">
        <f>'Historical Data'!C544</f>
        <v>45491</v>
      </c>
      <c r="C702" s="57">
        <f>'Historical Data'!E544</f>
        <v>1.9074198397439623E-3</v>
      </c>
      <c r="D702" s="57">
        <f>'Historical Data'!G544</f>
        <v>-1.1543152646583565E-2</v>
      </c>
      <c r="E702" s="57">
        <f>'Historical Data'!I544</f>
        <v>-7.0455994134909217E-3</v>
      </c>
      <c r="F702" s="57">
        <f>'Historical Data'!K544</f>
        <v>-1.8176794840563448E-2</v>
      </c>
      <c r="G702" s="57">
        <f>'Historical Data'!M544</f>
        <v>-2.4277658124414403E-2</v>
      </c>
      <c r="H702" s="57">
        <f>'Historical Data'!O544</f>
        <v>6.211753758873062E-3</v>
      </c>
      <c r="I702" s="57">
        <f>'Historical Data'!Q544</f>
        <v>-4.3370803104274547E-2</v>
      </c>
      <c r="J702" s="57">
        <f>'Historical Data'!S544</f>
        <v>-7.0969434204154469E-3</v>
      </c>
      <c r="K702" s="57">
        <f>'Historical Data'!U544</f>
        <v>-3.5041232345210949E-3</v>
      </c>
      <c r="L702" s="57">
        <f>'Historical Data'!W544</f>
        <v>-1.5907402542424176E-2</v>
      </c>
      <c r="M702" s="57">
        <f>'Historical Data'!Y544</f>
        <v>-1.8440157358826648E-3</v>
      </c>
    </row>
    <row r="703" spans="2:13" ht="15" customHeight="1" x14ac:dyDescent="0.35">
      <c r="B703" s="56">
        <f>'Historical Data'!C543</f>
        <v>45492</v>
      </c>
      <c r="C703" s="57">
        <f>'Historical Data'!E543</f>
        <v>2.0932318447219878E-3</v>
      </c>
      <c r="D703" s="57">
        <f>'Historical Data'!G543</f>
        <v>2.4741451529486369E-4</v>
      </c>
      <c r="E703" s="57">
        <f>'Historical Data'!I543</f>
        <v>-1.3876569667496286E-2</v>
      </c>
      <c r="F703" s="57">
        <f>'Historical Data'!K543</f>
        <v>-7.1479631424424817E-3</v>
      </c>
      <c r="G703" s="57">
        <f>'Historical Data'!M543</f>
        <v>-4.6803088582346497E-2</v>
      </c>
      <c r="H703" s="57">
        <f>'Historical Data'!O543</f>
        <v>-1.0873420848866666E-2</v>
      </c>
      <c r="I703" s="57">
        <f>'Historical Data'!Q543</f>
        <v>-1.874422685817756E-2</v>
      </c>
      <c r="J703" s="57">
        <f>'Historical Data'!S543</f>
        <v>-3.4678988735150518E-2</v>
      </c>
      <c r="K703" s="57">
        <f>'Historical Data'!U543</f>
        <v>-2.6520121037273636E-2</v>
      </c>
      <c r="L703" s="57">
        <f>'Historical Data'!W543</f>
        <v>-3.6748572099757459E-2</v>
      </c>
      <c r="M703" s="57">
        <f>'Historical Data'!Y543</f>
        <v>-1.0501069373983762E-2</v>
      </c>
    </row>
    <row r="704" spans="2:13" ht="15" customHeight="1" x14ac:dyDescent="0.35">
      <c r="B704" s="56">
        <f>'Historical Data'!C542</f>
        <v>45495</v>
      </c>
      <c r="C704" s="57">
        <f>'Historical Data'!E542</f>
        <v>1.0657850668726709E-2</v>
      </c>
      <c r="D704" s="57">
        <f>'Historical Data'!G542</f>
        <v>3.462704874870326E-4</v>
      </c>
      <c r="E704" s="57">
        <f>'Historical Data'!I542</f>
        <v>-4.6712984390583356E-3</v>
      </c>
      <c r="F704" s="57">
        <f>'Historical Data'!K542</f>
        <v>2.3758232221444686E-3</v>
      </c>
      <c r="G704" s="57">
        <f>'Historical Data'!M542</f>
        <v>4.1814228290193434E-4</v>
      </c>
      <c r="H704" s="57">
        <f>'Historical Data'!O542</f>
        <v>6.8084996532433717E-3</v>
      </c>
      <c r="I704" s="57">
        <f>'Historical Data'!Q542</f>
        <v>9.6922839038238173E-3</v>
      </c>
      <c r="J704" s="57">
        <f>'Historical Data'!S542</f>
        <v>2.4269842031859667E-2</v>
      </c>
      <c r="K704" s="57">
        <f>'Historical Data'!U542</f>
        <v>1.9265489116349732E-2</v>
      </c>
      <c r="L704" s="57">
        <f>'Historical Data'!W542</f>
        <v>2.3904382767252264E-2</v>
      </c>
      <c r="M704" s="57">
        <f>'Historical Data'!Y542</f>
        <v>-1.133313102258704E-2</v>
      </c>
    </row>
    <row r="705" spans="2:13" ht="15" customHeight="1" x14ac:dyDescent="0.35">
      <c r="B705" s="56">
        <f>'Historical Data'!C541</f>
        <v>45496</v>
      </c>
      <c r="C705" s="57">
        <f>'Historical Data'!E541</f>
        <v>-2.2792878091586477E-3</v>
      </c>
      <c r="D705" s="57">
        <f>'Historical Data'!G541</f>
        <v>1.2610652444427828E-2</v>
      </c>
      <c r="E705" s="57">
        <f>'Historical Data'!I541</f>
        <v>2.9442057006967559E-3</v>
      </c>
      <c r="F705" s="57">
        <f>'Historical Data'!K541</f>
        <v>1.7955900859842888E-3</v>
      </c>
      <c r="G705" s="57">
        <f>'Historical Data'!M541</f>
        <v>-1.4449403498496549E-2</v>
      </c>
      <c r="H705" s="57">
        <f>'Historical Data'!O541</f>
        <v>-1.7892342591909527E-2</v>
      </c>
      <c r="I705" s="57">
        <f>'Historical Data'!Q541</f>
        <v>-3.3084781824784804E-2</v>
      </c>
      <c r="J705" s="57">
        <f>'Historical Data'!S541</f>
        <v>2.3962649202887931E-2</v>
      </c>
      <c r="K705" s="57">
        <f>'Historical Data'!U541</f>
        <v>-1.2847190319979496E-2</v>
      </c>
      <c r="L705" s="57">
        <f>'Historical Data'!W541</f>
        <v>-1.7922342923834989E-2</v>
      </c>
      <c r="M705" s="57">
        <f>'Historical Data'!Y541</f>
        <v>-1.07342469897721E-2</v>
      </c>
    </row>
    <row r="706" spans="2:13" ht="15" customHeight="1" x14ac:dyDescent="0.35">
      <c r="B706" s="56">
        <f>'Historical Data'!C540</f>
        <v>45497</v>
      </c>
      <c r="C706" s="57">
        <f>'Historical Data'!E540</f>
        <v>7.4876806243828753E-4</v>
      </c>
      <c r="D706" s="57">
        <f>'Historical Data'!G540</f>
        <v>1.2111704948972513E-2</v>
      </c>
      <c r="E706" s="57">
        <f>'Historical Data'!I540</f>
        <v>-2.4995923420738642E-3</v>
      </c>
      <c r="F706" s="57">
        <f>'Historical Data'!K540</f>
        <v>-3.8714747825762119E-3</v>
      </c>
      <c r="G706" s="57">
        <f>'Historical Data'!M540</f>
        <v>2.1688985858689058E-2</v>
      </c>
      <c r="H706" s="57">
        <f>'Historical Data'!O540</f>
        <v>-2.1159101054184171E-2</v>
      </c>
      <c r="I706" s="57">
        <f>'Historical Data'!Q540</f>
        <v>-1.3204876953869404E-2</v>
      </c>
      <c r="J706" s="57">
        <f>'Historical Data'!S540</f>
        <v>2.6539298340462647E-2</v>
      </c>
      <c r="K706" s="57">
        <f>'Historical Data'!U540</f>
        <v>8.6760964951215769E-3</v>
      </c>
      <c r="L706" s="57">
        <f>'Historical Data'!W540</f>
        <v>8.4043847428905138E-3</v>
      </c>
      <c r="M706" s="57">
        <f>'Historical Data'!Y540</f>
        <v>1.7716057274350883E-2</v>
      </c>
    </row>
    <row r="707" spans="2:13" ht="15" customHeight="1" x14ac:dyDescent="0.35">
      <c r="B707" s="56">
        <f>'Historical Data'!C539</f>
        <v>45498</v>
      </c>
      <c r="C707" s="57">
        <f>'Historical Data'!E539</f>
        <v>-2.7149420688235559E-2</v>
      </c>
      <c r="D707" s="57">
        <f>'Historical Data'!G539</f>
        <v>1.3462723315527558E-2</v>
      </c>
      <c r="E707" s="57">
        <f>'Historical Data'!I539</f>
        <v>6.0897435897435903E-2</v>
      </c>
      <c r="F707" s="57">
        <f>'Historical Data'!K539</f>
        <v>7.1966923109978431E-4</v>
      </c>
      <c r="G707" s="57">
        <f>'Historical Data'!M539</f>
        <v>-5.6926115632259799E-3</v>
      </c>
      <c r="H707" s="57">
        <f>'Historical Data'!O539</f>
        <v>-2.0810385991116509E-2</v>
      </c>
      <c r="I707" s="57">
        <f>'Historical Data'!Q539</f>
        <v>-4.1023607254764283E-3</v>
      </c>
      <c r="J707" s="57">
        <f>'Historical Data'!S539</f>
        <v>-1.1461360560581779E-3</v>
      </c>
      <c r="K707" s="57">
        <f>'Historical Data'!U539</f>
        <v>6.8220584273936957E-3</v>
      </c>
      <c r="L707" s="57">
        <f>'Historical Data'!W539</f>
        <v>8.0961106806802796E-3</v>
      </c>
      <c r="M707" s="57">
        <f>'Historical Data'!Y539</f>
        <v>1.0201094637936947E-2</v>
      </c>
    </row>
    <row r="708" spans="2:13" ht="15" customHeight="1" x14ac:dyDescent="0.35">
      <c r="B708" s="56">
        <f>'Historical Data'!C538</f>
        <v>45499</v>
      </c>
      <c r="C708" s="57">
        <f>'Historical Data'!E538</f>
        <v>-2.7886873912341681E-3</v>
      </c>
      <c r="D708" s="57">
        <f>'Historical Data'!G538</f>
        <v>1.7139710669571429E-3</v>
      </c>
      <c r="E708" s="57">
        <f>'Historical Data'!I538</f>
        <v>-9.228260822922274E-3</v>
      </c>
      <c r="F708" s="57">
        <f>'Historical Data'!K538</f>
        <v>2.5100731168634871E-2</v>
      </c>
      <c r="G708" s="57">
        <f>'Historical Data'!M538</f>
        <v>-4.770901959091578E-3</v>
      </c>
      <c r="H708" s="57">
        <f>'Historical Data'!O538</f>
        <v>3.8015367922523025E-2</v>
      </c>
      <c r="I708" s="57">
        <f>'Historical Data'!Q538</f>
        <v>2.6088774169776396E-2</v>
      </c>
      <c r="J708" s="57">
        <f>'Historical Data'!S538</f>
        <v>1.0582609141948751E-2</v>
      </c>
      <c r="K708" s="57">
        <f>'Historical Data'!U538</f>
        <v>1.3993288916203328E-2</v>
      </c>
      <c r="L708" s="57">
        <f>'Historical Data'!W538</f>
        <v>5.0431139582177043E-2</v>
      </c>
      <c r="M708" s="57">
        <f>'Historical Data'!Y538</f>
        <v>1.426750814904687E-2</v>
      </c>
    </row>
    <row r="709" spans="2:13" ht="15" customHeight="1" x14ac:dyDescent="0.35">
      <c r="B709" s="56">
        <f>'Historical Data'!C537</f>
        <v>45502</v>
      </c>
      <c r="C709" s="57">
        <f>'Historical Data'!E537</f>
        <v>-5.3879438795579881E-3</v>
      </c>
      <c r="D709" s="57">
        <f>'Historical Data'!G537</f>
        <v>0</v>
      </c>
      <c r="E709" s="57">
        <f>'Historical Data'!I537</f>
        <v>1.8046265847588616E-2</v>
      </c>
      <c r="F709" s="57">
        <f>'Historical Data'!K537</f>
        <v>5.2620501397839803E-3</v>
      </c>
      <c r="G709" s="57">
        <f>'Historical Data'!M537</f>
        <v>4.1936928838004484E-4</v>
      </c>
      <c r="H709" s="57">
        <f>'Historical Data'!O537</f>
        <v>-1.8744629336567842E-3</v>
      </c>
      <c r="I709" s="57">
        <f>'Historical Data'!Q537</f>
        <v>7.0732405923001895E-3</v>
      </c>
      <c r="J709" s="57">
        <f>'Historical Data'!S537</f>
        <v>-6.0560360928967327E-3</v>
      </c>
      <c r="K709" s="57">
        <f>'Historical Data'!U537</f>
        <v>-5.3747945998734448E-3</v>
      </c>
      <c r="L709" s="57">
        <f>'Historical Data'!W537</f>
        <v>-5.5093764835518755E-3</v>
      </c>
      <c r="M709" s="57">
        <f>'Historical Data'!Y537</f>
        <v>2.270609063287865E-2</v>
      </c>
    </row>
    <row r="710" spans="2:13" ht="15" customHeight="1" x14ac:dyDescent="0.35">
      <c r="B710" s="56">
        <f>'Historical Data'!C536</f>
        <v>45503</v>
      </c>
      <c r="C710" s="57">
        <f>'Historical Data'!E536</f>
        <v>1.2340751926557036E-2</v>
      </c>
      <c r="D710" s="57">
        <f>'Historical Data'!G536</f>
        <v>6.9347475287131033E-2</v>
      </c>
      <c r="E710" s="57">
        <f>'Historical Data'!I536</f>
        <v>-2.0966511019414602E-3</v>
      </c>
      <c r="F710" s="57">
        <f>'Historical Data'!K536</f>
        <v>1.7936958027042982E-2</v>
      </c>
      <c r="G710" s="57">
        <f>'Historical Data'!M536</f>
        <v>3.4920614097267544E-2</v>
      </c>
      <c r="H710" s="57">
        <f>'Historical Data'!O536</f>
        <v>3.322504258191894E-2</v>
      </c>
      <c r="I710" s="57">
        <f>'Historical Data'!Q536</f>
        <v>1.233742229020951E-3</v>
      </c>
      <c r="J710" s="57">
        <f>'Historical Data'!S536</f>
        <v>3.3130303952602969E-2</v>
      </c>
      <c r="K710" s="57">
        <f>'Historical Data'!U536</f>
        <v>2.1761285208991898E-2</v>
      </c>
      <c r="L710" s="57">
        <f>'Historical Data'!W536</f>
        <v>4.183156827558987E-3</v>
      </c>
      <c r="M710" s="57">
        <f>'Historical Data'!Y536</f>
        <v>5.7154056397712427E-3</v>
      </c>
    </row>
    <row r="711" spans="2:13" ht="15" customHeight="1" x14ac:dyDescent="0.35">
      <c r="B711" s="56">
        <f>'Historical Data'!C535</f>
        <v>45504</v>
      </c>
      <c r="C711" s="57">
        <f>'Historical Data'!E535</f>
        <v>1.2689907622587038E-2</v>
      </c>
      <c r="D711" s="57">
        <f>'Historical Data'!G535</f>
        <v>1.1689949443204561E-2</v>
      </c>
      <c r="E711" s="57">
        <f>'Historical Data'!I535</f>
        <v>8.0767990398507017E-3</v>
      </c>
      <c r="F711" s="57">
        <f>'Historical Data'!K535</f>
        <v>7.1305673130714897E-3</v>
      </c>
      <c r="G711" s="57">
        <f>'Historical Data'!M535</f>
        <v>-1.5046485556916567E-3</v>
      </c>
      <c r="H711" s="57">
        <f>'Historical Data'!O535</f>
        <v>1.7825981409380853E-2</v>
      </c>
      <c r="I711" s="57">
        <f>'Historical Data'!Q535</f>
        <v>-4.2657876872301825E-3</v>
      </c>
      <c r="J711" s="57">
        <f>'Historical Data'!S535</f>
        <v>2.2238453664136681E-2</v>
      </c>
      <c r="K711" s="57">
        <f>'Historical Data'!U535</f>
        <v>-4.5738996206956539E-3</v>
      </c>
      <c r="L711" s="57">
        <f>'Historical Data'!W535</f>
        <v>2.1391596859346773E-2</v>
      </c>
      <c r="M711" s="57">
        <f>'Historical Data'!Y535</f>
        <v>0.16558425136115429</v>
      </c>
    </row>
    <row r="712" spans="2:13" ht="15" customHeight="1" x14ac:dyDescent="0.35">
      <c r="B712" s="56">
        <f>'Historical Data'!C534</f>
        <v>45505</v>
      </c>
      <c r="C712" s="57">
        <f>'Historical Data'!E534</f>
        <v>1.0942172488853208E-2</v>
      </c>
      <c r="D712" s="57">
        <f>'Historical Data'!G534</f>
        <v>0.12051306749204649</v>
      </c>
      <c r="E712" s="57">
        <f>'Historical Data'!I534</f>
        <v>2.9639455092701938E-2</v>
      </c>
      <c r="F712" s="57">
        <f>'Historical Data'!K534</f>
        <v>4.8335946410047459E-3</v>
      </c>
      <c r="G712" s="57">
        <f>'Historical Data'!M534</f>
        <v>5.4022511454945299E-2</v>
      </c>
      <c r="H712" s="57">
        <f>'Historical Data'!O534</f>
        <v>-4.8072972271984149E-4</v>
      </c>
      <c r="I712" s="57">
        <f>'Historical Data'!Q534</f>
        <v>9.5298192017034822E-5</v>
      </c>
      <c r="J712" s="57">
        <f>'Historical Data'!S534</f>
        <v>1.7908705396834979E-2</v>
      </c>
      <c r="K712" s="57">
        <f>'Historical Data'!U534</f>
        <v>3.7047595589675408E-2</v>
      </c>
      <c r="L712" s="57">
        <f>'Historical Data'!W534</f>
        <v>2.3809517324387963E-2</v>
      </c>
      <c r="M712" s="57">
        <f>'Historical Data'!Y534</f>
        <v>-2.0975559148872835E-2</v>
      </c>
    </row>
    <row r="713" spans="2:13" ht="15" customHeight="1" x14ac:dyDescent="0.35">
      <c r="B713" s="56">
        <f>'Historical Data'!C533</f>
        <v>45506</v>
      </c>
      <c r="C713" s="57">
        <f>'Historical Data'!E533</f>
        <v>4.6347798132673201E-3</v>
      </c>
      <c r="D713" s="57">
        <f>'Historical Data'!G533</f>
        <v>-1.0508079404673687E-2</v>
      </c>
      <c r="E713" s="57">
        <f>'Historical Data'!I533</f>
        <v>-1.0804662207408944E-2</v>
      </c>
      <c r="F713" s="57">
        <f>'Historical Data'!K533</f>
        <v>-1.5785919611825183E-2</v>
      </c>
      <c r="G713" s="57">
        <f>'Historical Data'!M533</f>
        <v>-1.2483372813009819E-2</v>
      </c>
      <c r="H713" s="57">
        <f>'Historical Data'!O533</f>
        <v>-7.6960509406241995E-3</v>
      </c>
      <c r="I713" s="57">
        <f>'Historical Data'!Q533</f>
        <v>-1.656372335133427E-2</v>
      </c>
      <c r="J713" s="57">
        <f>'Historical Data'!S533</f>
        <v>-8.8558824361009147E-3</v>
      </c>
      <c r="K713" s="57">
        <f>'Historical Data'!U533</f>
        <v>-7.8926226911489872E-3</v>
      </c>
      <c r="L713" s="57">
        <f>'Historical Data'!W533</f>
        <v>-8.720902971050104E-3</v>
      </c>
      <c r="M713" s="57">
        <f>'Historical Data'!Y533</f>
        <v>1.3161415775803986E-2</v>
      </c>
    </row>
    <row r="714" spans="2:13" ht="15" customHeight="1" x14ac:dyDescent="0.35">
      <c r="B714" s="56">
        <f>'Historical Data'!C532</f>
        <v>45509</v>
      </c>
      <c r="C714" s="57">
        <f>'Historical Data'!E532</f>
        <v>1.0811787645578663E-2</v>
      </c>
      <c r="D714" s="57">
        <f>'Historical Data'!G532</f>
        <v>-8.1391717600242108E-2</v>
      </c>
      <c r="E714" s="57">
        <f>'Historical Data'!I532</f>
        <v>-5.9875636734481041E-2</v>
      </c>
      <c r="F714" s="57">
        <f>'Historical Data'!K532</f>
        <v>-4.8874550111519532E-2</v>
      </c>
      <c r="G714" s="57">
        <f>'Historical Data'!M532</f>
        <v>-5.0342447117719957E-2</v>
      </c>
      <c r="H714" s="57">
        <f>'Historical Data'!O532</f>
        <v>-5.2073898198340074E-2</v>
      </c>
      <c r="I714" s="57">
        <f>'Historical Data'!Q532</f>
        <v>-4.8397988799919966E-2</v>
      </c>
      <c r="J714" s="57">
        <f>'Historical Data'!S532</f>
        <v>-1.5368099722761097E-2</v>
      </c>
      <c r="K714" s="57">
        <f>'Historical Data'!U532</f>
        <v>-4.3126274650447383E-2</v>
      </c>
      <c r="L714" s="57">
        <f>'Historical Data'!W532</f>
        <v>-5.5501245493362883E-2</v>
      </c>
      <c r="M714" s="57">
        <f>'Historical Data'!Y532</f>
        <v>-4.7721971959037934E-2</v>
      </c>
    </row>
    <row r="715" spans="2:13" ht="15" customHeight="1" x14ac:dyDescent="0.35">
      <c r="B715" s="56">
        <f>'Historical Data'!C531</f>
        <v>45510</v>
      </c>
      <c r="C715" s="57">
        <f>'Historical Data'!E531</f>
        <v>4.0641472521742994E-3</v>
      </c>
      <c r="D715" s="57">
        <f>'Historical Data'!G531</f>
        <v>-2.9548788475029064E-2</v>
      </c>
      <c r="E715" s="57">
        <f>'Historical Data'!I531</f>
        <v>-1.082686892668272E-2</v>
      </c>
      <c r="F715" s="57">
        <f>'Historical Data'!K531</f>
        <v>-2.0988151550702661E-3</v>
      </c>
      <c r="G715" s="57">
        <f>'Historical Data'!M531</f>
        <v>2.0406834577465727E-2</v>
      </c>
      <c r="H715" s="57">
        <f>'Historical Data'!O531</f>
        <v>-1.5341319658922492E-3</v>
      </c>
      <c r="I715" s="57">
        <f>'Historical Data'!Q531</f>
        <v>-5.0858750732838409E-3</v>
      </c>
      <c r="J715" s="57">
        <f>'Historical Data'!S531</f>
        <v>4.2347930970427772E-3</v>
      </c>
      <c r="K715" s="57">
        <f>'Historical Data'!U531</f>
        <v>-5.9800747254875608E-3</v>
      </c>
      <c r="L715" s="57">
        <f>'Historical Data'!W531</f>
        <v>4.3697719446900152E-3</v>
      </c>
      <c r="M715" s="57">
        <f>'Historical Data'!Y531</f>
        <v>2.8644743779262516E-3</v>
      </c>
    </row>
    <row r="716" spans="2:13" ht="15" customHeight="1" x14ac:dyDescent="0.35">
      <c r="B716" s="56">
        <f>'Historical Data'!C530</f>
        <v>45511</v>
      </c>
      <c r="C716" s="57">
        <f>'Historical Data'!E530</f>
        <v>1.96804939346924E-2</v>
      </c>
      <c r="D716" s="57">
        <f>'Historical Data'!G530</f>
        <v>6.0452940176203285E-3</v>
      </c>
      <c r="E716" s="57">
        <f>'Historical Data'!I530</f>
        <v>1.3088720126668285E-2</v>
      </c>
      <c r="F716" s="57">
        <f>'Historical Data'!K530</f>
        <v>3.6263416180246644E-3</v>
      </c>
      <c r="G716" s="57">
        <f>'Historical Data'!M530</f>
        <v>2.8159784922574538E-3</v>
      </c>
      <c r="H716" s="57">
        <f>'Historical Data'!O530</f>
        <v>9.6575333222375104E-3</v>
      </c>
      <c r="I716" s="57">
        <f>'Historical Data'!Q530</f>
        <v>2.8013453732563587E-2</v>
      </c>
      <c r="J716" s="57">
        <f>'Historical Data'!S530</f>
        <v>1.1050283773553549E-2</v>
      </c>
      <c r="K716" s="57">
        <f>'Historical Data'!U530</f>
        <v>3.316192329508616E-2</v>
      </c>
      <c r="L716" s="57">
        <f>'Historical Data'!W530</f>
        <v>-1.4655355760735622E-2</v>
      </c>
      <c r="M716" s="57">
        <f>'Historical Data'!Y530</f>
        <v>1.6968292850974009E-3</v>
      </c>
    </row>
    <row r="717" spans="2:13" ht="15" customHeight="1" x14ac:dyDescent="0.35">
      <c r="B717" s="56">
        <f>'Historical Data'!C529</f>
        <v>45512</v>
      </c>
      <c r="C717" s="57">
        <f>'Historical Data'!E529</f>
        <v>-1.3796187029315177E-2</v>
      </c>
      <c r="D717" s="57">
        <f>'Historical Data'!G529</f>
        <v>-2.668676056259256E-2</v>
      </c>
      <c r="E717" s="57">
        <f>'Historical Data'!I529</f>
        <v>3.1876019261269928E-3</v>
      </c>
      <c r="F717" s="57">
        <f>'Historical Data'!K529</f>
        <v>-5.0590635748470891E-4</v>
      </c>
      <c r="G717" s="57">
        <f>'Historical Data'!M529</f>
        <v>1.2608079598011024E-3</v>
      </c>
      <c r="H717" s="57">
        <f>'Historical Data'!O529</f>
        <v>1.3695775007833921E-2</v>
      </c>
      <c r="I717" s="57">
        <f>'Historical Data'!Q529</f>
        <v>-1.7603197724779363E-2</v>
      </c>
      <c r="J717" s="57">
        <f>'Historical Data'!S529</f>
        <v>-2.0657962307606192E-2</v>
      </c>
      <c r="K717" s="57">
        <f>'Historical Data'!U529</f>
        <v>-2.6700651711432655E-2</v>
      </c>
      <c r="L717" s="57">
        <f>'Historical Data'!W529</f>
        <v>-2.8700880646346016E-2</v>
      </c>
      <c r="M717" s="57">
        <f>'Historical Data'!Y529</f>
        <v>-1.3353676958518856E-2</v>
      </c>
    </row>
    <row r="718" spans="2:13" ht="15" customHeight="1" x14ac:dyDescent="0.35">
      <c r="B718" s="56">
        <f>'Historical Data'!C528</f>
        <v>45513</v>
      </c>
      <c r="C718" s="57">
        <f>'Historical Data'!E528</f>
        <v>-3.8195074913864535E-2</v>
      </c>
      <c r="D718" s="57">
        <f>'Historical Data'!G528</f>
        <v>2.1336399840496956E-3</v>
      </c>
      <c r="E718" s="57">
        <f>'Historical Data'!I528</f>
        <v>1.5184045973621885E-3</v>
      </c>
      <c r="F718" s="57">
        <f>'Historical Data'!K528</f>
        <v>5.5672350954585337E-3</v>
      </c>
      <c r="G718" s="57">
        <f>'Historical Data'!M528</f>
        <v>5.8951644840337103E-3</v>
      </c>
      <c r="H718" s="57">
        <f>'Historical Data'!O528</f>
        <v>5.0752501474378153E-3</v>
      </c>
      <c r="I718" s="57">
        <f>'Historical Data'!Q528</f>
        <v>-1.0224771055982962E-2</v>
      </c>
      <c r="J718" s="57">
        <f>'Historical Data'!S528</f>
        <v>7.2355058566213604E-3</v>
      </c>
      <c r="K718" s="57">
        <f>'Historical Data'!U528</f>
        <v>9.7767532374088972E-3</v>
      </c>
      <c r="L718" s="57">
        <f>'Historical Data'!W528</f>
        <v>-4.7851642320018151E-4</v>
      </c>
      <c r="M718" s="57">
        <f>'Historical Data'!Y528</f>
        <v>2.523746267160476E-2</v>
      </c>
    </row>
    <row r="719" spans="2:13" ht="15" customHeight="1" x14ac:dyDescent="0.35">
      <c r="B719" s="56">
        <f>'Historical Data'!C527</f>
        <v>45516</v>
      </c>
      <c r="C719" s="57">
        <f>'Historical Data'!E527</f>
        <v>-3.8918034094027609E-3</v>
      </c>
      <c r="D719" s="57">
        <f>'Historical Data'!G527</f>
        <v>-3.6963260575533119E-2</v>
      </c>
      <c r="E719" s="57">
        <f>'Historical Data'!I527</f>
        <v>9.7987328980075894E-3</v>
      </c>
      <c r="F719" s="57">
        <f>'Historical Data'!K527</f>
        <v>-5.6082741517684553E-3</v>
      </c>
      <c r="G719" s="57">
        <f>'Historical Data'!M527</f>
        <v>1.5419523305569838E-2</v>
      </c>
      <c r="H719" s="57">
        <f>'Historical Data'!O527</f>
        <v>-1.9772380432032333E-2</v>
      </c>
      <c r="I719" s="57">
        <f>'Historical Data'!Q527</f>
        <v>-4.1122073895748512E-3</v>
      </c>
      <c r="J719" s="57">
        <f>'Historical Data'!S527</f>
        <v>-2.3864493949500076E-2</v>
      </c>
      <c r="K719" s="57">
        <f>'Historical Data'!U527</f>
        <v>-1.4017354047353825E-2</v>
      </c>
      <c r="L719" s="57">
        <f>'Historical Data'!W527</f>
        <v>9.5749102158149135E-4</v>
      </c>
      <c r="M719" s="57">
        <f>'Historical Data'!Y527</f>
        <v>-2.238350410713108E-2</v>
      </c>
    </row>
    <row r="720" spans="2:13" ht="15" customHeight="1" x14ac:dyDescent="0.35">
      <c r="B720" s="56">
        <f>'Historical Data'!C526</f>
        <v>45517</v>
      </c>
      <c r="C720" s="57">
        <f>'Historical Data'!E526</f>
        <v>2.1788136301514216E-2</v>
      </c>
      <c r="D720" s="57">
        <f>'Historical Data'!G526</f>
        <v>7.7610536218251092E-3</v>
      </c>
      <c r="E720" s="57">
        <f>'Historical Data'!I526</f>
        <v>1.5208794329824471E-2</v>
      </c>
      <c r="F720" s="57">
        <f>'Historical Data'!K526</f>
        <v>-2.8923293307758779E-3</v>
      </c>
      <c r="G720" s="57">
        <f>'Historical Data'!M526</f>
        <v>-1.5073313738694694E-2</v>
      </c>
      <c r="H720" s="57">
        <f>'Historical Data'!O526</f>
        <v>-2.4016888457040753E-2</v>
      </c>
      <c r="I720" s="57">
        <f>'Historical Data'!Q526</f>
        <v>-1.8065452794652881E-2</v>
      </c>
      <c r="J720" s="57">
        <f>'Historical Data'!S526</f>
        <v>-1.1600331195468661E-2</v>
      </c>
      <c r="K720" s="57">
        <f>'Historical Data'!U526</f>
        <v>-1.2311357917111576E-2</v>
      </c>
      <c r="L720" s="57">
        <f>'Historical Data'!W526</f>
        <v>-2.3675714094399503E-2</v>
      </c>
      <c r="M720" s="57">
        <f>'Historical Data'!Y526</f>
        <v>-2.2382058389077253E-2</v>
      </c>
    </row>
    <row r="721" spans="2:13" ht="15" customHeight="1" x14ac:dyDescent="0.35">
      <c r="B721" s="56">
        <f>'Historical Data'!C525</f>
        <v>45518</v>
      </c>
      <c r="C721" s="57">
        <f>'Historical Data'!E525</f>
        <v>-1.6434180330135217E-2</v>
      </c>
      <c r="D721" s="57">
        <f>'Historical Data'!G525</f>
        <v>3.9626558853554261E-2</v>
      </c>
      <c r="E721" s="57">
        <f>'Historical Data'!I525</f>
        <v>-9.5034510195942667E-3</v>
      </c>
      <c r="F721" s="57">
        <f>'Historical Data'!K525</f>
        <v>-2.2407516132383121E-2</v>
      </c>
      <c r="G721" s="57">
        <f>'Historical Data'!M525</f>
        <v>-2.2245030133631105E-2</v>
      </c>
      <c r="H721" s="57">
        <f>'Historical Data'!O525</f>
        <v>-3.9550826156681818E-2</v>
      </c>
      <c r="I721" s="57">
        <f>'Historical Data'!Q525</f>
        <v>-1.5138727731608737E-2</v>
      </c>
      <c r="J721" s="57">
        <f>'Historical Data'!S525</f>
        <v>3.7858038836913188E-4</v>
      </c>
      <c r="K721" s="57">
        <f>'Historical Data'!U525</f>
        <v>-1.0238870194700378E-2</v>
      </c>
      <c r="L721" s="57">
        <f>'Historical Data'!W525</f>
        <v>-6.8584790217609548E-3</v>
      </c>
      <c r="M721" s="57">
        <f>'Historical Data'!Y525</f>
        <v>-1.9623937782024869E-2</v>
      </c>
    </row>
    <row r="722" spans="2:13" ht="15" customHeight="1" x14ac:dyDescent="0.35">
      <c r="B722" s="56">
        <f>'Historical Data'!C524</f>
        <v>45520</v>
      </c>
      <c r="C722" s="57">
        <f>'Historical Data'!E524</f>
        <v>1.2390145512173989E-2</v>
      </c>
      <c r="D722" s="57">
        <f>'Historical Data'!G524</f>
        <v>-2.5500497071825112E-2</v>
      </c>
      <c r="E722" s="57">
        <f>'Historical Data'!I524</f>
        <v>1.2553199446403207E-2</v>
      </c>
      <c r="F722" s="57">
        <f>'Historical Data'!K524</f>
        <v>3.4641334125951939E-2</v>
      </c>
      <c r="G722" s="57">
        <f>'Historical Data'!M524</f>
        <v>-1.7397801615228747E-2</v>
      </c>
      <c r="H722" s="57">
        <f>'Historical Data'!O524</f>
        <v>2.9568747182523447E-2</v>
      </c>
      <c r="I722" s="57">
        <f>'Historical Data'!Q524</f>
        <v>4.8035510779473878E-3</v>
      </c>
      <c r="J722" s="57">
        <f>'Historical Data'!S524</f>
        <v>4.2891700238920638E-3</v>
      </c>
      <c r="K722" s="57">
        <f>'Historical Data'!U524</f>
        <v>2.3734003931594749E-2</v>
      </c>
      <c r="L722" s="57">
        <f>'Historical Data'!W524</f>
        <v>2.0224411126290587E-2</v>
      </c>
      <c r="M722" s="57">
        <f>'Historical Data'!Y524</f>
        <v>5.6594903832860588E-3</v>
      </c>
    </row>
    <row r="723" spans="2:13" ht="15" customHeight="1" x14ac:dyDescent="0.35">
      <c r="B723" s="56">
        <f>'Historical Data'!C523</f>
        <v>45523</v>
      </c>
      <c r="C723" s="57">
        <f>'Historical Data'!E523</f>
        <v>-6.9418653486378323E-3</v>
      </c>
      <c r="D723" s="57">
        <f>'Historical Data'!G523</f>
        <v>6.6801802946829802E-3</v>
      </c>
      <c r="E723" s="57">
        <f>'Historical Data'!I523</f>
        <v>3.6592026215182871E-2</v>
      </c>
      <c r="F723" s="57">
        <f>'Historical Data'!K523</f>
        <v>-5.7357207847408276E-4</v>
      </c>
      <c r="G723" s="57">
        <f>'Historical Data'!M523</f>
        <v>2.9134720810258807E-2</v>
      </c>
      <c r="H723" s="57">
        <f>'Historical Data'!O523</f>
        <v>5.2628849199931604E-3</v>
      </c>
      <c r="I723" s="57">
        <f>'Historical Data'!Q523</f>
        <v>2.1884681164370701E-2</v>
      </c>
      <c r="J723" s="57">
        <f>'Historical Data'!S523</f>
        <v>1.2686813463344881E-2</v>
      </c>
      <c r="K723" s="57">
        <f>'Historical Data'!U523</f>
        <v>5.0206249266344649E-3</v>
      </c>
      <c r="L723" s="57">
        <f>'Historical Data'!W523</f>
        <v>1.2450091250939321E-2</v>
      </c>
      <c r="M723" s="57">
        <f>'Historical Data'!Y523</f>
        <v>-9.0633782611778679E-3</v>
      </c>
    </row>
    <row r="724" spans="2:13" ht="15" customHeight="1" x14ac:dyDescent="0.35">
      <c r="B724" s="56">
        <f>'Historical Data'!C522</f>
        <v>45524</v>
      </c>
      <c r="C724" s="57">
        <f>'Historical Data'!E522</f>
        <v>-8.0552613765713099E-3</v>
      </c>
      <c r="D724" s="57">
        <f>'Historical Data'!G522</f>
        <v>6.72735825129811E-3</v>
      </c>
      <c r="E724" s="57">
        <f>'Historical Data'!I522</f>
        <v>1.4014739507866247E-2</v>
      </c>
      <c r="F724" s="57">
        <f>'Historical Data'!K522</f>
        <v>-2.2237989395049729E-3</v>
      </c>
      <c r="G724" s="57">
        <f>'Historical Data'!M522</f>
        <v>1.7837621265322179E-2</v>
      </c>
      <c r="H724" s="57">
        <f>'Historical Data'!O522</f>
        <v>6.1850233601605131E-2</v>
      </c>
      <c r="I724" s="57">
        <f>'Historical Data'!Q522</f>
        <v>6.3415573762328759E-3</v>
      </c>
      <c r="J724" s="57">
        <f>'Historical Data'!S522</f>
        <v>7.8144208065114018E-3</v>
      </c>
      <c r="K724" s="57">
        <f>'Historical Data'!U522</f>
        <v>5.8771107918076382E-4</v>
      </c>
      <c r="L724" s="57">
        <f>'Historical Data'!W522</f>
        <v>8.3571522078624838E-3</v>
      </c>
      <c r="M724" s="57">
        <f>'Historical Data'!Y522</f>
        <v>7.4455958444205939E-2</v>
      </c>
    </row>
    <row r="725" spans="2:13" ht="15" customHeight="1" x14ac:dyDescent="0.35">
      <c r="B725" s="56">
        <f>'Historical Data'!C521</f>
        <v>45525</v>
      </c>
      <c r="C725" s="57">
        <f>'Historical Data'!E521</f>
        <v>-6.3753293078399054E-3</v>
      </c>
      <c r="D725" s="57">
        <f>'Historical Data'!G521</f>
        <v>-1.0455495722101027E-2</v>
      </c>
      <c r="E725" s="57">
        <f>'Historical Data'!I521</f>
        <v>-1.9484568469134711E-3</v>
      </c>
      <c r="F725" s="57">
        <f>'Historical Data'!K521</f>
        <v>-4.3135782711689608E-4</v>
      </c>
      <c r="G725" s="57">
        <f>'Historical Data'!M521</f>
        <v>6.1394132390050871E-2</v>
      </c>
      <c r="H725" s="57">
        <f>'Historical Data'!O521</f>
        <v>1.4086496642849999E-2</v>
      </c>
      <c r="I725" s="57">
        <f>'Historical Data'!Q521</f>
        <v>-8.8842760425515976E-3</v>
      </c>
      <c r="J725" s="57">
        <f>'Historical Data'!S521</f>
        <v>6.6462634337296489E-3</v>
      </c>
      <c r="K725" s="57">
        <f>'Historical Data'!U521</f>
        <v>-1.1306983109718338E-2</v>
      </c>
      <c r="L725" s="57">
        <f>'Historical Data'!W521</f>
        <v>5.2096075851233437E-3</v>
      </c>
      <c r="M725" s="57">
        <f>'Historical Data'!Y521</f>
        <v>-4.1310842172131768E-2</v>
      </c>
    </row>
    <row r="726" spans="2:13" ht="15" customHeight="1" x14ac:dyDescent="0.35">
      <c r="B726" s="56">
        <f>'Historical Data'!C520</f>
        <v>45526</v>
      </c>
      <c r="C726" s="57">
        <f>'Historical Data'!E520</f>
        <v>1.0963629120817497E-2</v>
      </c>
      <c r="D726" s="57">
        <f>'Historical Data'!G520</f>
        <v>-9.7850277243364259E-3</v>
      </c>
      <c r="E726" s="57">
        <f>'Historical Data'!I520</f>
        <v>-1.7960798833066671E-2</v>
      </c>
      <c r="F726" s="57">
        <f>'Historical Data'!K520</f>
        <v>-3.0856601624100977E-2</v>
      </c>
      <c r="G726" s="57">
        <f>'Historical Data'!M520</f>
        <v>2.2583223985612522E-2</v>
      </c>
      <c r="H726" s="57">
        <f>'Historical Data'!O520</f>
        <v>-1.2779588461227065E-2</v>
      </c>
      <c r="I726" s="57">
        <f>'Historical Data'!Q520</f>
        <v>2.0742099262668345E-2</v>
      </c>
      <c r="J726" s="57">
        <f>'Historical Data'!S520</f>
        <v>-1.3693617621259313E-2</v>
      </c>
      <c r="K726" s="57">
        <f>'Historical Data'!U520</f>
        <v>-7.8716019504442292E-3</v>
      </c>
      <c r="L726" s="57">
        <f>'Historical Data'!W520</f>
        <v>-3.6513351144470407E-3</v>
      </c>
      <c r="M726" s="57">
        <f>'Historical Data'!Y520</f>
        <v>-1.4247514471831479E-2</v>
      </c>
    </row>
    <row r="727" spans="2:13" ht="15" customHeight="1" x14ac:dyDescent="0.35">
      <c r="B727" s="56">
        <f>'Historical Data'!C519</f>
        <v>45527</v>
      </c>
      <c r="C727" s="57">
        <f>'Historical Data'!E519</f>
        <v>1.3321188793036898E-2</v>
      </c>
      <c r="D727" s="57">
        <f>'Historical Data'!G519</f>
        <v>-1.122707082898633E-2</v>
      </c>
      <c r="E727" s="57">
        <f>'Historical Data'!I519</f>
        <v>7.7133347557154508E-3</v>
      </c>
      <c r="F727" s="57">
        <f>'Historical Data'!K519</f>
        <v>3.1171007260075712E-3</v>
      </c>
      <c r="G727" s="57">
        <f>'Historical Data'!M519</f>
        <v>-9.3234488582341069E-3</v>
      </c>
      <c r="H727" s="57">
        <f>'Historical Data'!O519</f>
        <v>-9.6384087083245529E-3</v>
      </c>
      <c r="I727" s="57">
        <f>'Historical Data'!Q519</f>
        <v>-8.577639046463803E-3</v>
      </c>
      <c r="J727" s="57">
        <f>'Historical Data'!S519</f>
        <v>-3.4709937454775464E-3</v>
      </c>
      <c r="K727" s="57">
        <f>'Historical Data'!U519</f>
        <v>6.7366560285997412E-3</v>
      </c>
      <c r="L727" s="57">
        <f>'Historical Data'!W519</f>
        <v>-1.1821707634195544E-2</v>
      </c>
      <c r="M727" s="57">
        <f>'Historical Data'!Y519</f>
        <v>-1.5630995251480595E-2</v>
      </c>
    </row>
    <row r="728" spans="2:13" ht="15" customHeight="1" x14ac:dyDescent="0.35">
      <c r="B728" s="56">
        <f>'Historical Data'!C518</f>
        <v>45530</v>
      </c>
      <c r="C728" s="57">
        <f>'Historical Data'!E518</f>
        <v>4.5070253517291992E-3</v>
      </c>
      <c r="D728" s="57">
        <f>'Historical Data'!G518</f>
        <v>-1.1542296763792703E-2</v>
      </c>
      <c r="E728" s="57">
        <f>'Historical Data'!I518</f>
        <v>-6.312799119300827E-3</v>
      </c>
      <c r="F728" s="57">
        <f>'Historical Data'!K518</f>
        <v>-2.1456119241634819E-2</v>
      </c>
      <c r="G728" s="57">
        <f>'Historical Data'!M518</f>
        <v>-7.7811885077619936E-3</v>
      </c>
      <c r="H728" s="57">
        <f>'Historical Data'!O518</f>
        <v>1.6622942616901781E-2</v>
      </c>
      <c r="I728" s="57">
        <f>'Historical Data'!Q518</f>
        <v>-4.5317733716840891E-3</v>
      </c>
      <c r="J728" s="57">
        <f>'Historical Data'!S518</f>
        <v>3.2093521846468631E-2</v>
      </c>
      <c r="K728" s="57">
        <f>'Historical Data'!U518</f>
        <v>5.9478014275535784E-3</v>
      </c>
      <c r="L728" s="57">
        <f>'Historical Data'!W518</f>
        <v>1.0886451858735935E-2</v>
      </c>
      <c r="M728" s="57">
        <f>'Historical Data'!Y518</f>
        <v>-2.6525095945145738E-2</v>
      </c>
    </row>
    <row r="729" spans="2:13" ht="15" customHeight="1" x14ac:dyDescent="0.35">
      <c r="B729" s="56">
        <f>'Historical Data'!C517</f>
        <v>45531</v>
      </c>
      <c r="C729" s="57">
        <f>'Historical Data'!E517</f>
        <v>1.4657349983284718E-3</v>
      </c>
      <c r="D729" s="57">
        <f>'Historical Data'!G517</f>
        <v>-6.8352886872807828E-3</v>
      </c>
      <c r="E729" s="57">
        <f>'Historical Data'!I517</f>
        <v>-1.1117452267445094E-3</v>
      </c>
      <c r="F729" s="57">
        <f>'Historical Data'!K517</f>
        <v>-1.0887549088341886E-2</v>
      </c>
      <c r="G729" s="57">
        <f>'Historical Data'!M517</f>
        <v>0.1043343552923135</v>
      </c>
      <c r="H729" s="57">
        <f>'Historical Data'!O517</f>
        <v>2.4526536014746414E-2</v>
      </c>
      <c r="I729" s="57">
        <f>'Historical Data'!Q517</f>
        <v>-1.676150256016351E-2</v>
      </c>
      <c r="J729" s="57">
        <f>'Historical Data'!S517</f>
        <v>-1.2534602511269477E-2</v>
      </c>
      <c r="K729" s="57">
        <f>'Historical Data'!U517</f>
        <v>-8.573553919715371E-3</v>
      </c>
      <c r="L729" s="57">
        <f>'Historical Data'!W517</f>
        <v>1.3372820473267266E-2</v>
      </c>
      <c r="M729" s="57">
        <f>'Historical Data'!Y517</f>
        <v>3.7600176704931432E-2</v>
      </c>
    </row>
    <row r="730" spans="2:13" ht="15" customHeight="1" x14ac:dyDescent="0.35">
      <c r="B730" s="56">
        <f>'Historical Data'!C516</f>
        <v>45532</v>
      </c>
      <c r="C730" s="57">
        <f>'Historical Data'!E516</f>
        <v>-6.2007572585907056E-3</v>
      </c>
      <c r="D730" s="57">
        <f>'Historical Data'!G516</f>
        <v>-1.8161831053477906E-2</v>
      </c>
      <c r="E730" s="57">
        <f>'Historical Data'!I516</f>
        <v>-1.362098398192868E-2</v>
      </c>
      <c r="F730" s="57">
        <f>'Historical Data'!K516</f>
        <v>-1.9186742280210334E-2</v>
      </c>
      <c r="G730" s="57">
        <f>'Historical Data'!M516</f>
        <v>-2.0632380010040419E-2</v>
      </c>
      <c r="H730" s="57">
        <f>'Historical Data'!O516</f>
        <v>4.7742735220506205E-3</v>
      </c>
      <c r="I730" s="57">
        <f>'Historical Data'!Q516</f>
        <v>3.1556979340674474E-4</v>
      </c>
      <c r="J730" s="57">
        <f>'Historical Data'!S516</f>
        <v>-1.4647586819862557E-3</v>
      </c>
      <c r="K730" s="57">
        <f>'Historical Data'!U516</f>
        <v>-2.6835447286249758E-3</v>
      </c>
      <c r="L730" s="57">
        <f>'Historical Data'!W516</f>
        <v>7.5907335049447688E-3</v>
      </c>
      <c r="M730" s="57">
        <f>'Historical Data'!Y516</f>
        <v>-9.0594273929779368E-3</v>
      </c>
    </row>
    <row r="731" spans="2:13" ht="15" customHeight="1" x14ac:dyDescent="0.35">
      <c r="B731" s="56">
        <f>'Historical Data'!C515</f>
        <v>45533</v>
      </c>
      <c r="C731" s="57">
        <f>'Historical Data'!E515</f>
        <v>3.9241802214395882E-4</v>
      </c>
      <c r="D731" s="57">
        <f>'Historical Data'!G515</f>
        <v>-2.2440781074097638E-2</v>
      </c>
      <c r="E731" s="57">
        <f>'Historical Data'!I515</f>
        <v>-1.6898582335410861E-2</v>
      </c>
      <c r="F731" s="57">
        <f>'Historical Data'!K515</f>
        <v>4.2865175140138767E-3</v>
      </c>
      <c r="G731" s="57">
        <f>'Historical Data'!M515</f>
        <v>-2.8465035473265066E-2</v>
      </c>
      <c r="H731" s="57">
        <f>'Historical Data'!O515</f>
        <v>-2.2468062942161637E-2</v>
      </c>
      <c r="I731" s="57">
        <f>'Historical Data'!Q515</f>
        <v>-4.207390052110016E-4</v>
      </c>
      <c r="J731" s="57">
        <f>'Historical Data'!S515</f>
        <v>2.0780010126280057E-3</v>
      </c>
      <c r="K731" s="57">
        <f>'Historical Data'!U515</f>
        <v>-3.4386409052251654E-3</v>
      </c>
      <c r="L731" s="57">
        <f>'Historical Data'!W515</f>
        <v>-1.1589578701252101E-3</v>
      </c>
      <c r="M731" s="57">
        <f>'Historical Data'!Y515</f>
        <v>-8.4850257476328794E-3</v>
      </c>
    </row>
    <row r="732" spans="2:13" ht="15" customHeight="1" x14ac:dyDescent="0.35">
      <c r="B732" s="56">
        <f>'Historical Data'!C514</f>
        <v>45534</v>
      </c>
      <c r="C732" s="57">
        <f>'Historical Data'!E514</f>
        <v>1.0473451220229801E-2</v>
      </c>
      <c r="D732" s="57">
        <f>'Historical Data'!G514</f>
        <v>3.2865739551524165E-3</v>
      </c>
      <c r="E732" s="57">
        <f>'Historical Data'!I514</f>
        <v>4.6456972025139542E-3</v>
      </c>
      <c r="F732" s="57">
        <f>'Historical Data'!K514</f>
        <v>-1.9012858424937717E-2</v>
      </c>
      <c r="G732" s="57">
        <f>'Historical Data'!M514</f>
        <v>-2.1482593506381154E-2</v>
      </c>
      <c r="H732" s="57">
        <f>'Historical Data'!O514</f>
        <v>-1.2360224755579075E-2</v>
      </c>
      <c r="I732" s="57">
        <f>'Historical Data'!Q514</f>
        <v>1.1576537558273481E-2</v>
      </c>
      <c r="J732" s="57">
        <f>'Historical Data'!S514</f>
        <v>1.5369647169271028E-2</v>
      </c>
      <c r="K732" s="57">
        <f>'Historical Data'!U514</f>
        <v>1.2301208987036016E-2</v>
      </c>
      <c r="L732" s="57">
        <f>'Historical Data'!W514</f>
        <v>8.7026638360263586E-3</v>
      </c>
      <c r="M732" s="57">
        <f>'Historical Data'!Y514</f>
        <v>5.0712640779840612E-2</v>
      </c>
    </row>
    <row r="733" spans="2:13" ht="15" customHeight="1" x14ac:dyDescent="0.35">
      <c r="B733" s="56">
        <f>'Historical Data'!C513</f>
        <v>45537</v>
      </c>
      <c r="C733" s="57">
        <f>'Historical Data'!E513</f>
        <v>-6.1278245708982215E-3</v>
      </c>
      <c r="D733" s="57">
        <f>'Historical Data'!G513</f>
        <v>2.6503822240226516E-2</v>
      </c>
      <c r="E733" s="57">
        <f>'Historical Data'!I513</f>
        <v>5.8509874237329118E-2</v>
      </c>
      <c r="F733" s="57">
        <f>'Historical Data'!K513</f>
        <v>6.0359064970979315E-2</v>
      </c>
      <c r="G733" s="57">
        <f>'Historical Data'!M513</f>
        <v>9.0187396304199918E-3</v>
      </c>
      <c r="H733" s="57">
        <f>'Historical Data'!O513</f>
        <v>-7.5231608567044583E-3</v>
      </c>
      <c r="I733" s="57">
        <f>'Historical Data'!Q513</f>
        <v>1.7894339074581822E-2</v>
      </c>
      <c r="J733" s="57">
        <f>'Historical Data'!S513</f>
        <v>-1.4896635245839396E-2</v>
      </c>
      <c r="K733" s="57">
        <f>'Historical Data'!U513</f>
        <v>-5.483149401849241E-3</v>
      </c>
      <c r="L733" s="57">
        <f>'Historical Data'!W513</f>
        <v>-3.3359676278110761E-3</v>
      </c>
      <c r="M733" s="57">
        <f>'Historical Data'!Y513</f>
        <v>1.2991233398681246E-2</v>
      </c>
    </row>
    <row r="734" spans="2:13" ht="15" customHeight="1" x14ac:dyDescent="0.35">
      <c r="B734" s="56">
        <f>'Historical Data'!C512</f>
        <v>45538</v>
      </c>
      <c r="C734" s="57">
        <f>'Historical Data'!E512</f>
        <v>-2.8857840670715174E-3</v>
      </c>
      <c r="D734" s="57">
        <f>'Historical Data'!G512</f>
        <v>-4.738443602886222E-3</v>
      </c>
      <c r="E734" s="57">
        <f>'Historical Data'!I512</f>
        <v>-2.4566956857361655E-2</v>
      </c>
      <c r="F734" s="57">
        <f>'Historical Data'!K512</f>
        <v>-1.6562116331765409E-2</v>
      </c>
      <c r="G734" s="57">
        <f>'Historical Data'!M512</f>
        <v>1.0112950868985893E-2</v>
      </c>
      <c r="H734" s="57">
        <f>'Historical Data'!O512</f>
        <v>-1.8560505649010017E-2</v>
      </c>
      <c r="I734" s="57">
        <f>'Historical Data'!Q512</f>
        <v>1.257150152196207E-2</v>
      </c>
      <c r="J734" s="57">
        <f>'Historical Data'!S512</f>
        <v>-8.7805014030973849E-3</v>
      </c>
      <c r="K734" s="57">
        <f>'Historical Data'!U512</f>
        <v>-2.6820416363683153E-3</v>
      </c>
      <c r="L734" s="57">
        <f>'Historical Data'!W512</f>
        <v>1.7312489327216962E-3</v>
      </c>
      <c r="M734" s="57">
        <f>'Historical Data'!Y512</f>
        <v>-3.0178617897624216E-2</v>
      </c>
    </row>
    <row r="735" spans="2:13" ht="15" customHeight="1" x14ac:dyDescent="0.35">
      <c r="B735" s="56">
        <f>'Historical Data'!C511</f>
        <v>45539</v>
      </c>
      <c r="C735" s="57">
        <f>'Historical Data'!E511</f>
        <v>6.0601731412204263E-3</v>
      </c>
      <c r="D735" s="57">
        <f>'Historical Data'!G511</f>
        <v>-5.8295337583025297E-4</v>
      </c>
      <c r="E735" s="57">
        <f>'Historical Data'!I511</f>
        <v>1.7387638745717471E-2</v>
      </c>
      <c r="F735" s="57">
        <f>'Historical Data'!K511</f>
        <v>-1.2517137487443208E-2</v>
      </c>
      <c r="G735" s="57">
        <f>'Historical Data'!M511</f>
        <v>-1.9366016910325023E-2</v>
      </c>
      <c r="H735" s="57">
        <f>'Historical Data'!O511</f>
        <v>8.3730938347830186E-3</v>
      </c>
      <c r="I735" s="57">
        <f>'Historical Data'!Q511</f>
        <v>-3.2300747699959276E-3</v>
      </c>
      <c r="J735" s="57">
        <f>'Historical Data'!S511</f>
        <v>-3.1989445868583211E-3</v>
      </c>
      <c r="K735" s="57">
        <f>'Historical Data'!U511</f>
        <v>-5.2292935534606899E-3</v>
      </c>
      <c r="L735" s="57">
        <f>'Historical Data'!W511</f>
        <v>-3.0072566717364468E-2</v>
      </c>
      <c r="M735" s="57">
        <f>'Historical Data'!Y511</f>
        <v>1.2143436522371154E-2</v>
      </c>
    </row>
    <row r="736" spans="2:13" ht="15" customHeight="1" x14ac:dyDescent="0.35">
      <c r="B736" s="56">
        <f>'Historical Data'!C510</f>
        <v>45540</v>
      </c>
      <c r="C736" s="57">
        <f>'Historical Data'!E510</f>
        <v>2.2056246865058693E-3</v>
      </c>
      <c r="D736" s="57">
        <f>'Historical Data'!G510</f>
        <v>-2.056189372049344E-2</v>
      </c>
      <c r="E736" s="57">
        <f>'Historical Data'!I510</f>
        <v>-2.1026451433320714E-2</v>
      </c>
      <c r="F736" s="57">
        <f>'Historical Data'!K510</f>
        <v>-1.0755119583454098E-2</v>
      </c>
      <c r="G736" s="57">
        <f>'Historical Data'!M510</f>
        <v>-1.1858548392397195E-3</v>
      </c>
      <c r="H736" s="57">
        <f>'Historical Data'!O510</f>
        <v>2.2834655996516462E-2</v>
      </c>
      <c r="I736" s="57">
        <f>'Historical Data'!Q510</f>
        <v>-5.4682983058428336E-3</v>
      </c>
      <c r="J736" s="57">
        <f>'Historical Data'!S510</f>
        <v>-4.5667890521329246E-3</v>
      </c>
      <c r="K736" s="57">
        <f>'Historical Data'!U510</f>
        <v>-4.956492374509569E-3</v>
      </c>
      <c r="L736" s="57">
        <f>'Historical Data'!W510</f>
        <v>0</v>
      </c>
      <c r="M736" s="57">
        <f>'Historical Data'!Y510</f>
        <v>-3.4753173782092639E-2</v>
      </c>
    </row>
    <row r="737" spans="2:13" ht="15" customHeight="1" x14ac:dyDescent="0.35">
      <c r="B737" s="56">
        <f>'Historical Data'!C509</f>
        <v>45541</v>
      </c>
      <c r="C737" s="57">
        <f>'Historical Data'!E509</f>
        <v>5.8390123727636301E-4</v>
      </c>
      <c r="D737" s="57">
        <f>'Historical Data'!G509</f>
        <v>-2.1936608619099851E-2</v>
      </c>
      <c r="E737" s="57">
        <f>'Historical Data'!I509</f>
        <v>-1.4283446702939351E-2</v>
      </c>
      <c r="F737" s="57">
        <f>'Historical Data'!K509</f>
        <v>-1.4211398387329099E-2</v>
      </c>
      <c r="G737" s="57">
        <f>'Historical Data'!M509</f>
        <v>-2.9838467556967729E-2</v>
      </c>
      <c r="H737" s="57">
        <f>'Historical Data'!O509</f>
        <v>-6.8584614757051243E-3</v>
      </c>
      <c r="I737" s="57">
        <f>'Historical Data'!Q509</f>
        <v>-2.1586378529516614E-2</v>
      </c>
      <c r="J737" s="57">
        <f>'Historical Data'!S509</f>
        <v>-2.0954613662969801E-2</v>
      </c>
      <c r="K737" s="57">
        <f>'Historical Data'!U509</f>
        <v>-4.3774138139588414E-3</v>
      </c>
      <c r="L737" s="57">
        <f>'Historical Data'!W509</f>
        <v>-9.2658543232896351E-3</v>
      </c>
      <c r="M737" s="57">
        <f>'Historical Data'!Y509</f>
        <v>1.2818126901821714E-2</v>
      </c>
    </row>
    <row r="738" spans="2:13" ht="15" customHeight="1" x14ac:dyDescent="0.35">
      <c r="B738" s="56">
        <f>'Historical Data'!C508</f>
        <v>45544</v>
      </c>
      <c r="C738" s="57">
        <f>'Historical Data'!E508</f>
        <v>-6.973034023518232E-3</v>
      </c>
      <c r="D738" s="57">
        <f>'Historical Data'!G508</f>
        <v>2.2022644486411114E-2</v>
      </c>
      <c r="E738" s="57">
        <f>'Historical Data'!I508</f>
        <v>1.3148452249656106E-3</v>
      </c>
      <c r="F738" s="57">
        <f>'Historical Data'!K508</f>
        <v>7.8776171575367648E-4</v>
      </c>
      <c r="G738" s="57">
        <f>'Historical Data'!M508</f>
        <v>1.0961562097453914E-2</v>
      </c>
      <c r="H738" s="57">
        <f>'Historical Data'!O508</f>
        <v>2.9878101512114785E-2</v>
      </c>
      <c r="I738" s="57">
        <f>'Historical Data'!Q508</f>
        <v>-1.269639767423747E-2</v>
      </c>
      <c r="J738" s="57">
        <f>'Historical Data'!S508</f>
        <v>-1.2538105116817744E-2</v>
      </c>
      <c r="K738" s="57">
        <f>'Historical Data'!U508</f>
        <v>-3.7902375029855717E-3</v>
      </c>
      <c r="L738" s="57">
        <f>'Historical Data'!W508</f>
        <v>2.0383464528264117E-3</v>
      </c>
      <c r="M738" s="57">
        <f>'Historical Data'!Y508</f>
        <v>-1.4396528378997631E-2</v>
      </c>
    </row>
    <row r="739" spans="2:13" ht="15" customHeight="1" x14ac:dyDescent="0.35">
      <c r="B739" s="56">
        <f>'Historical Data'!C507</f>
        <v>45545</v>
      </c>
      <c r="C739" s="57">
        <f>'Historical Data'!E507</f>
        <v>-5.2394736146043064E-3</v>
      </c>
      <c r="D739" s="57">
        <f>'Historical Data'!G507</f>
        <v>6.9013577193637321E-3</v>
      </c>
      <c r="E739" s="57">
        <f>'Historical Data'!I507</f>
        <v>-8.6024648683532545E-3</v>
      </c>
      <c r="F739" s="57">
        <f>'Historical Data'!K507</f>
        <v>2.9124901126853509E-3</v>
      </c>
      <c r="G739" s="57">
        <f>'Historical Data'!M507</f>
        <v>4.6634006294723251E-2</v>
      </c>
      <c r="H739" s="57">
        <f>'Historical Data'!O507</f>
        <v>1.8405714266964468E-2</v>
      </c>
      <c r="I739" s="57">
        <f>'Historical Data'!Q507</f>
        <v>1.8973696357054148E-3</v>
      </c>
      <c r="J739" s="57">
        <f>'Historical Data'!S507</f>
        <v>1.6544856238329908E-2</v>
      </c>
      <c r="K739" s="57">
        <f>'Historical Data'!U507</f>
        <v>1.7044722426123871E-2</v>
      </c>
      <c r="L739" s="57">
        <f>'Historical Data'!W507</f>
        <v>6.581312414215934E-2</v>
      </c>
      <c r="M739" s="57">
        <f>'Historical Data'!Y507</f>
        <v>1.0715609036667129E-2</v>
      </c>
    </row>
    <row r="740" spans="2:13" ht="15" customHeight="1" x14ac:dyDescent="0.35">
      <c r="B740" s="56">
        <f>'Historical Data'!C506</f>
        <v>45546</v>
      </c>
      <c r="C740" s="57">
        <f>'Historical Data'!E506</f>
        <v>-7.8208363728429209E-3</v>
      </c>
      <c r="D740" s="57">
        <f>'Historical Data'!G506</f>
        <v>-1.5680497449766184E-2</v>
      </c>
      <c r="E740" s="57">
        <f>'Historical Data'!I506</f>
        <v>-1.9057144904862766E-2</v>
      </c>
      <c r="F740" s="57">
        <f>'Historical Data'!K506</f>
        <v>-1.5461903807235222E-2</v>
      </c>
      <c r="G740" s="57">
        <f>'Historical Data'!M506</f>
        <v>-2.21775611316678E-2</v>
      </c>
      <c r="H740" s="57">
        <f>'Historical Data'!O506</f>
        <v>-3.2248518070185916E-3</v>
      </c>
      <c r="I740" s="57">
        <f>'Historical Data'!Q506</f>
        <v>-7.0490427518423715E-3</v>
      </c>
      <c r="J740" s="57">
        <f>'Historical Data'!S506</f>
        <v>-1.6780279641353646E-2</v>
      </c>
      <c r="K740" s="57">
        <f>'Historical Data'!U506</f>
        <v>-2.8431038350886784E-3</v>
      </c>
      <c r="L740" s="57">
        <f>'Historical Data'!W506</f>
        <v>-2.1780630563556946E-2</v>
      </c>
      <c r="M740" s="57">
        <f>'Historical Data'!Y506</f>
        <v>7.0779678726127226E-3</v>
      </c>
    </row>
    <row r="741" spans="2:13" ht="15" customHeight="1" x14ac:dyDescent="0.35">
      <c r="B741" s="56">
        <f>'Historical Data'!C505</f>
        <v>45547</v>
      </c>
      <c r="C741" s="57">
        <f>'Historical Data'!E505</f>
        <v>-1.6292797285582528E-2</v>
      </c>
      <c r="D741" s="57">
        <f>'Historical Data'!G505</f>
        <v>1.0119263468735928E-2</v>
      </c>
      <c r="E741" s="57">
        <f>'Historical Data'!I505</f>
        <v>-1.405344223555538E-3</v>
      </c>
      <c r="F741" s="57">
        <f>'Historical Data'!K505</f>
        <v>3.8105856873924981E-2</v>
      </c>
      <c r="G741" s="57">
        <f>'Historical Data'!M505</f>
        <v>2.8801152046051826E-3</v>
      </c>
      <c r="H741" s="57">
        <f>'Historical Data'!O505</f>
        <v>2.4669577453512614E-2</v>
      </c>
      <c r="I741" s="57">
        <f>'Historical Data'!Q505</f>
        <v>9.7479031701637187E-3</v>
      </c>
      <c r="J741" s="57">
        <f>'Historical Data'!S505</f>
        <v>3.9009480161151799E-2</v>
      </c>
      <c r="K741" s="57">
        <f>'Historical Data'!U505</f>
        <v>1.5006052330454711E-2</v>
      </c>
      <c r="L741" s="57">
        <f>'Historical Data'!W505</f>
        <v>9.7555701372376014E-3</v>
      </c>
      <c r="M741" s="57">
        <f>'Historical Data'!Y505</f>
        <v>1.5026735811544789E-2</v>
      </c>
    </row>
    <row r="742" spans="2:13" ht="15" customHeight="1" x14ac:dyDescent="0.35">
      <c r="B742" s="56">
        <f>'Historical Data'!C504</f>
        <v>45548</v>
      </c>
      <c r="C742" s="57">
        <f>'Historical Data'!E504</f>
        <v>-6.7681454168141419E-3</v>
      </c>
      <c r="D742" s="57">
        <f>'Historical Data'!G504</f>
        <v>-2.4697504575063367E-2</v>
      </c>
      <c r="E742" s="57">
        <f>'Historical Data'!I504</f>
        <v>-1.3080232310198392E-2</v>
      </c>
      <c r="F742" s="57">
        <f>'Historical Data'!K504</f>
        <v>-2.7107961497513822E-2</v>
      </c>
      <c r="G742" s="57">
        <f>'Historical Data'!M504</f>
        <v>1.2974272200526826E-2</v>
      </c>
      <c r="H742" s="57">
        <f>'Historical Data'!O504</f>
        <v>1.0722422129272768E-2</v>
      </c>
      <c r="I742" s="57">
        <f>'Historical Data'!Q504</f>
        <v>-1.0703164917151287E-2</v>
      </c>
      <c r="J742" s="57">
        <f>'Historical Data'!S504</f>
        <v>-8.5216256273643598E-3</v>
      </c>
      <c r="K742" s="57">
        <f>'Historical Data'!U504</f>
        <v>-2.8090572612580189E-3</v>
      </c>
      <c r="L742" s="57">
        <f>'Historical Data'!W504</f>
        <v>4.3191107573541387E-3</v>
      </c>
      <c r="M742" s="57">
        <f>'Historical Data'!Y504</f>
        <v>2.1525594358210665E-2</v>
      </c>
    </row>
    <row r="743" spans="2:13" ht="15" customHeight="1" x14ac:dyDescent="0.35">
      <c r="B743" s="56">
        <f>'Historical Data'!C503</f>
        <v>45551</v>
      </c>
      <c r="C743" s="57">
        <f>'Historical Data'!E503</f>
        <v>7.5524575599110744E-3</v>
      </c>
      <c r="D743" s="57">
        <f>'Historical Data'!G503</f>
        <v>-2.8475417753768273E-3</v>
      </c>
      <c r="E743" s="57">
        <f>'Historical Data'!I503</f>
        <v>7.9745051755984564E-2</v>
      </c>
      <c r="F743" s="57">
        <f>'Historical Data'!K503</f>
        <v>5.1306337317392092E-2</v>
      </c>
      <c r="G743" s="57">
        <f>'Historical Data'!M503</f>
        <v>-1.0023698006287218E-2</v>
      </c>
      <c r="H743" s="57">
        <f>'Historical Data'!O503</f>
        <v>4.3604757019366502E-3</v>
      </c>
      <c r="I743" s="57">
        <f>'Historical Data'!Q503</f>
        <v>2.0258955397532974E-2</v>
      </c>
      <c r="J743" s="57">
        <f>'Historical Data'!S503</f>
        <v>2.4165367625358147E-2</v>
      </c>
      <c r="K743" s="57">
        <f>'Historical Data'!U503</f>
        <v>2.9651309423688321E-3</v>
      </c>
      <c r="L743" s="57">
        <f>'Historical Data'!W503</f>
        <v>3.5083561335937929E-3</v>
      </c>
      <c r="M743" s="57">
        <f>'Historical Data'!Y503</f>
        <v>1.0096531418974708E-2</v>
      </c>
    </row>
    <row r="744" spans="2:13" ht="15" customHeight="1" x14ac:dyDescent="0.35">
      <c r="B744" s="56">
        <f>'Historical Data'!C502</f>
        <v>45552</v>
      </c>
      <c r="C744" s="57">
        <f>'Historical Data'!E502</f>
        <v>-1.4609382767485579E-2</v>
      </c>
      <c r="D744" s="57">
        <f>'Historical Data'!G502</f>
        <v>8.6690464048955196E-3</v>
      </c>
      <c r="E744" s="57">
        <f>'Historical Data'!I502</f>
        <v>1.2222899828630007E-2</v>
      </c>
      <c r="F744" s="57">
        <f>'Historical Data'!K502</f>
        <v>6.0065943079479212E-4</v>
      </c>
      <c r="G744" s="57">
        <f>'Historical Data'!M502</f>
        <v>-1.5955074359288779E-2</v>
      </c>
      <c r="H744" s="57">
        <f>'Historical Data'!O502</f>
        <v>-2.9872940258501735E-2</v>
      </c>
      <c r="I744" s="57">
        <f>'Historical Data'!Q502</f>
        <v>-7.1733159752775943E-3</v>
      </c>
      <c r="J744" s="57">
        <f>'Historical Data'!S502</f>
        <v>1.2648863388323717E-2</v>
      </c>
      <c r="K744" s="57">
        <f>'Historical Data'!U502</f>
        <v>-3.9911882732136528E-3</v>
      </c>
      <c r="L744" s="57">
        <f>'Historical Data'!W502</f>
        <v>3.9472619936795628E-3</v>
      </c>
      <c r="M744" s="57">
        <f>'Historical Data'!Y502</f>
        <v>-4.2118772399468707E-4</v>
      </c>
    </row>
    <row r="745" spans="2:13" ht="15" customHeight="1" x14ac:dyDescent="0.35">
      <c r="B745" s="56">
        <f>'Historical Data'!C501</f>
        <v>45553</v>
      </c>
      <c r="C745" s="57">
        <f>'Historical Data'!E501</f>
        <v>2.0938710549232686E-2</v>
      </c>
      <c r="D745" s="57">
        <f>'Historical Data'!G501</f>
        <v>-9.2011886612112237E-3</v>
      </c>
      <c r="E745" s="57">
        <f>'Historical Data'!I501</f>
        <v>-1.8419850291494511E-3</v>
      </c>
      <c r="F745" s="57">
        <f>'Historical Data'!K501</f>
        <v>-2.1985501918194816E-2</v>
      </c>
      <c r="G745" s="57">
        <f>'Historical Data'!M501</f>
        <v>-5.7153368279649897E-4</v>
      </c>
      <c r="H745" s="57">
        <f>'Historical Data'!O501</f>
        <v>2.9389969019004702E-3</v>
      </c>
      <c r="I745" s="57">
        <f>'Historical Data'!Q501</f>
        <v>-1.1623134443812244E-2</v>
      </c>
      <c r="J745" s="57">
        <f>'Historical Data'!S501</f>
        <v>-5.1644520172229313E-3</v>
      </c>
      <c r="K745" s="57">
        <f>'Historical Data'!U501</f>
        <v>-7.7173502241086878E-3</v>
      </c>
      <c r="L745" s="57">
        <f>'Historical Data'!W501</f>
        <v>-1.0110125287942084E-2</v>
      </c>
      <c r="M745" s="57">
        <f>'Historical Data'!Y501</f>
        <v>8.5868343868988894E-2</v>
      </c>
    </row>
    <row r="746" spans="2:13" ht="15" customHeight="1" x14ac:dyDescent="0.35">
      <c r="B746" s="56">
        <f>'Historical Data'!C500</f>
        <v>45554</v>
      </c>
      <c r="C746" s="57">
        <f>'Historical Data'!E500</f>
        <v>-6.316790143501283E-3</v>
      </c>
      <c r="D746" s="57">
        <f>'Historical Data'!G500</f>
        <v>-9.1848595942245481E-4</v>
      </c>
      <c r="E746" s="57">
        <f>'Historical Data'!I500</f>
        <v>6.2281638505436998E-3</v>
      </c>
      <c r="F746" s="57">
        <f>'Historical Data'!K500</f>
        <v>-3.2223276104459408E-3</v>
      </c>
      <c r="G746" s="57">
        <f>'Historical Data'!M500</f>
        <v>-1.6171003115008409E-2</v>
      </c>
      <c r="H746" s="57">
        <f>'Historical Data'!O500</f>
        <v>-1.0522882117234511E-2</v>
      </c>
      <c r="I746" s="57">
        <f>'Historical Data'!Q500</f>
        <v>-2.0764917560942342E-2</v>
      </c>
      <c r="J746" s="57">
        <f>'Historical Data'!S500</f>
        <v>2.3662967271334878E-2</v>
      </c>
      <c r="K746" s="57">
        <f>'Historical Data'!U500</f>
        <v>1.7947779044575896E-3</v>
      </c>
      <c r="L746" s="57">
        <f>'Historical Data'!W500</f>
        <v>-2.269586337308005E-3</v>
      </c>
      <c r="M746" s="57">
        <f>'Historical Data'!Y500</f>
        <v>-4.6846705091277308E-2</v>
      </c>
    </row>
    <row r="747" spans="2:13" ht="15" customHeight="1" x14ac:dyDescent="0.35">
      <c r="B747" s="56">
        <f>'Historical Data'!C499</f>
        <v>45555</v>
      </c>
      <c r="C747" s="57">
        <f>'Historical Data'!E499</f>
        <v>8.0488948457710929E-3</v>
      </c>
      <c r="D747" s="57">
        <f>'Historical Data'!G499</f>
        <v>2.8753855376976611E-2</v>
      </c>
      <c r="E747" s="57">
        <f>'Historical Data'!I499</f>
        <v>2.0886930904949086E-2</v>
      </c>
      <c r="F747" s="57">
        <f>'Historical Data'!K499</f>
        <v>2.3937812917044665E-2</v>
      </c>
      <c r="G747" s="57">
        <f>'Historical Data'!M499</f>
        <v>-1.5062542889969999E-2</v>
      </c>
      <c r="H747" s="57">
        <f>'Historical Data'!O499</f>
        <v>5.3173622759087991E-2</v>
      </c>
      <c r="I747" s="57">
        <f>'Historical Data'!Q499</f>
        <v>2.4018294122816197E-2</v>
      </c>
      <c r="J747" s="57">
        <f>'Historical Data'!S499</f>
        <v>0</v>
      </c>
      <c r="K747" s="57">
        <f>'Historical Data'!U499</f>
        <v>1.7766520746519188E-2</v>
      </c>
      <c r="L747" s="57">
        <f>'Historical Data'!W499</f>
        <v>1.0350301521065086E-2</v>
      </c>
      <c r="M747" s="57">
        <f>'Historical Data'!Y499</f>
        <v>3.2404308360272083E-2</v>
      </c>
    </row>
    <row r="748" spans="2:13" ht="15" customHeight="1" x14ac:dyDescent="0.35">
      <c r="B748" s="56">
        <f>'Historical Data'!C498</f>
        <v>45558</v>
      </c>
      <c r="C748" s="57">
        <f>'Historical Data'!E498</f>
        <v>1.8675430415815431E-3</v>
      </c>
      <c r="D748" s="57">
        <f>'Historical Data'!G498</f>
        <v>1.8666461105183885E-2</v>
      </c>
      <c r="E748" s="57">
        <f>'Historical Data'!I498</f>
        <v>1.3598143997590739E-2</v>
      </c>
      <c r="F748" s="57">
        <f>'Historical Data'!K498</f>
        <v>1.0298392315712945E-2</v>
      </c>
      <c r="G748" s="57">
        <f>'Historical Data'!M498</f>
        <v>4.9581394533109391E-2</v>
      </c>
      <c r="H748" s="57">
        <f>'Historical Data'!O498</f>
        <v>1.2398569004749005E-2</v>
      </c>
      <c r="I748" s="57">
        <f>'Historical Data'!Q498</f>
        <v>-4.3318457616871031E-3</v>
      </c>
      <c r="J748" s="57">
        <f>'Historical Data'!S498</f>
        <v>1.0378641075935224E-2</v>
      </c>
      <c r="K748" s="57">
        <f>'Historical Data'!U498</f>
        <v>8.8014412502523953E-4</v>
      </c>
      <c r="L748" s="57">
        <f>'Historical Data'!W498</f>
        <v>2.319041467496108E-2</v>
      </c>
      <c r="M748" s="57">
        <f>'Historical Data'!Y498</f>
        <v>-2.1056264076316888E-2</v>
      </c>
    </row>
    <row r="749" spans="2:13" ht="15" customHeight="1" x14ac:dyDescent="0.35">
      <c r="B749" s="56">
        <f>'Historical Data'!C497</f>
        <v>45559</v>
      </c>
      <c r="C749" s="57">
        <f>'Historical Data'!E497</f>
        <v>-6.9896456641219684E-3</v>
      </c>
      <c r="D749" s="57">
        <f>'Historical Data'!G497</f>
        <v>2.4562673075237074E-2</v>
      </c>
      <c r="E749" s="57">
        <f>'Historical Data'!I497</f>
        <v>1.9372833104661868E-2</v>
      </c>
      <c r="F749" s="57">
        <f>'Historical Data'!K497</f>
        <v>4.8363778630349241E-3</v>
      </c>
      <c r="G749" s="57">
        <f>'Historical Data'!M497</f>
        <v>2.6738279280062116E-2</v>
      </c>
      <c r="H749" s="57">
        <f>'Historical Data'!O497</f>
        <v>-3.4719618470775426E-3</v>
      </c>
      <c r="I749" s="57">
        <f>'Historical Data'!Q497</f>
        <v>-8.2766456915817077E-3</v>
      </c>
      <c r="J749" s="57">
        <f>'Historical Data'!S497</f>
        <v>-5.8355978816049259E-4</v>
      </c>
      <c r="K749" s="57">
        <f>'Historical Data'!U497</f>
        <v>2.6088360394632026E-2</v>
      </c>
      <c r="L749" s="57">
        <f>'Historical Data'!W497</f>
        <v>3.1466613670876331E-2</v>
      </c>
      <c r="M749" s="57">
        <f>'Historical Data'!Y497</f>
        <v>2.8625184170683715E-2</v>
      </c>
    </row>
    <row r="750" spans="2:13" ht="15" customHeight="1" x14ac:dyDescent="0.35">
      <c r="B750" s="56">
        <f>'Historical Data'!C496</f>
        <v>45560</v>
      </c>
      <c r="C750" s="57">
        <f>'Historical Data'!E496</f>
        <v>-5.6197418224479545E-4</v>
      </c>
      <c r="D750" s="57">
        <f>'Historical Data'!G496</f>
        <v>-6.6118756416946312E-3</v>
      </c>
      <c r="E750" s="57">
        <f>'Historical Data'!I496</f>
        <v>-1.8352847014109219E-3</v>
      </c>
      <c r="F750" s="57">
        <f>'Historical Data'!K496</f>
        <v>-1.1699383897447624E-2</v>
      </c>
      <c r="G750" s="57">
        <f>'Historical Data'!M496</f>
        <v>2.5792895125472448E-2</v>
      </c>
      <c r="H750" s="57">
        <f>'Historical Data'!O496</f>
        <v>-6.8414548572730549E-3</v>
      </c>
      <c r="I750" s="57">
        <f>'Historical Data'!Q496</f>
        <v>-5.7778983595420108E-3</v>
      </c>
      <c r="J750" s="57">
        <f>'Historical Data'!S496</f>
        <v>1.868714173191699E-2</v>
      </c>
      <c r="K750" s="57">
        <f>'Historical Data'!U496</f>
        <v>3.9137163605885483E-2</v>
      </c>
      <c r="L750" s="57">
        <f>'Historical Data'!W496</f>
        <v>-1.3867208220307292E-3</v>
      </c>
      <c r="M750" s="57">
        <f>'Historical Data'!Y496</f>
        <v>-1.4828017342834454E-2</v>
      </c>
    </row>
    <row r="751" spans="2:13" ht="15" customHeight="1" x14ac:dyDescent="0.35">
      <c r="B751" s="56">
        <f>'Historical Data'!C495</f>
        <v>45561</v>
      </c>
      <c r="C751" s="57">
        <f>'Historical Data'!E495</f>
        <v>1.2358571026935605E-2</v>
      </c>
      <c r="D751" s="57">
        <f>'Historical Data'!G495</f>
        <v>-7.1825324178410588E-3</v>
      </c>
      <c r="E751" s="57">
        <f>'Historical Data'!I495</f>
        <v>-4.3062307215434581E-3</v>
      </c>
      <c r="F751" s="57">
        <f>'Historical Data'!K495</f>
        <v>-2.9968823917486676E-3</v>
      </c>
      <c r="G751" s="57">
        <f>'Historical Data'!M495</f>
        <v>-9.3685322387492276E-3</v>
      </c>
      <c r="H751" s="57">
        <f>'Historical Data'!O495</f>
        <v>-9.5675893850593052E-3</v>
      </c>
      <c r="I751" s="57">
        <f>'Historical Data'!Q495</f>
        <v>5.4885689264951854E-3</v>
      </c>
      <c r="J751" s="57">
        <f>'Historical Data'!S495</f>
        <v>-3.4395772681349301E-3</v>
      </c>
      <c r="K751" s="57">
        <f>'Historical Data'!U495</f>
        <v>4.673583552540439E-3</v>
      </c>
      <c r="L751" s="57">
        <f>'Historical Data'!W495</f>
        <v>1.6983585334126028E-2</v>
      </c>
      <c r="M751" s="57">
        <f>'Historical Data'!Y495</f>
        <v>1.3249482721842121E-3</v>
      </c>
    </row>
    <row r="752" spans="2:13" ht="15" customHeight="1" x14ac:dyDescent="0.35">
      <c r="B752" s="56">
        <f>'Historical Data'!C494</f>
        <v>45562</v>
      </c>
      <c r="C752" s="57">
        <f>'Historical Data'!E494</f>
        <v>1.2147024504084003E-2</v>
      </c>
      <c r="D752" s="57">
        <f>'Historical Data'!G494</f>
        <v>-2.5561821368743076E-2</v>
      </c>
      <c r="E752" s="57">
        <f>'Historical Data'!I494</f>
        <v>-3.6931806722403593E-2</v>
      </c>
      <c r="F752" s="57">
        <f>'Historical Data'!K494</f>
        <v>-1.6607849945348363E-2</v>
      </c>
      <c r="G752" s="57">
        <f>'Historical Data'!M494</f>
        <v>-2.0482196655307927E-2</v>
      </c>
      <c r="H752" s="57">
        <f>'Historical Data'!O494</f>
        <v>-4.649669927270017E-2</v>
      </c>
      <c r="I752" s="57">
        <f>'Historical Data'!Q494</f>
        <v>2.0443092811140318E-2</v>
      </c>
      <c r="J752" s="57">
        <f>'Historical Data'!S494</f>
        <v>5.2921180616809504E-3</v>
      </c>
      <c r="K752" s="57">
        <f>'Historical Data'!U494</f>
        <v>-3.0647117215905961E-2</v>
      </c>
      <c r="L752" s="57">
        <f>'Historical Data'!W494</f>
        <v>1.9850858060556309E-2</v>
      </c>
      <c r="M752" s="57">
        <f>'Historical Data'!Y494</f>
        <v>9.7385671130885143E-3</v>
      </c>
    </row>
    <row r="753" spans="2:13" ht="15" customHeight="1" x14ac:dyDescent="0.35">
      <c r="B753" s="56">
        <f>'Historical Data'!C493</f>
        <v>45565</v>
      </c>
      <c r="C753" s="57">
        <f>'Historical Data'!E493</f>
        <v>7.7783285874037933E-3</v>
      </c>
      <c r="D753" s="57">
        <f>'Historical Data'!G493</f>
        <v>-5.4443455387453987E-4</v>
      </c>
      <c r="E753" s="57">
        <f>'Historical Data'!I493</f>
        <v>-3.9937445007995342E-2</v>
      </c>
      <c r="F753" s="57">
        <f>'Historical Data'!K493</f>
        <v>2.8274118558939687E-3</v>
      </c>
      <c r="G753" s="57">
        <f>'Historical Data'!M493</f>
        <v>7.6038603020971429E-3</v>
      </c>
      <c r="H753" s="57">
        <f>'Historical Data'!O493</f>
        <v>-9.7932939336978775E-3</v>
      </c>
      <c r="I753" s="57">
        <f>'Historical Data'!Q493</f>
        <v>-4.0905761946784525E-3</v>
      </c>
      <c r="J753" s="57">
        <f>'Historical Data'!S493</f>
        <v>1.4419891358109727E-2</v>
      </c>
      <c r="K753" s="57">
        <f>'Historical Data'!U493</f>
        <v>-3.9520643417142454E-3</v>
      </c>
      <c r="L753" s="57">
        <f>'Historical Data'!W493</f>
        <v>-5.9731974957725198E-3</v>
      </c>
      <c r="M753" s="57">
        <f>'Historical Data'!Y493</f>
        <v>-1.5620215624840283E-2</v>
      </c>
    </row>
    <row r="754" spans="2:13" ht="15" customHeight="1" x14ac:dyDescent="0.35">
      <c r="B754" s="56">
        <f>'Historical Data'!C492</f>
        <v>45566</v>
      </c>
      <c r="C754" s="57">
        <f>'Historical Data'!E492</f>
        <v>8.1644372807172516E-3</v>
      </c>
      <c r="D754" s="57">
        <f>'Historical Data'!G492</f>
        <v>3.0158916887603082E-2</v>
      </c>
      <c r="E754" s="57">
        <f>'Historical Data'!I492</f>
        <v>-9.3288487178799784E-3</v>
      </c>
      <c r="F754" s="57">
        <f>'Historical Data'!K492</f>
        <v>-4.4958954286331565E-3</v>
      </c>
      <c r="G754" s="57">
        <f>'Historical Data'!M492</f>
        <v>-2.2340324892828889E-3</v>
      </c>
      <c r="H754" s="57">
        <f>'Historical Data'!O492</f>
        <v>-1.3095947340428848E-2</v>
      </c>
      <c r="I754" s="57">
        <f>'Historical Data'!Q492</f>
        <v>1.0532341656992461E-3</v>
      </c>
      <c r="J754" s="57">
        <f>'Historical Data'!S492</f>
        <v>-6.9946700411458451E-3</v>
      </c>
      <c r="K754" s="57">
        <f>'Historical Data'!U492</f>
        <v>-5.8098699504590678E-3</v>
      </c>
      <c r="L754" s="57">
        <f>'Historical Data'!W492</f>
        <v>-2.797402770123969E-3</v>
      </c>
      <c r="M754" s="57">
        <f>'Historical Data'!Y492</f>
        <v>-8.6793567341083566E-3</v>
      </c>
    </row>
    <row r="755" spans="2:13" ht="15" customHeight="1" x14ac:dyDescent="0.35">
      <c r="B755" s="56">
        <f>'Historical Data'!C491</f>
        <v>45568</v>
      </c>
      <c r="C755" s="57">
        <f>'Historical Data'!E491</f>
        <v>1.8234550558611229E-3</v>
      </c>
      <c r="D755" s="57">
        <f>'Historical Data'!G491</f>
        <v>-2.3315066406322194E-2</v>
      </c>
      <c r="E755" s="57">
        <f>'Historical Data'!I491</f>
        <v>-4.0929416876976488E-2</v>
      </c>
      <c r="F755" s="57">
        <f>'Historical Data'!K491</f>
        <v>-1.2936332281856533E-2</v>
      </c>
      <c r="G755" s="57">
        <f>'Historical Data'!M491</f>
        <v>-3.7368798643824142E-2</v>
      </c>
      <c r="H755" s="57">
        <f>'Historical Data'!O491</f>
        <v>-2.0526789531927547E-2</v>
      </c>
      <c r="I755" s="57">
        <f>'Historical Data'!Q491</f>
        <v>-2.1988526600085212E-2</v>
      </c>
      <c r="J755" s="57">
        <f>'Historical Data'!S491</f>
        <v>-1.0792999858406094E-2</v>
      </c>
      <c r="K755" s="57">
        <f>'Historical Data'!U491</f>
        <v>-1.8956673095575916E-2</v>
      </c>
      <c r="L755" s="57">
        <f>'Historical Data'!W491</f>
        <v>-1.9636430385247206E-2</v>
      </c>
      <c r="M755" s="57">
        <f>'Historical Data'!Y491</f>
        <v>-2.0681163784120882E-3</v>
      </c>
    </row>
    <row r="756" spans="2:13" ht="15" customHeight="1" x14ac:dyDescent="0.35">
      <c r="B756" s="56">
        <f>'Historical Data'!C490</f>
        <v>45569</v>
      </c>
      <c r="C756" s="57">
        <f>'Historical Data'!E490</f>
        <v>9.0599059237670421E-3</v>
      </c>
      <c r="D756" s="57">
        <f>'Historical Data'!G490</f>
        <v>-5.2271473999202067E-2</v>
      </c>
      <c r="E756" s="57">
        <f>'Historical Data'!I490</f>
        <v>-3.6509002533374746E-3</v>
      </c>
      <c r="F756" s="57">
        <f>'Historical Data'!K490</f>
        <v>-4.1101108324160807E-3</v>
      </c>
      <c r="G756" s="57">
        <f>'Historical Data'!M490</f>
        <v>4.3418827266683557E-3</v>
      </c>
      <c r="H756" s="57">
        <f>'Historical Data'!O490</f>
        <v>-1.284212506483895E-2</v>
      </c>
      <c r="I756" s="57">
        <f>'Historical Data'!Q490</f>
        <v>2.2589508155428373E-3</v>
      </c>
      <c r="J756" s="57">
        <f>'Historical Data'!S490</f>
        <v>-1.1255295243078667E-2</v>
      </c>
      <c r="K756" s="57">
        <f>'Historical Data'!U490</f>
        <v>-1.5400207870903126E-2</v>
      </c>
      <c r="L756" s="57">
        <f>'Historical Data'!W490</f>
        <v>-1.0915535972437662E-2</v>
      </c>
      <c r="M756" s="57">
        <f>'Historical Data'!Y490</f>
        <v>1.7681760351721199E-2</v>
      </c>
    </row>
    <row r="757" spans="2:13" ht="15" customHeight="1" x14ac:dyDescent="0.35">
      <c r="B757" s="56">
        <f>'Historical Data'!C489</f>
        <v>45572</v>
      </c>
      <c r="C757" s="57">
        <f>'Historical Data'!E489</f>
        <v>-1.1859916937927983E-2</v>
      </c>
      <c r="D757" s="57">
        <f>'Historical Data'!G489</f>
        <v>-2.9654622480362436E-2</v>
      </c>
      <c r="E757" s="57">
        <f>'Historical Data'!I489</f>
        <v>-2.7065290540499443E-2</v>
      </c>
      <c r="F757" s="57">
        <f>'Historical Data'!K489</f>
        <v>-2.5930555042324221E-2</v>
      </c>
      <c r="G757" s="57">
        <f>'Historical Data'!M489</f>
        <v>-5.5892904600270965E-2</v>
      </c>
      <c r="H757" s="57">
        <f>'Historical Data'!O489</f>
        <v>-3.6168684647172045E-2</v>
      </c>
      <c r="I757" s="57">
        <f>'Historical Data'!Q489</f>
        <v>-2.8979246132270986E-2</v>
      </c>
      <c r="J757" s="57">
        <f>'Historical Data'!S489</f>
        <v>-3.4847172052927866E-2</v>
      </c>
      <c r="K757" s="57">
        <f>'Historical Data'!U489</f>
        <v>-2.9216472153290485E-2</v>
      </c>
      <c r="L757" s="57">
        <f>'Historical Data'!W489</f>
        <v>-5.4323438796178625E-2</v>
      </c>
      <c r="M757" s="57">
        <f>'Historical Data'!Y489</f>
        <v>-4.8262521978037931E-2</v>
      </c>
    </row>
    <row r="758" spans="2:13" ht="15" customHeight="1" x14ac:dyDescent="0.35">
      <c r="B758" s="56">
        <f>'Historical Data'!C488</f>
        <v>45573</v>
      </c>
      <c r="C758" s="57">
        <f>'Historical Data'!E488</f>
        <v>-7.4505812566593166E-3</v>
      </c>
      <c r="D758" s="57">
        <f>'Historical Data'!G488</f>
        <v>7.8248741844084924E-2</v>
      </c>
      <c r="E758" s="57">
        <f>'Historical Data'!I488</f>
        <v>3.5036677865180499E-2</v>
      </c>
      <c r="F758" s="57">
        <f>'Historical Data'!K488</f>
        <v>2.4222550707511559E-2</v>
      </c>
      <c r="G758" s="57">
        <f>'Historical Data'!M488</f>
        <v>3.6524199212950359E-2</v>
      </c>
      <c r="H758" s="57">
        <f>'Historical Data'!O488</f>
        <v>7.1714648702879469E-2</v>
      </c>
      <c r="I758" s="57">
        <f>'Historical Data'!Q488</f>
        <v>1.8791269488094287E-3</v>
      </c>
      <c r="J758" s="57">
        <f>'Historical Data'!S488</f>
        <v>1.3238576122604595E-2</v>
      </c>
      <c r="K758" s="57">
        <f>'Historical Data'!U488</f>
        <v>-5.4720018184648556E-3</v>
      </c>
      <c r="L758" s="57">
        <f>'Historical Data'!W488</f>
        <v>3.5350085603535364E-2</v>
      </c>
      <c r="M758" s="57">
        <f>'Historical Data'!Y488</f>
        <v>9.5585143227678859E-3</v>
      </c>
    </row>
    <row r="759" spans="2:13" ht="15" customHeight="1" x14ac:dyDescent="0.35">
      <c r="B759" s="56">
        <f>'Historical Data'!C487</f>
        <v>45574</v>
      </c>
      <c r="C759" s="57">
        <f>'Historical Data'!E487</f>
        <v>-2.6053617922233929E-2</v>
      </c>
      <c r="D759" s="57">
        <f>'Historical Data'!G487</f>
        <v>-2.3826069979983933E-2</v>
      </c>
      <c r="E759" s="57">
        <f>'Historical Data'!I487</f>
        <v>-1.6208630708040128E-2</v>
      </c>
      <c r="F759" s="57">
        <f>'Historical Data'!K487</f>
        <v>-9.8344876276612592E-3</v>
      </c>
      <c r="G759" s="57">
        <f>'Historical Data'!M487</f>
        <v>-1.3095635343478573E-2</v>
      </c>
      <c r="H759" s="57">
        <f>'Historical Data'!O487</f>
        <v>1.0449047639347953E-2</v>
      </c>
      <c r="I759" s="57">
        <f>'Historical Data'!Q487</f>
        <v>1.6548951400159551E-2</v>
      </c>
      <c r="J759" s="57">
        <f>'Historical Data'!S487</f>
        <v>-5.9388702639542323E-3</v>
      </c>
      <c r="K759" s="57">
        <f>'Historical Data'!U487</f>
        <v>7.947348519486086E-3</v>
      </c>
      <c r="L759" s="57">
        <f>'Historical Data'!W487</f>
        <v>8.6452962415870527E-3</v>
      </c>
      <c r="M759" s="57">
        <f>'Historical Data'!Y487</f>
        <v>6.5229980837525403E-2</v>
      </c>
    </row>
    <row r="760" spans="2:13" ht="15" customHeight="1" x14ac:dyDescent="0.35">
      <c r="B760" s="56">
        <f>'Historical Data'!C486</f>
        <v>45575</v>
      </c>
      <c r="C760" s="57">
        <f>'Historical Data'!E486</f>
        <v>-1.1042173417468604E-2</v>
      </c>
      <c r="D760" s="57">
        <f>'Historical Data'!G486</f>
        <v>6.6612304223359065E-3</v>
      </c>
      <c r="E760" s="57">
        <f>'Historical Data'!I486</f>
        <v>-2.2135399030249747E-3</v>
      </c>
      <c r="F760" s="57">
        <f>'Historical Data'!K486</f>
        <v>1.7499615402980506E-2</v>
      </c>
      <c r="G760" s="57">
        <f>'Historical Data'!M486</f>
        <v>-1.0551547169706965E-2</v>
      </c>
      <c r="H760" s="57">
        <f>'Historical Data'!O486</f>
        <v>-1.7120739615943403E-3</v>
      </c>
      <c r="I760" s="57">
        <f>'Historical Data'!Q486</f>
        <v>-1.4434560221113224E-2</v>
      </c>
      <c r="J760" s="57">
        <f>'Historical Data'!S486</f>
        <v>1.0156527401961712E-2</v>
      </c>
      <c r="K760" s="57">
        <f>'Historical Data'!U486</f>
        <v>1.3950123612602949E-2</v>
      </c>
      <c r="L760" s="57">
        <f>'Historical Data'!W486</f>
        <v>1.0415458862080174E-2</v>
      </c>
      <c r="M760" s="57">
        <f>'Historical Data'!Y486</f>
        <v>-2.6328764236088875E-2</v>
      </c>
    </row>
    <row r="761" spans="2:13" ht="15" customHeight="1" x14ac:dyDescent="0.35">
      <c r="B761" s="56">
        <f>'Historical Data'!C485</f>
        <v>45576</v>
      </c>
      <c r="C761" s="57">
        <f>'Historical Data'!E485</f>
        <v>-2.4745340197929511E-2</v>
      </c>
      <c r="D761" s="57">
        <f>'Historical Data'!G485</f>
        <v>-1.3183803722623955E-2</v>
      </c>
      <c r="E761" s="57">
        <f>'Historical Data'!I485</f>
        <v>6.5711604447458161E-3</v>
      </c>
      <c r="F761" s="57">
        <f>'Historical Data'!K485</f>
        <v>-4.8031849116216829E-3</v>
      </c>
      <c r="G761" s="57">
        <f>'Historical Data'!M485</f>
        <v>-9.155538165944721E-4</v>
      </c>
      <c r="H761" s="57">
        <f>'Historical Data'!O485</f>
        <v>-3.0390267312977559E-2</v>
      </c>
      <c r="I761" s="57">
        <f>'Historical Data'!Q485</f>
        <v>1.2114463253207752E-3</v>
      </c>
      <c r="J761" s="57">
        <f>'Historical Data'!S485</f>
        <v>-4.7317906379173991E-4</v>
      </c>
      <c r="K761" s="57">
        <f>'Historical Data'!U485</f>
        <v>-1.286084369409779E-2</v>
      </c>
      <c r="L761" s="57">
        <f>'Historical Data'!W485</f>
        <v>-9.6638808192556214E-3</v>
      </c>
      <c r="M761" s="57">
        <f>'Historical Data'!Y485</f>
        <v>1.1676972850906964E-3</v>
      </c>
    </row>
    <row r="762" spans="2:13" ht="15" customHeight="1" x14ac:dyDescent="0.35">
      <c r="B762" s="56">
        <f>'Historical Data'!C484</f>
        <v>45579</v>
      </c>
      <c r="C762" s="57">
        <f>'Historical Data'!E484</f>
        <v>1.6408641949738456E-2</v>
      </c>
      <c r="D762" s="57">
        <f>'Historical Data'!G484</f>
        <v>5.7330432955338129E-3</v>
      </c>
      <c r="E762" s="57">
        <f>'Historical Data'!I484</f>
        <v>-9.4018391055764594E-3</v>
      </c>
      <c r="F762" s="57">
        <f>'Historical Data'!K484</f>
        <v>-1.2221759630731133E-2</v>
      </c>
      <c r="G762" s="57">
        <f>'Historical Data'!M484</f>
        <v>1.0673842079993667E-2</v>
      </c>
      <c r="H762" s="57">
        <f>'Historical Data'!O484</f>
        <v>-4.9527114629258628E-3</v>
      </c>
      <c r="I762" s="57">
        <f>'Historical Data'!Q484</f>
        <v>1.5397276344879529E-3</v>
      </c>
      <c r="J762" s="57">
        <f>'Historical Data'!S484</f>
        <v>4.7337267315363807E-3</v>
      </c>
      <c r="K762" s="57">
        <f>'Historical Data'!U484</f>
        <v>1.9694776528604852E-3</v>
      </c>
      <c r="L762" s="57">
        <f>'Historical Data'!W484</f>
        <v>2.4937652519747555E-3</v>
      </c>
      <c r="M762" s="57">
        <f>'Historical Data'!Y484</f>
        <v>2.8546359117860298E-2</v>
      </c>
    </row>
    <row r="763" spans="2:13" ht="15" customHeight="1" x14ac:dyDescent="0.35">
      <c r="B763" s="56">
        <f>'Historical Data'!C483</f>
        <v>45580</v>
      </c>
      <c r="C763" s="57">
        <f>'Historical Data'!E483</f>
        <v>-8.0299189096858514E-3</v>
      </c>
      <c r="D763" s="57">
        <f>'Historical Data'!G483</f>
        <v>2.2699498410811314E-2</v>
      </c>
      <c r="E763" s="57">
        <f>'Historical Data'!I483</f>
        <v>-6.9563611433031136E-3</v>
      </c>
      <c r="F763" s="57">
        <f>'Historical Data'!K483</f>
        <v>-8.6689739838530233E-4</v>
      </c>
      <c r="G763" s="57">
        <f>'Historical Data'!M483</f>
        <v>3.5843806756725494E-2</v>
      </c>
      <c r="H763" s="57">
        <f>'Historical Data'!O483</f>
        <v>-1.5713763598433128E-2</v>
      </c>
      <c r="I763" s="57">
        <f>'Historical Data'!Q483</f>
        <v>-1.1530861663864522E-2</v>
      </c>
      <c r="J763" s="57">
        <f>'Historical Data'!S483</f>
        <v>4.9469348402986224E-3</v>
      </c>
      <c r="K763" s="57">
        <f>'Historical Data'!U483</f>
        <v>-2.5703783237382982E-3</v>
      </c>
      <c r="L763" s="57">
        <f>'Historical Data'!W483</f>
        <v>2.595731244436239E-3</v>
      </c>
      <c r="M763" s="57">
        <f>'Historical Data'!Y483</f>
        <v>6.6744128264821789E-3</v>
      </c>
    </row>
    <row r="764" spans="2:13" ht="15" customHeight="1" x14ac:dyDescent="0.35">
      <c r="B764" s="56">
        <f>'Historical Data'!C482</f>
        <v>45581</v>
      </c>
      <c r="C764" s="57">
        <f>'Historical Data'!E482</f>
        <v>3.1756159099805004E-3</v>
      </c>
      <c r="D764" s="57">
        <f>'Historical Data'!G482</f>
        <v>2.7819261339145473E-2</v>
      </c>
      <c r="E764" s="57">
        <f>'Historical Data'!I482</f>
        <v>-6.7781912489393026E-3</v>
      </c>
      <c r="F764" s="57">
        <f>'Historical Data'!K482</f>
        <v>-1.2778002309395409E-2</v>
      </c>
      <c r="G764" s="57">
        <f>'Historical Data'!M482</f>
        <v>-4.5313768764728701E-3</v>
      </c>
      <c r="H764" s="57">
        <f>'Historical Data'!O482</f>
        <v>-4.1176975360431856E-3</v>
      </c>
      <c r="I764" s="57">
        <f>'Historical Data'!Q482</f>
        <v>-2.2442057985712416E-2</v>
      </c>
      <c r="J764" s="57">
        <f>'Historical Data'!S482</f>
        <v>-5.5086873696125194E-3</v>
      </c>
      <c r="K764" s="57">
        <f>'Historical Data'!U482</f>
        <v>-8.0339756801104389E-3</v>
      </c>
      <c r="L764" s="57">
        <f>'Historical Data'!W482</f>
        <v>-6.5803165469119351E-3</v>
      </c>
      <c r="M764" s="57">
        <f>'Historical Data'!Y482</f>
        <v>-2.4831839891209517E-3</v>
      </c>
    </row>
    <row r="765" spans="2:13" ht="15" customHeight="1" x14ac:dyDescent="0.35">
      <c r="B765" s="56">
        <f>'Historical Data'!C481</f>
        <v>45582</v>
      </c>
      <c r="C765" s="57">
        <f>'Historical Data'!E481</f>
        <v>1.590008961869227E-4</v>
      </c>
      <c r="D765" s="57">
        <f>'Historical Data'!G481</f>
        <v>-1.0652205238886769E-2</v>
      </c>
      <c r="E765" s="57">
        <f>'Historical Data'!I481</f>
        <v>-9.9940033191580069E-3</v>
      </c>
      <c r="F765" s="57">
        <f>'Historical Data'!K481</f>
        <v>-2.6685873038977515E-2</v>
      </c>
      <c r="G765" s="57">
        <f>'Historical Data'!M481</f>
        <v>-1.8104134416423445E-3</v>
      </c>
      <c r="H765" s="57">
        <f>'Historical Data'!O481</f>
        <v>-1.8497074456414464E-2</v>
      </c>
      <c r="I765" s="57">
        <f>'Historical Data'!Q481</f>
        <v>-3.4549354255977049E-2</v>
      </c>
      <c r="J765" s="57">
        <f>'Historical Data'!S481</f>
        <v>-1.5321152660543236E-2</v>
      </c>
      <c r="K765" s="57">
        <f>'Historical Data'!U481</f>
        <v>1.2072110237685507E-2</v>
      </c>
      <c r="L765" s="57">
        <f>'Historical Data'!W481</f>
        <v>-2.2260865295371079E-2</v>
      </c>
      <c r="M765" s="57">
        <f>'Historical Data'!Y481</f>
        <v>-4.3882930727796587E-3</v>
      </c>
    </row>
    <row r="766" spans="2:13" ht="15" customHeight="1" x14ac:dyDescent="0.35">
      <c r="B766" s="56">
        <f>'Historical Data'!C480</f>
        <v>45583</v>
      </c>
      <c r="C766" s="57">
        <f>'Historical Data'!E480</f>
        <v>4.6127016702057766E-4</v>
      </c>
      <c r="D766" s="57">
        <f>'Historical Data'!G480</f>
        <v>2.119123368736453E-2</v>
      </c>
      <c r="E766" s="57">
        <f>'Historical Data'!I480</f>
        <v>1.4421273857596617E-3</v>
      </c>
      <c r="F766" s="57">
        <f>'Historical Data'!K480</f>
        <v>3.7760555378785199E-3</v>
      </c>
      <c r="G766" s="57">
        <f>'Historical Data'!M480</f>
        <v>2.1039373917455917E-2</v>
      </c>
      <c r="H766" s="57">
        <f>'Historical Data'!O480</f>
        <v>4.4349367962426278E-4</v>
      </c>
      <c r="I766" s="57">
        <f>'Historical Data'!Q480</f>
        <v>-9.6527670055792658E-3</v>
      </c>
      <c r="J766" s="57">
        <f>'Historical Data'!S480</f>
        <v>1.7235139749768535E-2</v>
      </c>
      <c r="K766" s="57">
        <f>'Historical Data'!U480</f>
        <v>2.7178732517263438E-3</v>
      </c>
      <c r="L766" s="57">
        <f>'Historical Data'!W480</f>
        <v>7.44110622186267E-3</v>
      </c>
      <c r="M766" s="57">
        <f>'Historical Data'!Y480</f>
        <v>1.7450252348065298E-2</v>
      </c>
    </row>
    <row r="767" spans="2:13" ht="15" customHeight="1" x14ac:dyDescent="0.35">
      <c r="B767" s="56">
        <f>'Historical Data'!C479</f>
        <v>45586</v>
      </c>
      <c r="C767" s="57">
        <f>'Historical Data'!E479</f>
        <v>-6.0515300969423702E-3</v>
      </c>
      <c r="D767" s="57">
        <f>'Historical Data'!G479</f>
        <v>-2.4681357068931042E-2</v>
      </c>
      <c r="E767" s="57">
        <f>'Historical Data'!I479</f>
        <v>-1.4544511557742501E-2</v>
      </c>
      <c r="F767" s="57">
        <f>'Historical Data'!K479</f>
        <v>-1.2757585657231174E-2</v>
      </c>
      <c r="G767" s="57">
        <f>'Historical Data'!M479</f>
        <v>-2.2331629490608185E-2</v>
      </c>
      <c r="H767" s="57">
        <f>'Historical Data'!O479</f>
        <v>1.1376202159457227E-2</v>
      </c>
      <c r="I767" s="57">
        <f>'Historical Data'!Q479</f>
        <v>-2.4723488301140017E-2</v>
      </c>
      <c r="J767" s="57">
        <f>'Historical Data'!S479</f>
        <v>1.1778176813570518E-4</v>
      </c>
      <c r="K767" s="57">
        <f>'Historical Data'!U479</f>
        <v>-2.7105064387779043E-3</v>
      </c>
      <c r="L767" s="57">
        <f>'Historical Data'!W479</f>
        <v>5.5121299206506436E-4</v>
      </c>
      <c r="M767" s="57">
        <f>'Historical Data'!Y479</f>
        <v>-3.344006226097096E-3</v>
      </c>
    </row>
    <row r="768" spans="2:13" ht="15" customHeight="1" x14ac:dyDescent="0.35">
      <c r="B768" s="56">
        <f>'Historical Data'!C478</f>
        <v>45587</v>
      </c>
      <c r="C768" s="57">
        <f>'Historical Data'!E478</f>
        <v>5.098877035918381E-4</v>
      </c>
      <c r="D768" s="57">
        <f>'Historical Data'!G478</f>
        <v>-7.5672078024698886E-3</v>
      </c>
      <c r="E768" s="57">
        <f>'Historical Data'!I478</f>
        <v>-1.5402207683065883E-2</v>
      </c>
      <c r="F768" s="57">
        <f>'Historical Data'!K478</f>
        <v>-2.5596454075880737E-2</v>
      </c>
      <c r="G768" s="57">
        <f>'Historical Data'!M478</f>
        <v>-3.1407226138010946E-2</v>
      </c>
      <c r="H768" s="57">
        <f>'Historical Data'!O478</f>
        <v>-2.088963972561475E-2</v>
      </c>
      <c r="I768" s="57">
        <f>'Historical Data'!Q478</f>
        <v>-4.2047512952812394E-2</v>
      </c>
      <c r="J768" s="57">
        <f>'Historical Data'!S478</f>
        <v>-2.1764776490657223E-2</v>
      </c>
      <c r="K768" s="57">
        <f>'Historical Data'!U478</f>
        <v>-2.5366100818264958E-2</v>
      </c>
      <c r="L768" s="57">
        <f>'Historical Data'!W478</f>
        <v>-3.955486744450587E-2</v>
      </c>
      <c r="M768" s="57">
        <f>'Historical Data'!Y478</f>
        <v>-7.3714365165885587E-3</v>
      </c>
    </row>
    <row r="769" spans="2:13" ht="15" customHeight="1" x14ac:dyDescent="0.35">
      <c r="B769" s="56">
        <f>'Historical Data'!C477</f>
        <v>45588</v>
      </c>
      <c r="C769" s="57">
        <f>'Historical Data'!E477</f>
        <v>-7.787258819527576E-3</v>
      </c>
      <c r="D769" s="57">
        <f>'Historical Data'!G477</f>
        <v>-2.7974452327536925E-2</v>
      </c>
      <c r="E769" s="57">
        <f>'Historical Data'!I477</f>
        <v>1.0478212428799649E-2</v>
      </c>
      <c r="F769" s="57">
        <f>'Historical Data'!K477</f>
        <v>-5.1005321766472989E-4</v>
      </c>
      <c r="G769" s="57">
        <f>'Historical Data'!M477</f>
        <v>7.9322475339473897E-3</v>
      </c>
      <c r="H769" s="57">
        <f>'Historical Data'!O477</f>
        <v>2.6109718536933224E-2</v>
      </c>
      <c r="I769" s="57">
        <f>'Historical Data'!Q477</f>
        <v>-5.3435124586951321E-3</v>
      </c>
      <c r="J769" s="57">
        <f>'Historical Data'!S477</f>
        <v>-1.7919528072399049E-2</v>
      </c>
      <c r="K769" s="57">
        <f>'Historical Data'!U477</f>
        <v>-1.8125510169519465E-2</v>
      </c>
      <c r="L769" s="57">
        <f>'Historical Data'!W477</f>
        <v>4.2446529038129288E-3</v>
      </c>
      <c r="M769" s="57">
        <f>'Historical Data'!Y477</f>
        <v>2.2791105924915289E-3</v>
      </c>
    </row>
    <row r="770" spans="2:13" ht="15" customHeight="1" x14ac:dyDescent="0.35">
      <c r="B770" s="56">
        <f>'Historical Data'!C476</f>
        <v>45589</v>
      </c>
      <c r="C770" s="57">
        <f>'Historical Data'!E476</f>
        <v>5.4303003684454954E-3</v>
      </c>
      <c r="D770" s="57">
        <f>'Historical Data'!G476</f>
        <v>-5.3484108909702677E-3</v>
      </c>
      <c r="E770" s="57">
        <f>'Historical Data'!I476</f>
        <v>-5.698814000940744E-3</v>
      </c>
      <c r="F770" s="57">
        <f>'Historical Data'!K476</f>
        <v>2.8918954960486243E-2</v>
      </c>
      <c r="G770" s="57">
        <f>'Historical Data'!M476</f>
        <v>-1.80801564952493E-3</v>
      </c>
      <c r="H770" s="57">
        <f>'Historical Data'!O476</f>
        <v>-2.4354758696796264E-2</v>
      </c>
      <c r="I770" s="57">
        <f>'Historical Data'!Q476</f>
        <v>2.3919194635013241E-2</v>
      </c>
      <c r="J770" s="57">
        <f>'Historical Data'!S476</f>
        <v>8.8170615995968316E-3</v>
      </c>
      <c r="K770" s="57">
        <f>'Historical Data'!U476</f>
        <v>7.0999634439130599E-3</v>
      </c>
      <c r="L770" s="57">
        <f>'Historical Data'!W476</f>
        <v>6.8535172191097615E-4</v>
      </c>
      <c r="M770" s="57">
        <f>'Historical Data'!Y476</f>
        <v>-1.1753355227743789E-3</v>
      </c>
    </row>
    <row r="771" spans="2:13" ht="15" customHeight="1" x14ac:dyDescent="0.35">
      <c r="B771" s="56">
        <f>'Historical Data'!C475</f>
        <v>45590</v>
      </c>
      <c r="C771" s="57">
        <f>'Historical Data'!E475</f>
        <v>-5.3597148927755356E-3</v>
      </c>
      <c r="D771" s="57">
        <f>'Historical Data'!G475</f>
        <v>-5.8380705100947616E-2</v>
      </c>
      <c r="E771" s="57">
        <f>'Historical Data'!I475</f>
        <v>-2.8598454098236581E-2</v>
      </c>
      <c r="F771" s="57">
        <f>'Historical Data'!K475</f>
        <v>-2.07489634694773E-2</v>
      </c>
      <c r="G771" s="57">
        <f>'Historical Data'!M475</f>
        <v>-2.7274631558277695E-2</v>
      </c>
      <c r="H771" s="57">
        <f>'Historical Data'!O475</f>
        <v>-3.1296749261501278E-3</v>
      </c>
      <c r="I771" s="57">
        <f>'Historical Data'!Q475</f>
        <v>-1.9362986738434729E-2</v>
      </c>
      <c r="J771" s="57">
        <f>'Historical Data'!S475</f>
        <v>-3.1560978598210165E-2</v>
      </c>
      <c r="K771" s="57">
        <f>'Historical Data'!U475</f>
        <v>-1.0496531691861488E-2</v>
      </c>
      <c r="L771" s="57">
        <f>'Historical Data'!W475</f>
        <v>-3.6301373050868224E-2</v>
      </c>
      <c r="M771" s="57">
        <f>'Historical Data'!Y475</f>
        <v>-1.580800002878302E-2</v>
      </c>
    </row>
    <row r="772" spans="2:13" ht="15" customHeight="1" x14ac:dyDescent="0.35">
      <c r="B772" s="56">
        <f>'Historical Data'!C474</f>
        <v>45593</v>
      </c>
      <c r="C772" s="57">
        <f>'Historical Data'!E474</f>
        <v>-2.3797905071892611E-2</v>
      </c>
      <c r="D772" s="57">
        <f>'Historical Data'!G474</f>
        <v>2.2461548879578741E-2</v>
      </c>
      <c r="E772" s="57">
        <f>'Historical Data'!I474</f>
        <v>-1.8765191962250571E-2</v>
      </c>
      <c r="F772" s="57">
        <f>'Historical Data'!K474</f>
        <v>9.9611709800415671E-3</v>
      </c>
      <c r="G772" s="57">
        <f>'Historical Data'!M474</f>
        <v>-3.099674316268386E-2</v>
      </c>
      <c r="H772" s="57">
        <f>'Historical Data'!O474</f>
        <v>-3.8869783481548015E-2</v>
      </c>
      <c r="I772" s="57">
        <f>'Historical Data'!Q474</f>
        <v>5.6051695951668812E-3</v>
      </c>
      <c r="J772" s="57">
        <f>'Historical Data'!S474</f>
        <v>1.2534548459353756E-2</v>
      </c>
      <c r="K772" s="57">
        <f>'Historical Data'!U474</f>
        <v>7.9164289891180406E-3</v>
      </c>
      <c r="L772" s="57">
        <f>'Historical Data'!W474</f>
        <v>8.5287578119483953E-3</v>
      </c>
      <c r="M772" s="57">
        <f>'Historical Data'!Y474</f>
        <v>-4.9251444132311528E-2</v>
      </c>
    </row>
    <row r="773" spans="2:13" ht="15" customHeight="1" x14ac:dyDescent="0.35">
      <c r="B773" s="56">
        <f>'Historical Data'!C473</f>
        <v>45594</v>
      </c>
      <c r="C773" s="57">
        <f>'Historical Data'!E473</f>
        <v>-4.9225993424036885E-3</v>
      </c>
      <c r="D773" s="57">
        <f>'Historical Data'!G473</f>
        <v>-1.0000025972407345E-2</v>
      </c>
      <c r="E773" s="57">
        <f>'Historical Data'!I473</f>
        <v>1.3606887666782752E-2</v>
      </c>
      <c r="F773" s="57">
        <f>'Historical Data'!K473</f>
        <v>-9.8629247007342435E-3</v>
      </c>
      <c r="G773" s="57">
        <f>'Historical Data'!M473</f>
        <v>3.0462349200995442E-2</v>
      </c>
      <c r="H773" s="57">
        <f>'Historical Data'!O473</f>
        <v>6.2840215182306647E-2</v>
      </c>
      <c r="I773" s="57">
        <f>'Historical Data'!Q473</f>
        <v>2.1915209136322611E-2</v>
      </c>
      <c r="J773" s="57">
        <f>'Historical Data'!S473</f>
        <v>2.0425843436124858E-2</v>
      </c>
      <c r="K773" s="57">
        <f>'Historical Data'!U473</f>
        <v>7.0687347838540582E-3</v>
      </c>
      <c r="L773" s="57">
        <f>'Historical Data'!W473</f>
        <v>-7.0467106510463395E-4</v>
      </c>
      <c r="M773" s="57">
        <f>'Historical Data'!Y473</f>
        <v>7.5175266151747966E-3</v>
      </c>
    </row>
    <row r="774" spans="2:13" ht="15" customHeight="1" x14ac:dyDescent="0.35">
      <c r="B774" s="56">
        <f>'Historical Data'!C472</f>
        <v>45595</v>
      </c>
      <c r="C774" s="57">
        <f>'Historical Data'!E472</f>
        <v>3.2678261044296608E-3</v>
      </c>
      <c r="D774" s="57">
        <f>'Historical Data'!G472</f>
        <v>1.6441058703543954E-2</v>
      </c>
      <c r="E774" s="57">
        <f>'Historical Data'!I472</f>
        <v>-5.5043998990789156E-4</v>
      </c>
      <c r="F774" s="57">
        <f>'Historical Data'!K472</f>
        <v>-4.220447640502778E-4</v>
      </c>
      <c r="G774" s="57">
        <f>'Historical Data'!M472</f>
        <v>4.7167897924307312E-3</v>
      </c>
      <c r="H774" s="57">
        <f>'Historical Data'!O472</f>
        <v>-1.3098152550771736E-2</v>
      </c>
      <c r="I774" s="57">
        <f>'Historical Data'!Q472</f>
        <v>1.6858869780943309E-2</v>
      </c>
      <c r="J774" s="57">
        <f>'Historical Data'!S472</f>
        <v>-8.8560594146068761E-3</v>
      </c>
      <c r="K774" s="57">
        <f>'Historical Data'!U472</f>
        <v>-6.5511772636640542E-3</v>
      </c>
      <c r="L774" s="57">
        <f>'Historical Data'!W472</f>
        <v>3.7611621040460896E-3</v>
      </c>
      <c r="M774" s="57">
        <f>'Historical Data'!Y472</f>
        <v>-7.9499510018977704E-3</v>
      </c>
    </row>
    <row r="775" spans="2:13" ht="15" customHeight="1" x14ac:dyDescent="0.35">
      <c r="B775" s="56">
        <f>'Historical Data'!C471</f>
        <v>45596</v>
      </c>
      <c r="C775" s="57">
        <f>'Historical Data'!E471</f>
        <v>-2.2000375539838468E-2</v>
      </c>
      <c r="D775" s="57">
        <f>'Historical Data'!G471</f>
        <v>3.2032970727258636E-2</v>
      </c>
      <c r="E775" s="57">
        <f>'Historical Data'!I471</f>
        <v>-2.1967876279770149E-2</v>
      </c>
      <c r="F775" s="57">
        <f>'Historical Data'!K471</f>
        <v>1.0978570171229496E-3</v>
      </c>
      <c r="G775" s="57">
        <f>'Historical Data'!M471</f>
        <v>3.2752806147086311E-2</v>
      </c>
      <c r="H775" s="57">
        <f>'Historical Data'!O471</f>
        <v>7.1179536311838376E-3</v>
      </c>
      <c r="I775" s="57">
        <f>'Historical Data'!Q471</f>
        <v>6.9486653377230923E-3</v>
      </c>
      <c r="J775" s="57">
        <f>'Historical Data'!S471</f>
        <v>5.2955212056611245E-3</v>
      </c>
      <c r="K775" s="57">
        <f>'Historical Data'!U471</f>
        <v>7.3794232285353534E-3</v>
      </c>
      <c r="L775" s="57">
        <f>'Historical Data'!W471</f>
        <v>3.0561964108983153E-2</v>
      </c>
      <c r="M775" s="57">
        <f>'Historical Data'!Y471</f>
        <v>-3.5007984741201037E-3</v>
      </c>
    </row>
    <row r="776" spans="2:13" ht="15" customHeight="1" x14ac:dyDescent="0.35">
      <c r="B776" s="56">
        <f>'Historical Data'!C470</f>
        <v>45597</v>
      </c>
      <c r="C776" s="57">
        <f>'Historical Data'!E470</f>
        <v>1.5295510543662516E-3</v>
      </c>
      <c r="D776" s="57">
        <f>'Historical Data'!G470</f>
        <v>2.6121571000639054E-3</v>
      </c>
      <c r="E776" s="57">
        <f>'Historical Data'!I470</f>
        <v>2.1491568877274103E-2</v>
      </c>
      <c r="F776" s="57">
        <f>'Historical Data'!K470</f>
        <v>7.8454555255043079E-3</v>
      </c>
      <c r="G776" s="57">
        <f>'Historical Data'!M470</f>
        <v>7.9285202499859153E-3</v>
      </c>
      <c r="H776" s="57">
        <f>'Historical Data'!O470</f>
        <v>5.1535299258274048E-3</v>
      </c>
      <c r="I776" s="57">
        <f>'Historical Data'!Q470</f>
        <v>1.8522924919873729E-2</v>
      </c>
      <c r="J776" s="57">
        <f>'Historical Data'!S470</f>
        <v>7.8403826338755422E-3</v>
      </c>
      <c r="K776" s="57">
        <f>'Historical Data'!U470</f>
        <v>3.8965722241997014E-3</v>
      </c>
      <c r="L776" s="57">
        <f>'Historical Data'!W470</f>
        <v>1.2271435477188897E-2</v>
      </c>
      <c r="M776" s="57">
        <f>'Historical Data'!Y470</f>
        <v>2.0309597284204894E-3</v>
      </c>
    </row>
    <row r="777" spans="2:13" ht="15" customHeight="1" x14ac:dyDescent="0.35">
      <c r="B777" s="56">
        <f>'Historical Data'!C469</f>
        <v>45600</v>
      </c>
      <c r="C777" s="57">
        <f>'Historical Data'!E469</f>
        <v>6.0398481730929987E-3</v>
      </c>
      <c r="D777" s="57">
        <f>'Historical Data'!G469</f>
        <v>-1.4252886035281742E-2</v>
      </c>
      <c r="E777" s="57">
        <f>'Historical Data'!I469</f>
        <v>-1.2678818444031847E-2</v>
      </c>
      <c r="F777" s="57">
        <f>'Historical Data'!K469</f>
        <v>-2.0674656361139854E-2</v>
      </c>
      <c r="G777" s="57">
        <f>'Historical Data'!M469</f>
        <v>-5.16545303226007E-2</v>
      </c>
      <c r="H777" s="57">
        <f>'Historical Data'!O469</f>
        <v>-2.8565080081046856E-2</v>
      </c>
      <c r="I777" s="57">
        <f>'Historical Data'!Q469</f>
        <v>-9.8655113774335224E-3</v>
      </c>
      <c r="J777" s="57">
        <f>'Historical Data'!S469</f>
        <v>-2.5282607806973667E-2</v>
      </c>
      <c r="K777" s="57">
        <f>'Historical Data'!U469</f>
        <v>-2.0493815853614317E-2</v>
      </c>
      <c r="L777" s="57">
        <f>'Historical Data'!W469</f>
        <v>-3.6816785661812013E-2</v>
      </c>
      <c r="M777" s="57">
        <f>'Historical Data'!Y469</f>
        <v>-1.5201668637398469E-2</v>
      </c>
    </row>
    <row r="778" spans="2:13" ht="15" customHeight="1" x14ac:dyDescent="0.35">
      <c r="B778" s="56">
        <f>'Historical Data'!C468</f>
        <v>45601</v>
      </c>
      <c r="C778" s="57">
        <f>'Historical Data'!E468</f>
        <v>-1.6171322008750044E-3</v>
      </c>
      <c r="D778" s="57">
        <f>'Historical Data'!G468</f>
        <v>5.2031522431781108E-2</v>
      </c>
      <c r="E778" s="57">
        <f>'Historical Data'!I468</f>
        <v>2.0037873263154538E-2</v>
      </c>
      <c r="F778" s="57">
        <f>'Historical Data'!K468</f>
        <v>3.1538482405179424E-2</v>
      </c>
      <c r="G778" s="57">
        <f>'Historical Data'!M468</f>
        <v>7.686351041677586E-3</v>
      </c>
      <c r="H778" s="57">
        <f>'Historical Data'!O468</f>
        <v>-1.2591602452195261E-2</v>
      </c>
      <c r="I778" s="57">
        <f>'Historical Data'!Q468</f>
        <v>-3.7455030263611522E-2</v>
      </c>
      <c r="J778" s="57">
        <f>'Historical Data'!S468</f>
        <v>5.3622979071201726E-3</v>
      </c>
      <c r="K778" s="57">
        <f>'Historical Data'!U468</f>
        <v>3.6456534356281711E-3</v>
      </c>
      <c r="L778" s="57">
        <f>'Historical Data'!W468</f>
        <v>1.1770257599019729E-2</v>
      </c>
      <c r="M778" s="57">
        <f>'Historical Data'!Y468</f>
        <v>-4.884015024966093E-2</v>
      </c>
    </row>
    <row r="779" spans="2:13" ht="15" customHeight="1" x14ac:dyDescent="0.35">
      <c r="B779" s="56">
        <f>'Historical Data'!C467</f>
        <v>45602</v>
      </c>
      <c r="C779" s="57">
        <f>'Historical Data'!E467</f>
        <v>1.4759715646439631E-4</v>
      </c>
      <c r="D779" s="57">
        <f>'Historical Data'!G467</f>
        <v>6.0394136776472873E-2</v>
      </c>
      <c r="E779" s="57">
        <f>'Historical Data'!I467</f>
        <v>4.6769058485059967E-2</v>
      </c>
      <c r="F779" s="57">
        <f>'Historical Data'!K467</f>
        <v>2.1294221914294198E-2</v>
      </c>
      <c r="G779" s="57">
        <f>'Historical Data'!M467</f>
        <v>2.4255147267586485E-2</v>
      </c>
      <c r="H779" s="57">
        <f>'Historical Data'!O467</f>
        <v>4.2455754773824905E-2</v>
      </c>
      <c r="I779" s="57">
        <f>'Historical Data'!Q467</f>
        <v>4.6894527205501468E-2</v>
      </c>
      <c r="J779" s="57">
        <f>'Historical Data'!S467</f>
        <v>1.4388419732454194E-2</v>
      </c>
      <c r="K779" s="57">
        <f>'Historical Data'!U467</f>
        <v>6.0014101015333221E-3</v>
      </c>
      <c r="L779" s="57">
        <f>'Historical Data'!W467</f>
        <v>3.5014973737878652E-2</v>
      </c>
      <c r="M779" s="57">
        <f>'Historical Data'!Y467</f>
        <v>4.5996923633932596E-2</v>
      </c>
    </row>
    <row r="780" spans="2:13" ht="15" customHeight="1" x14ac:dyDescent="0.35">
      <c r="B780" s="56">
        <f>'Historical Data'!C466</f>
        <v>45603</v>
      </c>
      <c r="C780" s="57">
        <f>'Historical Data'!E466</f>
        <v>8.4906728546549903E-3</v>
      </c>
      <c r="D780" s="57">
        <f>'Historical Data'!G466</f>
        <v>-0.10429253548522122</v>
      </c>
      <c r="E780" s="57">
        <f>'Historical Data'!I466</f>
        <v>-4.5580032030558826E-2</v>
      </c>
      <c r="F780" s="57">
        <f>'Historical Data'!K466</f>
        <v>-2.7016077992393694E-2</v>
      </c>
      <c r="G780" s="57">
        <f>'Historical Data'!M466</f>
        <v>-3.9646814435670974E-3</v>
      </c>
      <c r="H780" s="57">
        <f>'Historical Data'!O466</f>
        <v>4.7172574734249517E-2</v>
      </c>
      <c r="I780" s="57">
        <f>'Historical Data'!Q466</f>
        <v>6.9095764848152719E-3</v>
      </c>
      <c r="J780" s="57">
        <f>'Historical Data'!S466</f>
        <v>-1.2472565023410542E-2</v>
      </c>
      <c r="K780" s="57">
        <f>'Historical Data'!U466</f>
        <v>-1.7425566473830756E-2</v>
      </c>
      <c r="L780" s="57">
        <f>'Historical Data'!W466</f>
        <v>-9.7930186493769833E-3</v>
      </c>
      <c r="M780" s="57">
        <f>'Historical Data'!Y466</f>
        <v>-1.8171188430110674E-2</v>
      </c>
    </row>
    <row r="781" spans="2:13" ht="15" customHeight="1" x14ac:dyDescent="0.35">
      <c r="B781" s="56">
        <f>'Historical Data'!C465</f>
        <v>45604</v>
      </c>
      <c r="C781" s="57">
        <f>'Historical Data'!E465</f>
        <v>-2.6009413242876089E-2</v>
      </c>
      <c r="D781" s="57">
        <f>'Historical Data'!G465</f>
        <v>-2.8836666298405755E-2</v>
      </c>
      <c r="E781" s="57">
        <f>'Historical Data'!I465</f>
        <v>-2.6876425187846609E-2</v>
      </c>
      <c r="F781" s="57">
        <f>'Historical Data'!K465</f>
        <v>-1.7760337263386883E-2</v>
      </c>
      <c r="G781" s="57">
        <f>'Historical Data'!M465</f>
        <v>-1.6997529111733467E-2</v>
      </c>
      <c r="H781" s="57">
        <f>'Historical Data'!O465</f>
        <v>-3.8471843927807559E-3</v>
      </c>
      <c r="I781" s="57">
        <f>'Historical Data'!Q465</f>
        <v>-2.5674404910164372E-2</v>
      </c>
      <c r="J781" s="57">
        <f>'Historical Data'!S465</f>
        <v>-1.5230171255467106E-2</v>
      </c>
      <c r="K781" s="57">
        <f>'Historical Data'!U465</f>
        <v>1.0544817463575828E-2</v>
      </c>
      <c r="L781" s="57">
        <f>'Historical Data'!W465</f>
        <v>-2.7309491229130956E-2</v>
      </c>
      <c r="M781" s="57">
        <f>'Historical Data'!Y465</f>
        <v>-3.5278097920162788E-2</v>
      </c>
    </row>
    <row r="782" spans="2:13" ht="15" customHeight="1" x14ac:dyDescent="0.35">
      <c r="B782" s="56">
        <f>'Historical Data'!C464</f>
        <v>45607</v>
      </c>
      <c r="C782" s="57">
        <f>'Historical Data'!E464</f>
        <v>8.2930209365428276E-3</v>
      </c>
      <c r="D782" s="57">
        <f>'Historical Data'!G464</f>
        <v>-3.6635500980474189E-2</v>
      </c>
      <c r="E782" s="57">
        <f>'Historical Data'!I464</f>
        <v>-2.5742093245204711E-2</v>
      </c>
      <c r="F782" s="57">
        <f>'Historical Data'!K464</f>
        <v>-1.706283602850911E-2</v>
      </c>
      <c r="G782" s="57">
        <f>'Historical Data'!M464</f>
        <v>6.9493586072570945E-3</v>
      </c>
      <c r="H782" s="57">
        <f>'Historical Data'!O464</f>
        <v>3.8199472770685361E-2</v>
      </c>
      <c r="I782" s="57">
        <f>'Historical Data'!Q464</f>
        <v>-1.542197062996209E-2</v>
      </c>
      <c r="J782" s="57">
        <f>'Historical Data'!S464</f>
        <v>-1.2825508410424957E-2</v>
      </c>
      <c r="K782" s="57">
        <f>'Historical Data'!U464</f>
        <v>4.2845846989080671E-2</v>
      </c>
      <c r="L782" s="57">
        <f>'Historical Data'!W464</f>
        <v>-2.8885342676360226E-3</v>
      </c>
      <c r="M782" s="57">
        <f>'Historical Data'!Y464</f>
        <v>-8.1754416238778438E-3</v>
      </c>
    </row>
    <row r="783" spans="2:13" ht="15" customHeight="1" x14ac:dyDescent="0.35">
      <c r="B783" s="56">
        <f>'Historical Data'!C463</f>
        <v>45608</v>
      </c>
      <c r="C783" s="57">
        <f>'Historical Data'!E463</f>
        <v>1.6389252123961695E-2</v>
      </c>
      <c r="D783" s="57">
        <f>'Historical Data'!G463</f>
        <v>2.450243947761499E-2</v>
      </c>
      <c r="E783" s="57">
        <f>'Historical Data'!I463</f>
        <v>-2.134968503837642E-2</v>
      </c>
      <c r="F783" s="57">
        <f>'Historical Data'!K463</f>
        <v>-3.6272601644601887E-2</v>
      </c>
      <c r="G783" s="57">
        <f>'Historical Data'!M463</f>
        <v>-5.4327157151667915E-4</v>
      </c>
      <c r="H783" s="57">
        <f>'Historical Data'!O463</f>
        <v>1.4609461758597453E-2</v>
      </c>
      <c r="I783" s="57">
        <f>'Historical Data'!Q463</f>
        <v>-3.5767014424518129E-3</v>
      </c>
      <c r="J783" s="57">
        <f>'Historical Data'!S463</f>
        <v>-3.1206251053144562E-2</v>
      </c>
      <c r="K783" s="57">
        <f>'Historical Data'!U463</f>
        <v>-2.1528090081564311E-2</v>
      </c>
      <c r="L783" s="57">
        <f>'Historical Data'!W463</f>
        <v>-4.0208599855005134E-2</v>
      </c>
      <c r="M783" s="57">
        <f>'Historical Data'!Y463</f>
        <v>-1.2825435754067249E-2</v>
      </c>
    </row>
    <row r="784" spans="2:13" ht="15" customHeight="1" x14ac:dyDescent="0.35">
      <c r="B784" s="56">
        <f>'Historical Data'!C462</f>
        <v>45609</v>
      </c>
      <c r="C784" s="57">
        <f>'Historical Data'!E462</f>
        <v>-1.4465590825736618E-2</v>
      </c>
      <c r="D784" s="57">
        <f>'Historical Data'!G462</f>
        <v>-3.7010997953384916E-2</v>
      </c>
      <c r="E784" s="57">
        <f>'Historical Data'!I462</f>
        <v>-3.6545006954681658E-2</v>
      </c>
      <c r="F784" s="57">
        <f>'Historical Data'!K462</f>
        <v>-1.9625368616204564E-2</v>
      </c>
      <c r="G784" s="57">
        <f>'Historical Data'!M462</f>
        <v>-4.8608106053248945E-2</v>
      </c>
      <c r="H784" s="57">
        <f>'Historical Data'!O462</f>
        <v>-2.813150106755069E-2</v>
      </c>
      <c r="I784" s="57">
        <f>'Historical Data'!Q462</f>
        <v>-3.5276583499562864E-2</v>
      </c>
      <c r="J784" s="57">
        <f>'Historical Data'!S462</f>
        <v>2.7610796838481999E-3</v>
      </c>
      <c r="K784" s="57">
        <f>'Historical Data'!U462</f>
        <v>-1.4564569726077781E-2</v>
      </c>
      <c r="L784" s="57">
        <f>'Historical Data'!W462</f>
        <v>-3.5735791458146982E-2</v>
      </c>
      <c r="M784" s="57">
        <f>'Historical Data'!Y462</f>
        <v>-8.1991910658411049E-3</v>
      </c>
    </row>
    <row r="785" spans="2:13" ht="15" customHeight="1" x14ac:dyDescent="0.35">
      <c r="B785" s="56">
        <f>'Historical Data'!C461</f>
        <v>45610</v>
      </c>
      <c r="C785" s="57">
        <f>'Historical Data'!E461</f>
        <v>-1.5052365252606115E-2</v>
      </c>
      <c r="D785" s="57">
        <f>'Historical Data'!G461</f>
        <v>-1.140637597053662E-2</v>
      </c>
      <c r="E785" s="57">
        <f>'Historical Data'!I461</f>
        <v>1.4879701986991734E-2</v>
      </c>
      <c r="F785" s="57">
        <f>'Historical Data'!K461</f>
        <v>3.8391056955027203E-3</v>
      </c>
      <c r="G785" s="57">
        <f>'Historical Data'!M461</f>
        <v>-1.1438325090129542E-4</v>
      </c>
      <c r="H785" s="57">
        <f>'Historical Data'!O461</f>
        <v>4.1841184171478307E-3</v>
      </c>
      <c r="I785" s="57">
        <f>'Historical Data'!Q461</f>
        <v>5.6453403604128649E-3</v>
      </c>
      <c r="J785" s="57">
        <f>'Historical Data'!S461</f>
        <v>-2.3207089626233079E-2</v>
      </c>
      <c r="K785" s="57">
        <f>'Historical Data'!U461</f>
        <v>-4.465833036364053E-3</v>
      </c>
      <c r="L785" s="57">
        <f>'Historical Data'!W461</f>
        <v>1.3271489948465609E-2</v>
      </c>
      <c r="M785" s="57">
        <f>'Historical Data'!Y461</f>
        <v>-5.2337271270510244E-2</v>
      </c>
    </row>
    <row r="786" spans="2:13" ht="15" customHeight="1" x14ac:dyDescent="0.35">
      <c r="B786" s="56">
        <f>'Historical Data'!C460</f>
        <v>45614</v>
      </c>
      <c r="C786" s="57">
        <f>'Historical Data'!E460</f>
        <v>-4.0673217259298289E-3</v>
      </c>
      <c r="D786" s="57">
        <f>'Historical Data'!G460</f>
        <v>-1.4948305367271431E-2</v>
      </c>
      <c r="E786" s="57">
        <f>'Historical Data'!I460</f>
        <v>-2.2378109483707331E-2</v>
      </c>
      <c r="F786" s="57">
        <f>'Historical Data'!K460</f>
        <v>-4.0520824627645058E-2</v>
      </c>
      <c r="G786" s="57">
        <f>'Historical Data'!M460</f>
        <v>-2.2119321155967042E-2</v>
      </c>
      <c r="H786" s="57">
        <f>'Historical Data'!O460</f>
        <v>-2.6229550332206419E-2</v>
      </c>
      <c r="I786" s="57">
        <f>'Historical Data'!Q460</f>
        <v>-2.8068246994454871E-3</v>
      </c>
      <c r="J786" s="57">
        <f>'Historical Data'!S460</f>
        <v>-1.557031151758792E-2</v>
      </c>
      <c r="K786" s="57">
        <f>'Historical Data'!U460</f>
        <v>-1.6028612452323454E-4</v>
      </c>
      <c r="L786" s="57">
        <f>'Historical Data'!W460</f>
        <v>1.2365648564016674E-4</v>
      </c>
      <c r="M786" s="57">
        <f>'Historical Data'!Y460</f>
        <v>1.5458602633954488E-2</v>
      </c>
    </row>
    <row r="787" spans="2:13" ht="15" customHeight="1" x14ac:dyDescent="0.35">
      <c r="B787" s="56">
        <f>'Historical Data'!C459</f>
        <v>45615</v>
      </c>
      <c r="C787" s="57">
        <f>'Historical Data'!E459</f>
        <v>-1.4165650259036711E-2</v>
      </c>
      <c r="D787" s="57">
        <f>'Historical Data'!G459</f>
        <v>5.7700075822915142E-3</v>
      </c>
      <c r="E787" s="57">
        <f>'Historical Data'!I459</f>
        <v>-3.0371667856132212E-2</v>
      </c>
      <c r="F787" s="57">
        <f>'Historical Data'!K459</f>
        <v>-5.2197308287138533E-3</v>
      </c>
      <c r="G787" s="57">
        <f>'Historical Data'!M459</f>
        <v>-6.4878821180008872E-3</v>
      </c>
      <c r="H787" s="57">
        <f>'Historical Data'!O459</f>
        <v>-4.0683626386567306E-3</v>
      </c>
      <c r="I787" s="57">
        <f>'Historical Data'!Q459</f>
        <v>2.36694607175858E-2</v>
      </c>
      <c r="J787" s="57">
        <f>'Historical Data'!S459</f>
        <v>0</v>
      </c>
      <c r="K787" s="57">
        <f>'Historical Data'!U459</f>
        <v>9.6138048401279708E-3</v>
      </c>
      <c r="L787" s="57">
        <f>'Historical Data'!W459</f>
        <v>8.401266665899465E-3</v>
      </c>
      <c r="M787" s="57">
        <f>'Historical Data'!Y459</f>
        <v>-4.4205782399209248E-4</v>
      </c>
    </row>
    <row r="788" spans="2:13" ht="15" customHeight="1" x14ac:dyDescent="0.35">
      <c r="B788" s="56">
        <f>'Historical Data'!C458</f>
        <v>45617</v>
      </c>
      <c r="C788" s="57">
        <f>'Historical Data'!E458</f>
        <v>-1.567404354519808E-2</v>
      </c>
      <c r="D788" s="57">
        <f>'Historical Data'!G458</f>
        <v>-0.19998851498391845</v>
      </c>
      <c r="E788" s="57">
        <f>'Historical Data'!I458</f>
        <v>-0.18899979417321899</v>
      </c>
      <c r="F788" s="57">
        <f>'Historical Data'!K458</f>
        <v>-9.1490138960227063E-2</v>
      </c>
      <c r="G788" s="57">
        <f>'Historical Data'!M458</f>
        <v>5.883032749174788E-3</v>
      </c>
      <c r="H788" s="57">
        <f>'Historical Data'!O458</f>
        <v>-1.5142970899495456E-2</v>
      </c>
      <c r="I788" s="57">
        <f>'Historical Data'!Q458</f>
        <v>-7.8741171363500007E-3</v>
      </c>
      <c r="J788" s="57">
        <f>'Historical Data'!S458</f>
        <v>-2.8770202536358869E-2</v>
      </c>
      <c r="K788" s="57">
        <f>'Historical Data'!U458</f>
        <v>3.4439102350023232E-2</v>
      </c>
      <c r="L788" s="57">
        <f>'Historical Data'!W458</f>
        <v>-1.2253542212359303E-4</v>
      </c>
      <c r="M788" s="57">
        <f>'Historical Data'!Y458</f>
        <v>-3.1742567775383534E-5</v>
      </c>
    </row>
    <row r="789" spans="2:13" ht="15" customHeight="1" x14ac:dyDescent="0.35">
      <c r="B789" s="56">
        <f>'Historical Data'!C457</f>
        <v>45618</v>
      </c>
      <c r="C789" s="57">
        <f>'Historical Data'!E457</f>
        <v>-1.8079114312002931E-3</v>
      </c>
      <c r="D789" s="57">
        <f>'Historical Data'!G457</f>
        <v>-6.9272123044774481E-2</v>
      </c>
      <c r="E789" s="57">
        <f>'Historical Data'!I457</f>
        <v>-8.1958546168833468E-2</v>
      </c>
      <c r="F789" s="57">
        <f>'Historical Data'!K457</f>
        <v>-3.2972875232124776E-2</v>
      </c>
      <c r="G789" s="57">
        <f>'Historical Data'!M457</f>
        <v>1.1697348727075951E-2</v>
      </c>
      <c r="H789" s="57">
        <f>'Historical Data'!O457</f>
        <v>-1.4660572744385925E-2</v>
      </c>
      <c r="I789" s="57">
        <f>'Historical Data'!Q457</f>
        <v>-2.7713648171897587E-3</v>
      </c>
      <c r="J789" s="57">
        <f>'Historical Data'!S457</f>
        <v>2.6112667180390181E-2</v>
      </c>
      <c r="K789" s="57">
        <f>'Historical Data'!U457</f>
        <v>3.3906043787791829E-2</v>
      </c>
      <c r="L789" s="57">
        <f>'Historical Data'!W457</f>
        <v>1.3968857655054512E-2</v>
      </c>
      <c r="M789" s="57">
        <f>'Historical Data'!Y457</f>
        <v>-4.1046506321928411E-2</v>
      </c>
    </row>
    <row r="790" spans="2:13" ht="15" customHeight="1" x14ac:dyDescent="0.35">
      <c r="B790" s="56">
        <f>'Historical Data'!C456</f>
        <v>45621</v>
      </c>
      <c r="C790" s="57">
        <f>'Historical Data'!E456</f>
        <v>-7.8372254035693478E-3</v>
      </c>
      <c r="D790" s="57">
        <f>'Historical Data'!G456</f>
        <v>-3.6597580018880027E-2</v>
      </c>
      <c r="E790" s="57">
        <f>'Historical Data'!I456</f>
        <v>-7.8912395115048661E-2</v>
      </c>
      <c r="F790" s="57">
        <f>'Historical Data'!K456</f>
        <v>-2.9970622397564206E-2</v>
      </c>
      <c r="G790" s="57">
        <f>'Historical Data'!M456</f>
        <v>8.960573651251913E-3</v>
      </c>
      <c r="H790" s="57">
        <f>'Historical Data'!O456</f>
        <v>-2.0104594586200175E-2</v>
      </c>
      <c r="I790" s="57">
        <f>'Historical Data'!Q456</f>
        <v>4.1308677465540011E-2</v>
      </c>
      <c r="J790" s="57">
        <f>'Historical Data'!S456</f>
        <v>8.0721151209981468E-3</v>
      </c>
      <c r="K790" s="57">
        <f>'Historical Data'!U456</f>
        <v>1.7213241720896555E-2</v>
      </c>
      <c r="L790" s="57">
        <f>'Historical Data'!W456</f>
        <v>-3.3836918088774315E-3</v>
      </c>
      <c r="M790" s="57">
        <f>'Historical Data'!Y456</f>
        <v>6.3925194076772218E-2</v>
      </c>
    </row>
    <row r="791" spans="2:13" ht="15" customHeight="1" x14ac:dyDescent="0.35">
      <c r="B791" s="56">
        <f>'Historical Data'!C455</f>
        <v>45622</v>
      </c>
      <c r="C791" s="57">
        <f>'Historical Data'!E455</f>
        <v>-4.7065608914715895E-3</v>
      </c>
      <c r="D791" s="57">
        <f>'Historical Data'!G455</f>
        <v>-3.9107504366034052E-2</v>
      </c>
      <c r="E791" s="57">
        <f>'Historical Data'!I455</f>
        <v>-7.251238737114063E-2</v>
      </c>
      <c r="F791" s="57">
        <f>'Historical Data'!K455</f>
        <v>-2.0150039346938042E-2</v>
      </c>
      <c r="G791" s="57">
        <f>'Historical Data'!M455</f>
        <v>-1.4496074830410044E-2</v>
      </c>
      <c r="H791" s="57">
        <f>'Historical Data'!O455</f>
        <v>-2.614620957699465E-2</v>
      </c>
      <c r="I791" s="57">
        <f>'Historical Data'!Q455</f>
        <v>-1.4557699523834455E-2</v>
      </c>
      <c r="J791" s="57">
        <f>'Historical Data'!S455</f>
        <v>-1.832233157909624E-2</v>
      </c>
      <c r="K791" s="57">
        <f>'Historical Data'!U455</f>
        <v>-1.1524406154201139E-2</v>
      </c>
      <c r="L791" s="57">
        <f>'Historical Data'!W455</f>
        <v>-4.9714975960477581E-3</v>
      </c>
      <c r="M791" s="57">
        <f>'Historical Data'!Y455</f>
        <v>-3.6669997094786577E-2</v>
      </c>
    </row>
    <row r="792" spans="2:13" ht="15" customHeight="1" x14ac:dyDescent="0.35">
      <c r="B792" s="56">
        <f>'Historical Data'!C454</f>
        <v>45623</v>
      </c>
      <c r="C792" s="57">
        <f>'Historical Data'!E454</f>
        <v>-2.1727959064295366E-2</v>
      </c>
      <c r="D792" s="57">
        <f>'Historical Data'!G454</f>
        <v>9.995836503198996E-2</v>
      </c>
      <c r="E792" s="57">
        <f>'Historical Data'!I454</f>
        <v>9.9994477593600584E-2</v>
      </c>
      <c r="F792" s="57">
        <f>'Historical Data'!K454</f>
        <v>0.19513312086431878</v>
      </c>
      <c r="G792" s="57">
        <f>'Historical Data'!M454</f>
        <v>9.8255954842505489E-3</v>
      </c>
      <c r="H792" s="57">
        <f>'Historical Data'!O454</f>
        <v>2.4186124291426525E-2</v>
      </c>
      <c r="I792" s="57">
        <f>'Historical Data'!Q454</f>
        <v>2.1666762525985872E-2</v>
      </c>
      <c r="J792" s="57">
        <f>'Historical Data'!S454</f>
        <v>2.1152914481250118E-2</v>
      </c>
      <c r="K792" s="57">
        <f>'Historical Data'!U454</f>
        <v>1.3281364766832837E-3</v>
      </c>
      <c r="L792" s="57">
        <f>'Historical Data'!W454</f>
        <v>1.7913715814200204E-2</v>
      </c>
      <c r="M792" s="57">
        <f>'Historical Data'!Y454</f>
        <v>-1.4435393541487485E-2</v>
      </c>
    </row>
    <row r="793" spans="2:13" ht="15" customHeight="1" x14ac:dyDescent="0.35">
      <c r="B793" s="56">
        <f>'Historical Data'!C453</f>
        <v>45624</v>
      </c>
      <c r="C793" s="57">
        <f>'Historical Data'!E453</f>
        <v>2.051451132042259E-2</v>
      </c>
      <c r="D793" s="57">
        <f>'Historical Data'!G453</f>
        <v>9.9954583857623902E-2</v>
      </c>
      <c r="E793" s="57">
        <f>'Historical Data'!I453</f>
        <v>9.9959453983601509E-2</v>
      </c>
      <c r="F793" s="57">
        <f>'Historical Data'!K453</f>
        <v>7.2555169616737247E-2</v>
      </c>
      <c r="G793" s="57">
        <f>'Historical Data'!M453</f>
        <v>3.8573883711530144E-3</v>
      </c>
      <c r="H793" s="57">
        <f>'Historical Data'!O453</f>
        <v>-1.5594829216558304E-2</v>
      </c>
      <c r="I793" s="57">
        <f>'Historical Data'!Q453</f>
        <v>6.2659679310008709E-3</v>
      </c>
      <c r="J793" s="57">
        <f>'Historical Data'!S453</f>
        <v>-1.963177313842579E-2</v>
      </c>
      <c r="K793" s="57">
        <f>'Historical Data'!U453</f>
        <v>-1.6506896435056873E-2</v>
      </c>
      <c r="L793" s="57">
        <f>'Historical Data'!W453</f>
        <v>-7.5421768561084734E-3</v>
      </c>
      <c r="M793" s="57">
        <f>'Historical Data'!Y453</f>
        <v>-1.6082187195156528E-2</v>
      </c>
    </row>
    <row r="794" spans="2:13" ht="15" customHeight="1" x14ac:dyDescent="0.35">
      <c r="B794" s="56">
        <f>'Historical Data'!C452</f>
        <v>45625</v>
      </c>
      <c r="C794" s="57">
        <f>'Historical Data'!E452</f>
        <v>1.3210672580667326E-2</v>
      </c>
      <c r="D794" s="57">
        <f>'Historical Data'!G452</f>
        <v>0.15635967287808739</v>
      </c>
      <c r="E794" s="57">
        <f>'Historical Data'!I452</f>
        <v>0.21771530893379443</v>
      </c>
      <c r="F794" s="57">
        <f>'Historical Data'!K452</f>
        <v>-1.1051674665748967E-2</v>
      </c>
      <c r="G794" s="57">
        <f>'Historical Data'!M452</f>
        <v>-2.1793672906894601E-3</v>
      </c>
      <c r="H794" s="57">
        <f>'Historical Data'!O452</f>
        <v>-1.2296209976579542E-2</v>
      </c>
      <c r="I794" s="57">
        <f>'Historical Data'!Q452</f>
        <v>-2.4787493960777285E-2</v>
      </c>
      <c r="J794" s="57">
        <f>'Historical Data'!S452</f>
        <v>4.4193071477516277E-3</v>
      </c>
      <c r="K794" s="57">
        <f>'Historical Data'!U452</f>
        <v>-1.2738037287851833E-2</v>
      </c>
      <c r="L794" s="57">
        <f>'Historical Data'!W452</f>
        <v>-8.4442957411023922E-4</v>
      </c>
      <c r="M794" s="57">
        <f>'Historical Data'!Y452</f>
        <v>1.7239412507732421E-3</v>
      </c>
    </row>
    <row r="795" spans="2:13" ht="15" customHeight="1" x14ac:dyDescent="0.35">
      <c r="B795" s="56">
        <f>'Historical Data'!C451</f>
        <v>45628</v>
      </c>
      <c r="C795" s="57">
        <f>'Historical Data'!E451</f>
        <v>-7.6690266443280031E-3</v>
      </c>
      <c r="D795" s="57">
        <f>'Historical Data'!G451</f>
        <v>-3.9857227840571108E-2</v>
      </c>
      <c r="E795" s="57">
        <f>'Historical Data'!I451</f>
        <v>3.0590880603711401E-3</v>
      </c>
      <c r="F795" s="57">
        <f>'Historical Data'!K451</f>
        <v>-1.0634465707571761E-2</v>
      </c>
      <c r="G795" s="57">
        <f>'Historical Data'!M451</f>
        <v>2.0002364725729249E-2</v>
      </c>
      <c r="H795" s="57">
        <f>'Historical Data'!O451</f>
        <v>-1.3747921432129107E-2</v>
      </c>
      <c r="I795" s="57">
        <f>'Historical Data'!Q451</f>
        <v>4.9110316794886977E-4</v>
      </c>
      <c r="J795" s="57">
        <f>'Historical Data'!S451</f>
        <v>-1.4986769437765446E-2</v>
      </c>
      <c r="K795" s="57">
        <f>'Historical Data'!U451</f>
        <v>-4.7052933969944366E-3</v>
      </c>
      <c r="L795" s="57">
        <f>'Historical Data'!W451</f>
        <v>5.6742881204563389E-3</v>
      </c>
      <c r="M795" s="57">
        <f>'Historical Data'!Y451</f>
        <v>5.0043165668557599E-2</v>
      </c>
    </row>
    <row r="796" spans="2:13" ht="15" customHeight="1" x14ac:dyDescent="0.35">
      <c r="B796" s="56">
        <f>'Historical Data'!C450</f>
        <v>45629</v>
      </c>
      <c r="C796" s="57">
        <f>'Historical Data'!E450</f>
        <v>1.4536166133837458E-2</v>
      </c>
      <c r="D796" s="57">
        <f>'Historical Data'!G450</f>
        <v>-6.3816907237459475E-3</v>
      </c>
      <c r="E796" s="57">
        <f>'Historical Data'!I450</f>
        <v>-1.1408488949738449E-2</v>
      </c>
      <c r="F796" s="57">
        <f>'Historical Data'!K450</f>
        <v>-8.5626020391545987E-3</v>
      </c>
      <c r="G796" s="57">
        <f>'Historical Data'!M450</f>
        <v>3.8431213502198025E-2</v>
      </c>
      <c r="H796" s="57">
        <f>'Historical Data'!O450</f>
        <v>-4.1818017677607289E-3</v>
      </c>
      <c r="I796" s="57">
        <f>'Historical Data'!Q450</f>
        <v>6.1364624093518394E-3</v>
      </c>
      <c r="J796" s="57">
        <f>'Historical Data'!S450</f>
        <v>2.5823542820860634E-2</v>
      </c>
      <c r="K796" s="57">
        <f>'Historical Data'!U450</f>
        <v>5.4901757130483286E-3</v>
      </c>
      <c r="L796" s="57">
        <f>'Historical Data'!W450</f>
        <v>2.8931523477283116E-2</v>
      </c>
      <c r="M796" s="57">
        <f>'Historical Data'!Y450</f>
        <v>6.480477672036411E-2</v>
      </c>
    </row>
    <row r="797" spans="2:13" ht="15" customHeight="1" x14ac:dyDescent="0.35">
      <c r="B797" s="56">
        <f>'Historical Data'!C449</f>
        <v>45630</v>
      </c>
      <c r="C797" s="57">
        <f>'Historical Data'!E449</f>
        <v>-7.4296757569251026E-3</v>
      </c>
      <c r="D797" s="57">
        <f>'Historical Data'!G449</f>
        <v>1.4466592223336461E-2</v>
      </c>
      <c r="E797" s="57">
        <f>'Historical Data'!I449</f>
        <v>-3.9571961692539181E-2</v>
      </c>
      <c r="F797" s="57">
        <f>'Historical Data'!K449</f>
        <v>-1.221971927976806E-2</v>
      </c>
      <c r="G797" s="57">
        <f>'Historical Data'!M449</f>
        <v>1.264373091312665E-2</v>
      </c>
      <c r="H797" s="57">
        <f>'Historical Data'!O449</f>
        <v>8.4766630936443654E-3</v>
      </c>
      <c r="I797" s="57">
        <f>'Historical Data'!Q449</f>
        <v>-3.6599865660846831E-4</v>
      </c>
      <c r="J797" s="57">
        <f>'Historical Data'!S449</f>
        <v>1.4423559537094732E-2</v>
      </c>
      <c r="K797" s="57">
        <f>'Historical Data'!U449</f>
        <v>-1.3954291368228455E-2</v>
      </c>
      <c r="L797" s="57">
        <f>'Historical Data'!W449</f>
        <v>-6.7669761990029054E-3</v>
      </c>
      <c r="M797" s="57">
        <f>'Historical Data'!Y449</f>
        <v>-1.2639807599016395E-2</v>
      </c>
    </row>
    <row r="798" spans="2:13" ht="15" customHeight="1" x14ac:dyDescent="0.35">
      <c r="B798" s="56">
        <f>'Historical Data'!C448</f>
        <v>45631</v>
      </c>
      <c r="C798" s="57">
        <f>'Historical Data'!E448</f>
        <v>1.3595480702665252E-2</v>
      </c>
      <c r="D798" s="57">
        <f>'Historical Data'!G448</f>
        <v>1.1494222688089639E-2</v>
      </c>
      <c r="E798" s="57">
        <f>'Historical Data'!I448</f>
        <v>-2.4784867831303847E-2</v>
      </c>
      <c r="F798" s="57">
        <f>'Historical Data'!K448</f>
        <v>-1.8606894301465005E-4</v>
      </c>
      <c r="G798" s="57">
        <f>'Historical Data'!M448</f>
        <v>2.6579552089224912E-2</v>
      </c>
      <c r="H798" s="57">
        <f>'Historical Data'!O448</f>
        <v>2.4290459887742033E-2</v>
      </c>
      <c r="I798" s="57">
        <f>'Historical Data'!Q448</f>
        <v>2.8065622823136849E-3</v>
      </c>
      <c r="J798" s="57">
        <f>'Historical Data'!S448</f>
        <v>-9.6578376602917126E-3</v>
      </c>
      <c r="K798" s="57">
        <f>'Historical Data'!U448</f>
        <v>1.0152518281428602E-2</v>
      </c>
      <c r="L798" s="57">
        <f>'Historical Data'!W448</f>
        <v>1.2216652596261035E-2</v>
      </c>
      <c r="M798" s="57">
        <f>'Historical Data'!Y448</f>
        <v>-2.0986283018459284E-3</v>
      </c>
    </row>
    <row r="799" spans="2:13" ht="15" customHeight="1" x14ac:dyDescent="0.35">
      <c r="B799" s="56">
        <f>'Historical Data'!C447</f>
        <v>45632</v>
      </c>
      <c r="C799" s="57">
        <f>'Historical Data'!E447</f>
        <v>3.0001107199599808E-3</v>
      </c>
      <c r="D799" s="57">
        <f>'Historical Data'!G447</f>
        <v>-1.7561998567587223E-2</v>
      </c>
      <c r="E799" s="57">
        <f>'Historical Data'!I447</f>
        <v>-1.5411476535561852E-2</v>
      </c>
      <c r="F799" s="57">
        <f>'Historical Data'!K447</f>
        <v>-2.5118303882394333E-3</v>
      </c>
      <c r="G799" s="57">
        <f>'Historical Data'!M447</f>
        <v>3.2938423094696745E-2</v>
      </c>
      <c r="H799" s="57">
        <f>'Historical Data'!O447</f>
        <v>1.5357997471546314E-2</v>
      </c>
      <c r="I799" s="57">
        <f>'Historical Data'!Q447</f>
        <v>3.273309014182213E-2</v>
      </c>
      <c r="J799" s="57">
        <f>'Historical Data'!S447</f>
        <v>9.4804353220889759E-4</v>
      </c>
      <c r="K799" s="57">
        <f>'Historical Data'!U447</f>
        <v>1.6749182616775382E-3</v>
      </c>
      <c r="L799" s="57">
        <f>'Historical Data'!W447</f>
        <v>2.0540822415746396E-2</v>
      </c>
      <c r="M799" s="57">
        <f>'Historical Data'!Y447</f>
        <v>-9.3737474707964452E-3</v>
      </c>
    </row>
    <row r="800" spans="2:13" ht="15" customHeight="1" x14ac:dyDescent="0.35">
      <c r="B800" s="56">
        <f>'Historical Data'!C446</f>
        <v>45635</v>
      </c>
      <c r="C800" s="57">
        <f>'Historical Data'!E446</f>
        <v>1.116256676526306E-2</v>
      </c>
      <c r="D800" s="57">
        <f>'Historical Data'!G446</f>
        <v>-6.0616855655302171E-3</v>
      </c>
      <c r="E800" s="57">
        <f>'Historical Data'!I446</f>
        <v>5.2037555286541526E-3</v>
      </c>
      <c r="F800" s="57">
        <f>'Historical Data'!K446</f>
        <v>-3.730732612626797E-4</v>
      </c>
      <c r="G800" s="57">
        <f>'Historical Data'!M446</f>
        <v>8.9952723587241046E-3</v>
      </c>
      <c r="H800" s="57">
        <f>'Historical Data'!O446</f>
        <v>1.2604215683440501E-3</v>
      </c>
      <c r="I800" s="57">
        <f>'Historical Data'!Q446</f>
        <v>2.2387266167269937E-2</v>
      </c>
      <c r="J800" s="57">
        <f>'Historical Data'!S446</f>
        <v>9.4723195231227741E-4</v>
      </c>
      <c r="K800" s="57">
        <f>'Historical Data'!U446</f>
        <v>6.0800751323575319E-4</v>
      </c>
      <c r="L800" s="57">
        <f>'Historical Data'!W446</f>
        <v>2.3879608111416761E-3</v>
      </c>
      <c r="M800" s="57">
        <f>'Historical Data'!Y446</f>
        <v>-1.6376783158367214E-3</v>
      </c>
    </row>
    <row r="801" spans="2:13" ht="15" customHeight="1" x14ac:dyDescent="0.35">
      <c r="B801" s="56">
        <f>'Historical Data'!C445</f>
        <v>45636</v>
      </c>
      <c r="C801" s="57">
        <f>'Historical Data'!E445</f>
        <v>-7.3130855565245456E-3</v>
      </c>
      <c r="D801" s="57">
        <f>'Historical Data'!G445</f>
        <v>-2.3523584699620348E-2</v>
      </c>
      <c r="E801" s="57">
        <f>'Historical Data'!I445</f>
        <v>-3.3115516968469372E-2</v>
      </c>
      <c r="F801" s="57">
        <f>'Historical Data'!K445</f>
        <v>-1.69807771005962E-2</v>
      </c>
      <c r="G801" s="57">
        <f>'Historical Data'!M445</f>
        <v>-2.6545169645378675E-2</v>
      </c>
      <c r="H801" s="57">
        <f>'Historical Data'!O445</f>
        <v>-1.0663489954043093E-2</v>
      </c>
      <c r="I801" s="57">
        <f>'Historical Data'!Q445</f>
        <v>-9.1045042348519845E-3</v>
      </c>
      <c r="J801" s="57">
        <f>'Historical Data'!S445</f>
        <v>-1.8925848324381489E-3</v>
      </c>
      <c r="K801" s="57">
        <f>'Historical Data'!U445</f>
        <v>-3.6462159126364746E-3</v>
      </c>
      <c r="L801" s="57">
        <f>'Historical Data'!W445</f>
        <v>-1.2592179540647064E-2</v>
      </c>
      <c r="M801" s="57">
        <f>'Historical Data'!Y445</f>
        <v>-1.2971171892989686E-2</v>
      </c>
    </row>
    <row r="802" spans="2:13" ht="15" customHeight="1" x14ac:dyDescent="0.35">
      <c r="B802" s="56">
        <f>'Historical Data'!C444</f>
        <v>45637</v>
      </c>
      <c r="C802" s="57">
        <f>'Historical Data'!E444</f>
        <v>3.9392040237384851E-3</v>
      </c>
      <c r="D802" s="57">
        <f>'Historical Data'!G444</f>
        <v>8.8585970494796662E-3</v>
      </c>
      <c r="E802" s="57">
        <f>'Historical Data'!I444</f>
        <v>-2.4306272037160737E-2</v>
      </c>
      <c r="F802" s="57">
        <f>'Historical Data'!K444</f>
        <v>-1.4331834922955089E-2</v>
      </c>
      <c r="G802" s="57">
        <f>'Historical Data'!M444</f>
        <v>-5.8654923257623892E-3</v>
      </c>
      <c r="H802" s="57">
        <f>'Historical Data'!O444</f>
        <v>1.4371234116015374E-2</v>
      </c>
      <c r="I802" s="57">
        <f>'Historical Data'!Q444</f>
        <v>1.5119000943990546E-3</v>
      </c>
      <c r="J802" s="57">
        <f>'Historical Data'!S444</f>
        <v>-9.8877275470868886E-3</v>
      </c>
      <c r="K802" s="57">
        <f>'Historical Data'!U444</f>
        <v>-1.0674525378390198E-3</v>
      </c>
      <c r="L802" s="57">
        <f>'Historical Data'!W444</f>
        <v>-9.1909899057918132E-4</v>
      </c>
      <c r="M802" s="57">
        <f>'Historical Data'!Y444</f>
        <v>2.6775792908512175E-2</v>
      </c>
    </row>
    <row r="803" spans="2:13" ht="15" customHeight="1" x14ac:dyDescent="0.35">
      <c r="B803" s="56">
        <f>'Historical Data'!C443</f>
        <v>45638</v>
      </c>
      <c r="C803" s="57">
        <f>'Historical Data'!E443</f>
        <v>-1.1059873774900142E-3</v>
      </c>
      <c r="D803" s="57">
        <f>'Historical Data'!G443</f>
        <v>3.3670277212965338E-2</v>
      </c>
      <c r="E803" s="57">
        <f>'Historical Data'!I443</f>
        <v>6.0885762267159693E-2</v>
      </c>
      <c r="F803" s="57">
        <f>'Historical Data'!K443</f>
        <v>3.9672631748845832E-2</v>
      </c>
      <c r="G803" s="57">
        <f>'Historical Data'!M443</f>
        <v>-1.2783214271078314E-2</v>
      </c>
      <c r="H803" s="57">
        <f>'Historical Data'!O443</f>
        <v>1.1289839761239984E-2</v>
      </c>
      <c r="I803" s="57">
        <f>'Historical Data'!Q443</f>
        <v>-1.242594275750708E-2</v>
      </c>
      <c r="J803" s="57">
        <f>'Historical Data'!S443</f>
        <v>-2.708600672719752E-2</v>
      </c>
      <c r="K803" s="57">
        <f>'Historical Data'!U443</f>
        <v>5.0374173100782293E-3</v>
      </c>
      <c r="L803" s="57">
        <f>'Historical Data'!W443</f>
        <v>-2.8749153935208049E-3</v>
      </c>
      <c r="M803" s="57">
        <f>'Historical Data'!Y443</f>
        <v>1.1989678889584798E-2</v>
      </c>
    </row>
    <row r="804" spans="2:13" ht="15" customHeight="1" x14ac:dyDescent="0.35">
      <c r="B804" s="56">
        <f>'Historical Data'!C442</f>
        <v>45639</v>
      </c>
      <c r="C804" s="57">
        <f>'Historical Data'!E442</f>
        <v>-4.0536112549811598E-3</v>
      </c>
      <c r="D804" s="57">
        <f>'Historical Data'!G442</f>
        <v>1.7417343488079107E-2</v>
      </c>
      <c r="E804" s="57">
        <f>'Historical Data'!I442</f>
        <v>-1.6051502558869335E-2</v>
      </c>
      <c r="F804" s="57">
        <f>'Historical Data'!K442</f>
        <v>-6.0202048581097234E-3</v>
      </c>
      <c r="G804" s="57">
        <f>'Historical Data'!M442</f>
        <v>-1.7038058565037817E-2</v>
      </c>
      <c r="H804" s="57">
        <f>'Historical Data'!O442</f>
        <v>-9.7044083654088675E-3</v>
      </c>
      <c r="I804" s="57">
        <f>'Historical Data'!Q442</f>
        <v>4.7036026017859278E-3</v>
      </c>
      <c r="J804" s="57">
        <f>'Historical Data'!S442</f>
        <v>4.3586776718609332E-3</v>
      </c>
      <c r="K804" s="57">
        <f>'Historical Data'!U442</f>
        <v>1.4125229744184287E-2</v>
      </c>
      <c r="L804" s="57">
        <f>'Historical Data'!W442</f>
        <v>-1.1763359808659613E-2</v>
      </c>
      <c r="M804" s="57">
        <f>'Historical Data'!Y442</f>
        <v>-1.1195994736633574E-2</v>
      </c>
    </row>
    <row r="805" spans="2:13" ht="15" customHeight="1" x14ac:dyDescent="0.35">
      <c r="B805" s="56">
        <f>'Historical Data'!C441</f>
        <v>45642</v>
      </c>
      <c r="C805" s="57">
        <f>'Historical Data'!E441</f>
        <v>-6.3107929550483277E-3</v>
      </c>
      <c r="D805" s="57">
        <f>'Historical Data'!G441</f>
        <v>-2.4627582170519746E-2</v>
      </c>
      <c r="E805" s="57">
        <f>'Historical Data'!I441</f>
        <v>-2.5325413023734811E-2</v>
      </c>
      <c r="F805" s="57">
        <f>'Historical Data'!K441</f>
        <v>-1.2485989020699195E-2</v>
      </c>
      <c r="G805" s="57">
        <f>'Historical Data'!M441</f>
        <v>6.5599966358991235E-3</v>
      </c>
      <c r="H805" s="57">
        <f>'Historical Data'!O441</f>
        <v>1.5251952498903876E-2</v>
      </c>
      <c r="I805" s="57">
        <f>'Historical Data'!Q441</f>
        <v>-2.4578657593078423E-3</v>
      </c>
      <c r="J805" s="57">
        <f>'Historical Data'!S441</f>
        <v>-1.1899658804914504E-2</v>
      </c>
      <c r="K805" s="57">
        <f>'Historical Data'!U441</f>
        <v>3.4445891309389243E-3</v>
      </c>
      <c r="L805" s="57">
        <f>'Historical Data'!W441</f>
        <v>-6.8851986288276379E-3</v>
      </c>
      <c r="M805" s="57">
        <f>'Historical Data'!Y441</f>
        <v>-1.6624736074995705E-2</v>
      </c>
    </row>
    <row r="806" spans="2:13" ht="15" customHeight="1" x14ac:dyDescent="0.35">
      <c r="B806" s="53">
        <f>'Historical Data'!C440</f>
        <v>45643</v>
      </c>
      <c r="C806" s="54">
        <f>'Historical Data'!E440</f>
        <v>-3.8102561843236238E-3</v>
      </c>
      <c r="D806" s="54">
        <f>'Historical Data'!G440</f>
        <v>1.7858740340861434E-3</v>
      </c>
      <c r="E806" s="54">
        <f>'Historical Data'!I440</f>
        <v>-2.1232008725140972E-2</v>
      </c>
      <c r="F806" s="54">
        <f>'Historical Data'!K440</f>
        <v>-1.0001935784225036E-2</v>
      </c>
      <c r="G806" s="54">
        <f>'Historical Data'!M440</f>
        <v>-6.7291646469868072E-3</v>
      </c>
      <c r="H806" s="54">
        <f>'Historical Data'!O440</f>
        <v>-5.5155563266253704E-3</v>
      </c>
      <c r="I806" s="54">
        <f>'Historical Data'!Q440</f>
        <v>-3.0505965557947601E-3</v>
      </c>
      <c r="J806" s="54">
        <f>'Historical Data'!S440</f>
        <v>-1.0909674183580131E-2</v>
      </c>
      <c r="K806" s="54">
        <f>'Historical Data'!U440</f>
        <v>-1.5522343569032149E-2</v>
      </c>
      <c r="L806" s="54">
        <f>'Historical Data'!W440</f>
        <v>-1.0810881047351839E-2</v>
      </c>
      <c r="M806" s="54">
        <f>'Historical Data'!Y440</f>
        <v>-1.0539400790232856E-2</v>
      </c>
    </row>
    <row r="807" spans="2:13" ht="15" customHeight="1" x14ac:dyDescent="0.35">
      <c r="B807" s="56">
        <f>'Historical Data'!C439</f>
        <v>45644</v>
      </c>
      <c r="C807" s="57">
        <f>'Historical Data'!E439</f>
        <v>-7.6094545932131608E-3</v>
      </c>
      <c r="D807" s="57">
        <f>'Historical Data'!G439</f>
        <v>-2.3974919266398498E-2</v>
      </c>
      <c r="E807" s="57">
        <f>'Historical Data'!I439</f>
        <v>-3.3019899409577946E-2</v>
      </c>
      <c r="F807" s="57">
        <f>'Historical Data'!K439</f>
        <v>-6.5763898594523029E-3</v>
      </c>
      <c r="G807" s="57">
        <f>'Historical Data'!M439</f>
        <v>-1.4243140497352424E-2</v>
      </c>
      <c r="H807" s="57">
        <f>'Historical Data'!O439</f>
        <v>-4.5246460846420922E-3</v>
      </c>
      <c r="I807" s="57">
        <f>'Historical Data'!Q439</f>
        <v>-1.5652587468060974E-2</v>
      </c>
      <c r="J807" s="57">
        <f>'Historical Data'!S439</f>
        <v>-2.0913858269528962E-2</v>
      </c>
      <c r="K807" s="57">
        <f>'Historical Data'!U439</f>
        <v>-2.5015250548876766E-2</v>
      </c>
      <c r="L807" s="57">
        <f>'Historical Data'!W439</f>
        <v>-1.4017627175162084E-2</v>
      </c>
      <c r="M807" s="57">
        <f>'Historical Data'!Y439</f>
        <v>-8.5276239114915331E-3</v>
      </c>
    </row>
    <row r="808" spans="2:13" ht="15" customHeight="1" x14ac:dyDescent="0.35">
      <c r="B808" s="56">
        <f>'Historical Data'!C438</f>
        <v>45645</v>
      </c>
      <c r="C808" s="57">
        <f>'Historical Data'!E438</f>
        <v>4.5712418247694231E-3</v>
      </c>
      <c r="D808" s="57">
        <f>'Historical Data'!G438</f>
        <v>2.7083510489196438E-3</v>
      </c>
      <c r="E808" s="57">
        <f>'Historical Data'!I438</f>
        <v>-2.8810470905418328E-2</v>
      </c>
      <c r="F808" s="57">
        <f>'Historical Data'!K438</f>
        <v>-2.4657004816771355E-2</v>
      </c>
      <c r="G808" s="57">
        <f>'Historical Data'!M438</f>
        <v>1.1797325740136255E-2</v>
      </c>
      <c r="H808" s="57">
        <f>'Historical Data'!O438</f>
        <v>4.3251627401192927E-3</v>
      </c>
      <c r="I808" s="57">
        <f>'Historical Data'!Q438</f>
        <v>9.5648587022534315E-3</v>
      </c>
      <c r="J808" s="57">
        <f>'Historical Data'!S438</f>
        <v>-1.2728682405046432E-2</v>
      </c>
      <c r="K808" s="57">
        <f>'Historical Data'!U438</f>
        <v>3.1095270415315568E-4</v>
      </c>
      <c r="L808" s="57">
        <f>'Historical Data'!W438</f>
        <v>-5.7830154547937607E-3</v>
      </c>
      <c r="M808" s="57">
        <f>'Historical Data'!Y438</f>
        <v>1.3475827372037452E-2</v>
      </c>
    </row>
    <row r="809" spans="2:13" ht="15" customHeight="1" x14ac:dyDescent="0.35">
      <c r="B809" s="56">
        <f>'Historical Data'!C437</f>
        <v>45646</v>
      </c>
      <c r="C809" s="57">
        <f>'Historical Data'!E437</f>
        <v>-6.0291658376844248E-3</v>
      </c>
      <c r="D809" s="57">
        <f>'Historical Data'!G437</f>
        <v>-3.5741221365618192E-2</v>
      </c>
      <c r="E809" s="57">
        <f>'Historical Data'!I437</f>
        <v>-3.6604152130092715E-2</v>
      </c>
      <c r="F809" s="57">
        <f>'Historical Data'!K437</f>
        <v>-2.046037533077194E-2</v>
      </c>
      <c r="G809" s="57">
        <f>'Historical Data'!M437</f>
        <v>-2.2624000974604375E-2</v>
      </c>
      <c r="H809" s="57">
        <f>'Historical Data'!O437</f>
        <v>-2.2189805341939595E-2</v>
      </c>
      <c r="I809" s="57">
        <f>'Historical Data'!Q437</f>
        <v>-3.517287090663801E-2</v>
      </c>
      <c r="J809" s="57">
        <f>'Historical Data'!S437</f>
        <v>-1.229982951658537E-2</v>
      </c>
      <c r="K809" s="57">
        <f>'Historical Data'!U437</f>
        <v>-1.8187358368938811E-2</v>
      </c>
      <c r="L809" s="57">
        <f>'Historical Data'!W437</f>
        <v>-2.7872099805085759E-2</v>
      </c>
      <c r="M809" s="57">
        <f>'Historical Data'!Y437</f>
        <v>-9.3627508990591579E-2</v>
      </c>
    </row>
    <row r="810" spans="2:13" ht="15" customHeight="1" x14ac:dyDescent="0.35">
      <c r="B810" s="56">
        <f>'Historical Data'!C436</f>
        <v>45649</v>
      </c>
      <c r="C810" s="57">
        <f>'Historical Data'!E436</f>
        <v>-1.6081980094644344E-2</v>
      </c>
      <c r="D810" s="57">
        <f>'Historical Data'!G436</f>
        <v>7.4913687596214196E-3</v>
      </c>
      <c r="E810" s="57">
        <f>'Historical Data'!I436</f>
        <v>2.9008443487410496E-4</v>
      </c>
      <c r="F810" s="57">
        <f>'Historical Data'!K436</f>
        <v>1.2452277977190285E-2</v>
      </c>
      <c r="G810" s="57">
        <f>'Historical Data'!M436</f>
        <v>1.099915836455212E-2</v>
      </c>
      <c r="H810" s="57">
        <f>'Historical Data'!O436</f>
        <v>-1.5079096686211768E-2</v>
      </c>
      <c r="I810" s="57">
        <f>'Historical Data'!Q436</f>
        <v>6.8735990627002419E-3</v>
      </c>
      <c r="J810" s="57">
        <f>'Historical Data'!S436</f>
        <v>1.2003075452964307E-3</v>
      </c>
      <c r="K810" s="57">
        <f>'Historical Data'!U436</f>
        <v>-1.5833749966703836E-3</v>
      </c>
      <c r="L810" s="57">
        <f>'Historical Data'!W436</f>
        <v>-2.991788925135852E-3</v>
      </c>
      <c r="M810" s="57">
        <f>'Historical Data'!Y436</f>
        <v>4.8776332192798755E-2</v>
      </c>
    </row>
    <row r="811" spans="2:13" ht="15" customHeight="1" x14ac:dyDescent="0.35">
      <c r="B811" s="56">
        <f>'Historical Data'!C435</f>
        <v>45650</v>
      </c>
      <c r="C811" s="57">
        <f>'Historical Data'!E435</f>
        <v>-1.0820499568389597E-2</v>
      </c>
      <c r="D811" s="57">
        <f>'Historical Data'!G435</f>
        <v>-2.5863184166187159E-3</v>
      </c>
      <c r="E811" s="57">
        <f>'Historical Data'!I435</f>
        <v>-3.4794138123939167E-3</v>
      </c>
      <c r="F811" s="57">
        <f>'Historical Data'!K435</f>
        <v>-1.6068267719555163E-2</v>
      </c>
      <c r="G811" s="57">
        <f>'Historical Data'!M435</f>
        <v>-7.0906153577308118E-3</v>
      </c>
      <c r="H811" s="57">
        <f>'Historical Data'!O435</f>
        <v>-1.7659556541748112E-2</v>
      </c>
      <c r="I811" s="57">
        <f>'Historical Data'!Q435</f>
        <v>2.4388284860910048E-4</v>
      </c>
      <c r="J811" s="57">
        <f>'Historical Data'!S435</f>
        <v>4.9451414360766055E-3</v>
      </c>
      <c r="K811" s="57">
        <f>'Historical Data'!U435</f>
        <v>-1.6492082350390014E-2</v>
      </c>
      <c r="L811" s="57">
        <f>'Historical Data'!W435</f>
        <v>-1.2502486092380583E-3</v>
      </c>
      <c r="M811" s="57">
        <f>'Historical Data'!Y435</f>
        <v>-3.1746525123464986E-2</v>
      </c>
    </row>
    <row r="812" spans="2:13" ht="15" customHeight="1" x14ac:dyDescent="0.35">
      <c r="B812" s="56">
        <f>'Historical Data'!C434</f>
        <v>45652</v>
      </c>
      <c r="C812" s="57">
        <f>'Historical Data'!E434</f>
        <v>-9.8271904129311194E-3</v>
      </c>
      <c r="D812" s="57">
        <f>'Historical Data'!G434</f>
        <v>2.7226760446464437E-2</v>
      </c>
      <c r="E812" s="57">
        <f>'Historical Data'!I434</f>
        <v>3.2200135395575424E-2</v>
      </c>
      <c r="F812" s="57">
        <f>'Historical Data'!K434</f>
        <v>2.2479873241290527E-2</v>
      </c>
      <c r="G812" s="57">
        <f>'Historical Data'!M434</f>
        <v>7.5229457560239688E-3</v>
      </c>
      <c r="H812" s="57">
        <f>'Historical Data'!O434</f>
        <v>-1.7822753488848653E-2</v>
      </c>
      <c r="I812" s="57">
        <f>'Historical Data'!Q434</f>
        <v>-1.2186302479177957E-4</v>
      </c>
      <c r="J812" s="57">
        <f>'Historical Data'!S434</f>
        <v>-1.9384796780801405E-3</v>
      </c>
      <c r="K812" s="57">
        <f>'Historical Data'!U434</f>
        <v>6.4486829500709497E-4</v>
      </c>
      <c r="L812" s="57">
        <f>'Historical Data'!W434</f>
        <v>1.2268346413434328E-2</v>
      </c>
      <c r="M812" s="57">
        <f>'Historical Data'!Y434</f>
        <v>-2.2535117307374453E-2</v>
      </c>
    </row>
    <row r="813" spans="2:13" ht="15" customHeight="1" x14ac:dyDescent="0.35">
      <c r="B813" s="56">
        <f>'Historical Data'!C433</f>
        <v>45653</v>
      </c>
      <c r="C813" s="57">
        <f>'Historical Data'!E433</f>
        <v>-2.0141348706923079E-2</v>
      </c>
      <c r="D813" s="57">
        <f>'Historical Data'!G433</f>
        <v>1.7228353684677788E-2</v>
      </c>
      <c r="E813" s="57">
        <f>'Historical Data'!I433</f>
        <v>-9.631195677707316E-3</v>
      </c>
      <c r="F813" s="57">
        <f>'Historical Data'!K433</f>
        <v>-7.8873933563350374E-4</v>
      </c>
      <c r="G813" s="57">
        <f>'Historical Data'!M433</f>
        <v>-1.2445534265537184E-3</v>
      </c>
      <c r="H813" s="57">
        <f>'Historical Data'!O433</f>
        <v>-1.6810601229230948E-2</v>
      </c>
      <c r="I813" s="57">
        <f>'Historical Data'!Q433</f>
        <v>-2.0843453318144523E-2</v>
      </c>
      <c r="J813" s="57">
        <f>'Historical Data'!S433</f>
        <v>1.0458753998070502E-3</v>
      </c>
      <c r="K813" s="57">
        <f>'Historical Data'!U433</f>
        <v>-2.9005509392511231E-3</v>
      </c>
      <c r="L813" s="57">
        <f>'Historical Data'!W433</f>
        <v>-1.3109078910557348E-2</v>
      </c>
      <c r="M813" s="57">
        <f>'Historical Data'!Y433</f>
        <v>-1.1442272700644796E-2</v>
      </c>
    </row>
    <row r="814" spans="2:13" ht="15" customHeight="1" x14ac:dyDescent="0.35">
      <c r="B814" s="56">
        <f>'Historical Data'!C432</f>
        <v>45656</v>
      </c>
      <c r="C814" s="57">
        <f>'Historical Data'!E432</f>
        <v>6.7930657164299024E-3</v>
      </c>
      <c r="D814" s="57">
        <f>'Historical Data'!G432</f>
        <v>2.5187651201070249E-2</v>
      </c>
      <c r="E814" s="57">
        <f>'Historical Data'!I432</f>
        <v>2.0540820127191717E-2</v>
      </c>
      <c r="F814" s="57">
        <f>'Historical Data'!K432</f>
        <v>6.4528870389642279E-2</v>
      </c>
      <c r="G814" s="57">
        <f>'Historical Data'!M432</f>
        <v>3.9005902133213421E-3</v>
      </c>
      <c r="H814" s="57">
        <f>'Historical Data'!O432</f>
        <v>2.8283873700989171E-2</v>
      </c>
      <c r="I814" s="57">
        <f>'Historical Data'!Q432</f>
        <v>-7.2203881667002312E-3</v>
      </c>
      <c r="J814" s="57">
        <f>'Historical Data'!S432</f>
        <v>-1.0746240963520837E-2</v>
      </c>
      <c r="K814" s="57">
        <f>'Historical Data'!U432</f>
        <v>-5.9792499221978934E-3</v>
      </c>
      <c r="L814" s="57">
        <f>'Historical Data'!W432</f>
        <v>-2.3182893611005673E-2</v>
      </c>
      <c r="M814" s="57">
        <f>'Historical Data'!Y432</f>
        <v>-2.9039781605971982E-2</v>
      </c>
    </row>
    <row r="815" spans="2:13" ht="15" customHeight="1" x14ac:dyDescent="0.35">
      <c r="B815" s="56">
        <f>'Historical Data'!C431</f>
        <v>45657</v>
      </c>
      <c r="C815" s="57">
        <f>'Historical Data'!E431</f>
        <v>-1.7867431058887773E-3</v>
      </c>
      <c r="D815" s="57">
        <f>'Historical Data'!G431</f>
        <v>-2.426624846350256E-2</v>
      </c>
      <c r="E815" s="57">
        <f>'Historical Data'!I431</f>
        <v>-3.2492048946150875E-2</v>
      </c>
      <c r="F815" s="57">
        <f>'Historical Data'!K431</f>
        <v>-1.8537399307760993E-2</v>
      </c>
      <c r="G815" s="57">
        <f>'Historical Data'!M431</f>
        <v>3.3457632333155907E-3</v>
      </c>
      <c r="H815" s="57">
        <f>'Historical Data'!O431</f>
        <v>-1.3209428732572359E-3</v>
      </c>
      <c r="I815" s="57">
        <f>'Historical Data'!Q431</f>
        <v>1.1786894958018657E-2</v>
      </c>
      <c r="J815" s="57">
        <f>'Historical Data'!S431</f>
        <v>5.884068484040661E-3</v>
      </c>
      <c r="K815" s="57">
        <f>'Historical Data'!U431</f>
        <v>3.7393594903283311E-3</v>
      </c>
      <c r="L815" s="57">
        <f>'Historical Data'!W431</f>
        <v>6.7991909917690663E-3</v>
      </c>
      <c r="M815" s="57">
        <f>'Historical Data'!Y431</f>
        <v>5.4388616133081324E-2</v>
      </c>
    </row>
    <row r="816" spans="2:13" ht="15" customHeight="1" x14ac:dyDescent="0.35">
      <c r="B816" s="56">
        <f>'Historical Data'!C430</f>
        <v>45658</v>
      </c>
      <c r="C816" s="57">
        <f>'Historical Data'!E430</f>
        <v>2.126267815687477E-3</v>
      </c>
      <c r="D816" s="57">
        <f>'Historical Data'!G430</f>
        <v>-9.3029023647228648E-4</v>
      </c>
      <c r="E816" s="57">
        <f>'Historical Data'!I430</f>
        <v>5.4771533675690431E-3</v>
      </c>
      <c r="F816" s="57">
        <f>'Historical Data'!K430</f>
        <v>-5.2884839155900032E-3</v>
      </c>
      <c r="G816" s="57">
        <f>'Historical Data'!M430</f>
        <v>1.0218297521280562E-3</v>
      </c>
      <c r="H816" s="57">
        <f>'Historical Data'!O430</f>
        <v>2.5674060081593009E-3</v>
      </c>
      <c r="I816" s="57">
        <f>'Historical Data'!Q430</f>
        <v>1.5491504065209272E-2</v>
      </c>
      <c r="J816" s="57">
        <f>'Historical Data'!S430</f>
        <v>9.000564078731621E-4</v>
      </c>
      <c r="K816" s="57">
        <f>'Historical Data'!U430</f>
        <v>5.5069624824437557E-3</v>
      </c>
      <c r="L816" s="57">
        <f>'Historical Data'!W430</f>
        <v>-1.2743808980619775E-4</v>
      </c>
      <c r="M816" s="57">
        <f>'Historical Data'!Y430</f>
        <v>5.585763157493373E-3</v>
      </c>
    </row>
    <row r="817" spans="2:13" ht="15" customHeight="1" x14ac:dyDescent="0.35">
      <c r="B817" s="56">
        <f>'Historical Data'!C429</f>
        <v>45659</v>
      </c>
      <c r="C817" s="57">
        <f>'Historical Data'!E429</f>
        <v>-3.4172792313895695E-3</v>
      </c>
      <c r="D817" s="57">
        <f>'Historical Data'!G429</f>
        <v>4.4695208037461853E-3</v>
      </c>
      <c r="E817" s="57">
        <f>'Historical Data'!I429</f>
        <v>9.5542415526894686E-5</v>
      </c>
      <c r="F817" s="57">
        <f>'Historical Data'!K429</f>
        <v>-9.2091636175879454E-3</v>
      </c>
      <c r="G817" s="57">
        <f>'Historical Data'!M429</f>
        <v>1.7193244866963164E-2</v>
      </c>
      <c r="H817" s="57">
        <f>'Historical Data'!O429</f>
        <v>-5.1217580576947697E-3</v>
      </c>
      <c r="I817" s="57">
        <f>'Historical Data'!Q429</f>
        <v>6.468092721123142E-3</v>
      </c>
      <c r="J817" s="57">
        <f>'Historical Data'!S429</f>
        <v>1.3037599676986478E-2</v>
      </c>
      <c r="K817" s="57">
        <f>'Historical Data'!U429</f>
        <v>1.5302771547951455E-2</v>
      </c>
      <c r="L817" s="57">
        <f>'Historical Data'!W429</f>
        <v>8.0285995240811925E-3</v>
      </c>
      <c r="M817" s="57">
        <f>'Historical Data'!Y429</f>
        <v>2.9613435841614022E-2</v>
      </c>
    </row>
    <row r="818" spans="2:13" ht="15" customHeight="1" x14ac:dyDescent="0.35">
      <c r="B818" s="56">
        <f>'Historical Data'!C428</f>
        <v>45660</v>
      </c>
      <c r="C818" s="57">
        <f>'Historical Data'!E428</f>
        <v>-5.9133432650103623E-3</v>
      </c>
      <c r="D818" s="57">
        <f>'Historical Data'!G428</f>
        <v>1.5079429443306536E-2</v>
      </c>
      <c r="E818" s="57">
        <f>'Historical Data'!I428</f>
        <v>-7.8834209268991984E-3</v>
      </c>
      <c r="F818" s="57">
        <f>'Historical Data'!K428</f>
        <v>-2.5872390847246907E-3</v>
      </c>
      <c r="G818" s="57">
        <f>'Historical Data'!M428</f>
        <v>-1.806465644511257E-2</v>
      </c>
      <c r="H818" s="57">
        <f>'Historical Data'!O428</f>
        <v>-1.0296442862147148E-2</v>
      </c>
      <c r="I818" s="57">
        <f>'Historical Data'!Q428</f>
        <v>7.5179006858132613E-3</v>
      </c>
      <c r="J818" s="57">
        <f>'Historical Data'!S428</f>
        <v>5.4732180770165062E-3</v>
      </c>
      <c r="K818" s="57">
        <f>'Historical Data'!U428</f>
        <v>2.8557105865270049E-3</v>
      </c>
      <c r="L818" s="57">
        <f>'Historical Data'!W428</f>
        <v>2.9076330776516279E-3</v>
      </c>
      <c r="M818" s="57">
        <f>'Historical Data'!Y428</f>
        <v>-1.6282126561547261E-2</v>
      </c>
    </row>
    <row r="819" spans="2:13" ht="15" customHeight="1" x14ac:dyDescent="0.35">
      <c r="B819" s="56">
        <f>'Historical Data'!C427</f>
        <v>45663</v>
      </c>
      <c r="C819" s="57">
        <f>'Historical Data'!E427</f>
        <v>1.0221863677861265E-2</v>
      </c>
      <c r="D819" s="57">
        <f>'Historical Data'!G427</f>
        <v>-6.4109618769026433E-2</v>
      </c>
      <c r="E819" s="57">
        <f>'Historical Data'!I427</f>
        <v>-5.3599830882795962E-2</v>
      </c>
      <c r="F819" s="57">
        <f>'Historical Data'!K427</f>
        <v>-4.2559254795248025E-2</v>
      </c>
      <c r="G819" s="57">
        <f>'Historical Data'!M427</f>
        <v>-5.2824083875159911E-2</v>
      </c>
      <c r="H819" s="57">
        <f>'Historical Data'!O427</f>
        <v>-5.1781235983239027E-2</v>
      </c>
      <c r="I819" s="57">
        <f>'Historical Data'!Q427</f>
        <v>-4.5974294825295914E-2</v>
      </c>
      <c r="J819" s="57">
        <f>'Historical Data'!S427</f>
        <v>-3.6339324133486506E-2</v>
      </c>
      <c r="K819" s="57">
        <f>'Historical Data'!U427</f>
        <v>-3.1798618167203196E-2</v>
      </c>
      <c r="L819" s="57">
        <f>'Historical Data'!W427</f>
        <v>-4.537999489791289E-2</v>
      </c>
      <c r="M819" s="57">
        <f>'Historical Data'!Y427</f>
        <v>-2.7817113307816221E-2</v>
      </c>
    </row>
    <row r="820" spans="2:13" ht="15" customHeight="1" x14ac:dyDescent="0.35">
      <c r="B820" s="56">
        <f>'Historical Data'!C426</f>
        <v>45664</v>
      </c>
      <c r="C820" s="57">
        <f>'Historical Data'!E426</f>
        <v>6.8829794036360248E-3</v>
      </c>
      <c r="D820" s="57">
        <f>'Historical Data'!G426</f>
        <v>1.6848832446499262E-2</v>
      </c>
      <c r="E820" s="57">
        <f>'Historical Data'!I426</f>
        <v>2.330554140346619E-2</v>
      </c>
      <c r="F820" s="57">
        <f>'Historical Data'!K426</f>
        <v>2.3178782597937486E-2</v>
      </c>
      <c r="G820" s="57">
        <f>'Historical Data'!M426</f>
        <v>1.7889614499527307E-2</v>
      </c>
      <c r="H820" s="57">
        <f>'Historical Data'!O426</f>
        <v>-9.8079208072598956E-3</v>
      </c>
      <c r="I820" s="57">
        <f>'Historical Data'!Q426</f>
        <v>-1.0090941385292318E-3</v>
      </c>
      <c r="J820" s="57">
        <f>'Historical Data'!S426</f>
        <v>3.3587018124983103E-3</v>
      </c>
      <c r="K820" s="57">
        <f>'Historical Data'!U426</f>
        <v>-3.1046872577488172E-3</v>
      </c>
      <c r="L820" s="57">
        <f>'Historical Data'!W426</f>
        <v>2.6404997519091644E-4</v>
      </c>
      <c r="M820" s="57">
        <f>'Historical Data'!Y426</f>
        <v>-1.2131740176886119E-2</v>
      </c>
    </row>
    <row r="821" spans="2:13" ht="15" customHeight="1" x14ac:dyDescent="0.35">
      <c r="B821" s="56">
        <f>'Historical Data'!C425</f>
        <v>45665</v>
      </c>
      <c r="C821" s="57">
        <f>'Historical Data'!E425</f>
        <v>8.0566292553441166E-3</v>
      </c>
      <c r="D821" s="57">
        <f>'Historical Data'!G425</f>
        <v>-1.452239237823838E-2</v>
      </c>
      <c r="E821" s="57">
        <f>'Historical Data'!I425</f>
        <v>-1.6459460758795563E-2</v>
      </c>
      <c r="F821" s="57">
        <f>'Historical Data'!K425</f>
        <v>-9.6107026105930471E-3</v>
      </c>
      <c r="G821" s="57">
        <f>'Historical Data'!M425</f>
        <v>-2.6837026887216786E-2</v>
      </c>
      <c r="H821" s="57">
        <f>'Historical Data'!O425</f>
        <v>-2.736512965268334E-2</v>
      </c>
      <c r="I821" s="57">
        <f>'Historical Data'!Q425</f>
        <v>-2.5256869951320038E-3</v>
      </c>
      <c r="J821" s="57">
        <f>'Historical Data'!S425</f>
        <v>-9.7384412512401264E-3</v>
      </c>
      <c r="K821" s="57">
        <f>'Historical Data'!U425</f>
        <v>5.2450832374637546E-3</v>
      </c>
      <c r="L821" s="57">
        <f>'Historical Data'!W425</f>
        <v>-1.2409274621033584E-2</v>
      </c>
      <c r="M821" s="57">
        <f>'Historical Data'!Y425</f>
        <v>-1.3106393713629094E-2</v>
      </c>
    </row>
    <row r="822" spans="2:13" ht="15" customHeight="1" x14ac:dyDescent="0.35">
      <c r="B822" s="56">
        <f>'Historical Data'!C424</f>
        <v>45666</v>
      </c>
      <c r="C822" s="57">
        <f>'Historical Data'!E424</f>
        <v>4.9879745435505995E-3</v>
      </c>
      <c r="D822" s="57">
        <f>'Historical Data'!G424</f>
        <v>-2.4279423410349721E-2</v>
      </c>
      <c r="E822" s="57">
        <f>'Historical Data'!I424</f>
        <v>-1.1375701361177493E-2</v>
      </c>
      <c r="F822" s="57">
        <f>'Historical Data'!K424</f>
        <v>-1.3961739405286666E-2</v>
      </c>
      <c r="G822" s="57">
        <f>'Historical Data'!M424</f>
        <v>-2.5971863331771927E-2</v>
      </c>
      <c r="H822" s="57">
        <f>'Historical Data'!O424</f>
        <v>-3.7455771512504232E-2</v>
      </c>
      <c r="I822" s="57">
        <f>'Historical Data'!Q424</f>
        <v>-1.1140595676290999E-2</v>
      </c>
      <c r="J822" s="57">
        <f>'Historical Data'!S424</f>
        <v>-1.5519165528123158E-2</v>
      </c>
      <c r="K822" s="57">
        <f>'Historical Data'!U424</f>
        <v>-4.5654884012066299E-3</v>
      </c>
      <c r="L822" s="57">
        <f>'Historical Data'!W424</f>
        <v>-1.8446647157905005E-2</v>
      </c>
      <c r="M822" s="57">
        <f>'Historical Data'!Y424</f>
        <v>-1.3698549790869263E-2</v>
      </c>
    </row>
    <row r="823" spans="2:13" ht="15" customHeight="1" x14ac:dyDescent="0.35">
      <c r="B823" s="56">
        <f>'Historical Data'!C423</f>
        <v>45667</v>
      </c>
      <c r="C823" s="57">
        <f>'Historical Data'!E423</f>
        <v>-3.2398127266218268E-2</v>
      </c>
      <c r="D823" s="57">
        <f>'Historical Data'!G423</f>
        <v>-2.9607451763140391E-2</v>
      </c>
      <c r="E823" s="57">
        <f>'Historical Data'!I423</f>
        <v>-3.544034364471893E-2</v>
      </c>
      <c r="F823" s="57">
        <f>'Historical Data'!K423</f>
        <v>-3.133161969483933E-2</v>
      </c>
      <c r="G823" s="57">
        <f>'Historical Data'!M423</f>
        <v>-4.3969602574849276E-2</v>
      </c>
      <c r="H823" s="57">
        <f>'Historical Data'!O423</f>
        <v>-3.2368008430683215E-2</v>
      </c>
      <c r="I823" s="57">
        <f>'Historical Data'!Q423</f>
        <v>-1.9331759178428665E-2</v>
      </c>
      <c r="J823" s="57">
        <f>'Historical Data'!S423</f>
        <v>-3.7771221809562272E-2</v>
      </c>
      <c r="K823" s="57">
        <f>'Historical Data'!U423</f>
        <v>-1.8181723226689983E-2</v>
      </c>
      <c r="L823" s="57">
        <f>'Historical Data'!W423</f>
        <v>-2.9415760760976295E-2</v>
      </c>
      <c r="M823" s="57">
        <f>'Historical Data'!Y423</f>
        <v>-3.9970358664943584E-2</v>
      </c>
    </row>
    <row r="824" spans="2:13" ht="15" customHeight="1" x14ac:dyDescent="0.35">
      <c r="B824" s="56">
        <f>'Historical Data'!C422</f>
        <v>45670</v>
      </c>
      <c r="C824" s="57">
        <f>'Historical Data'!E422</f>
        <v>1.2484469993075287E-2</v>
      </c>
      <c r="D824" s="57">
        <f>'Historical Data'!G422</f>
        <v>-5.5536510113129878E-2</v>
      </c>
      <c r="E824" s="57">
        <f>'Historical Data'!I422</f>
        <v>-5.6518730165838416E-2</v>
      </c>
      <c r="F824" s="57">
        <f>'Historical Data'!K422</f>
        <v>-6.717806125899195E-2</v>
      </c>
      <c r="G824" s="57">
        <f>'Historical Data'!M422</f>
        <v>-6.4031449423073927E-2</v>
      </c>
      <c r="H824" s="57">
        <f>'Historical Data'!O422</f>
        <v>-4.0492889941133758E-2</v>
      </c>
      <c r="I824" s="57">
        <f>'Historical Data'!Q422</f>
        <v>-5.2611023277907565E-2</v>
      </c>
      <c r="J824" s="57">
        <f>'Historical Data'!S422</f>
        <v>-3.2603401792556275E-2</v>
      </c>
      <c r="K824" s="57">
        <f>'Historical Data'!U422</f>
        <v>-4.0373602501321493E-2</v>
      </c>
      <c r="L824" s="57">
        <f>'Historical Data'!W422</f>
        <v>-4.602218623001697E-2</v>
      </c>
      <c r="M824" s="57">
        <f>'Historical Data'!Y422</f>
        <v>-3.5707652247314203E-2</v>
      </c>
    </row>
    <row r="825" spans="2:13" ht="15" customHeight="1" x14ac:dyDescent="0.35">
      <c r="B825" s="56">
        <f>'Historical Data'!C421</f>
        <v>45671</v>
      </c>
      <c r="C825" s="57">
        <f>'Historical Data'!E421</f>
        <v>-2.0901613121093732E-4</v>
      </c>
      <c r="D825" s="57">
        <f>'Historical Data'!G421</f>
        <v>0.1198547917139281</v>
      </c>
      <c r="E825" s="57">
        <f>'Historical Data'!I421</f>
        <v>0.1316099753705311</v>
      </c>
      <c r="F825" s="57">
        <f>'Historical Data'!K421</f>
        <v>0.19359854988938574</v>
      </c>
      <c r="G825" s="57">
        <f>'Historical Data'!M421</f>
        <v>1.0985425651024894E-2</v>
      </c>
      <c r="H825" s="57">
        <f>'Historical Data'!O421</f>
        <v>5.8136140735556063E-2</v>
      </c>
      <c r="I825" s="57">
        <f>'Historical Data'!Q421</f>
        <v>5.2638894360808486E-2</v>
      </c>
      <c r="J825" s="57">
        <f>'Historical Data'!S421</f>
        <v>4.091207240252781E-2</v>
      </c>
      <c r="K825" s="57">
        <f>'Historical Data'!U421</f>
        <v>9.2140804239306817E-3</v>
      </c>
      <c r="L825" s="57">
        <f>'Historical Data'!W421</f>
        <v>5.0007336837145422E-2</v>
      </c>
      <c r="M825" s="57">
        <f>'Historical Data'!Y421</f>
        <v>5.2185407326344357E-2</v>
      </c>
    </row>
    <row r="826" spans="2:13" ht="15" customHeight="1" x14ac:dyDescent="0.35">
      <c r="B826" s="56">
        <f>'Historical Data'!C420</f>
        <v>45672</v>
      </c>
      <c r="C826" s="57">
        <f>'Historical Data'!E420</f>
        <v>-2.0264581567465245E-2</v>
      </c>
      <c r="D826" s="57">
        <f>'Historical Data'!G420</f>
        <v>1.1474182239284092E-2</v>
      </c>
      <c r="E826" s="57">
        <f>'Historical Data'!I420</f>
        <v>2.8008217635183685E-2</v>
      </c>
      <c r="F826" s="57">
        <f>'Historical Data'!K420</f>
        <v>2.3184337322099902E-2</v>
      </c>
      <c r="G826" s="57">
        <f>'Historical Data'!M420</f>
        <v>2.6025920246819378E-3</v>
      </c>
      <c r="H826" s="57">
        <f>'Historical Data'!O420</f>
        <v>2.4915665376555207E-2</v>
      </c>
      <c r="I826" s="57">
        <f>'Historical Data'!Q420</f>
        <v>1.0341640358397797E-2</v>
      </c>
      <c r="J826" s="57">
        <f>'Historical Data'!S420</f>
        <v>3.5277180268042718E-2</v>
      </c>
      <c r="K826" s="57">
        <f>'Historical Data'!U420</f>
        <v>2.8940491609821928E-2</v>
      </c>
      <c r="L826" s="57">
        <f>'Historical Data'!W420</f>
        <v>2.3812937681515267E-2</v>
      </c>
      <c r="M826" s="57">
        <f>'Historical Data'!Y420</f>
        <v>3.1202506114439421E-2</v>
      </c>
    </row>
    <row r="827" spans="2:13" ht="15" customHeight="1" x14ac:dyDescent="0.35">
      <c r="B827" s="56">
        <f>'Historical Data'!C419</f>
        <v>45673</v>
      </c>
      <c r="C827" s="57">
        <f>'Historical Data'!E419</f>
        <v>-2.037889443880736E-2</v>
      </c>
      <c r="D827" s="57">
        <f>'Historical Data'!G419</f>
        <v>1.5830257257523739E-2</v>
      </c>
      <c r="E827" s="57">
        <f>'Historical Data'!I419</f>
        <v>3.4007970157320599E-2</v>
      </c>
      <c r="F827" s="57">
        <f>'Historical Data'!K419</f>
        <v>2.4661016466692942E-2</v>
      </c>
      <c r="G827" s="57">
        <f>'Historical Data'!M419</f>
        <v>7.9550098806258074E-3</v>
      </c>
      <c r="H827" s="57">
        <f>'Historical Data'!O419</f>
        <v>1.5939498562526522E-2</v>
      </c>
      <c r="I827" s="57">
        <f>'Historical Data'!Q419</f>
        <v>2.1378542050132454E-2</v>
      </c>
      <c r="J827" s="57">
        <f>'Historical Data'!S419</f>
        <v>1.2914148846691065E-2</v>
      </c>
      <c r="K827" s="57">
        <f>'Historical Data'!U419</f>
        <v>-3.3483874115426415E-3</v>
      </c>
      <c r="L827" s="57">
        <f>'Historical Data'!W419</f>
        <v>9.440244563644784E-3</v>
      </c>
      <c r="M827" s="57">
        <f>'Historical Data'!Y419</f>
        <v>5.0418627272258876E-2</v>
      </c>
    </row>
    <row r="828" spans="2:13" ht="15" customHeight="1" x14ac:dyDescent="0.35">
      <c r="B828" s="56">
        <f>'Historical Data'!C418</f>
        <v>45674</v>
      </c>
      <c r="C828" s="57">
        <f>'Historical Data'!E418</f>
        <v>-3.3189105888628778E-2</v>
      </c>
      <c r="D828" s="57">
        <f>'Historical Data'!G418</f>
        <v>1.5962175916797605E-2</v>
      </c>
      <c r="E828" s="57">
        <f>'Historical Data'!I418</f>
        <v>7.4281253649801648E-3</v>
      </c>
      <c r="F828" s="57">
        <f>'Historical Data'!K418</f>
        <v>-2.0781495289529661E-2</v>
      </c>
      <c r="G828" s="57">
        <f>'Historical Data'!M418</f>
        <v>1.2402179685649273E-2</v>
      </c>
      <c r="H828" s="57">
        <f>'Historical Data'!O418</f>
        <v>-4.294932802754059E-3</v>
      </c>
      <c r="I828" s="57">
        <f>'Historical Data'!Q418</f>
        <v>1.9916339762806379E-2</v>
      </c>
      <c r="J828" s="57">
        <f>'Historical Data'!S418</f>
        <v>1.9969403317627865E-3</v>
      </c>
      <c r="K828" s="57">
        <f>'Historical Data'!U418</f>
        <v>1.6630330587446229E-2</v>
      </c>
      <c r="L828" s="57">
        <f>'Historical Data'!W418</f>
        <v>1.2740699261072352E-2</v>
      </c>
      <c r="M828" s="57">
        <f>'Historical Data'!Y418</f>
        <v>-1.0550959204875809E-2</v>
      </c>
    </row>
    <row r="829" spans="2:13" ht="15" customHeight="1" x14ac:dyDescent="0.35">
      <c r="B829" s="56">
        <f>'Historical Data'!C417</f>
        <v>45677</v>
      </c>
      <c r="C829" s="57">
        <f>'Historical Data'!E417</f>
        <v>2.8956475626166878E-2</v>
      </c>
      <c r="D829" s="57">
        <f>'Historical Data'!G417</f>
        <v>1.3165217989842271E-2</v>
      </c>
      <c r="E829" s="57">
        <f>'Historical Data'!I417</f>
        <v>-1.0619506297904535E-2</v>
      </c>
      <c r="F829" s="57">
        <f>'Historical Data'!K417</f>
        <v>-1.3604207971506299E-2</v>
      </c>
      <c r="G829" s="57">
        <f>'Historical Data'!M417</f>
        <v>5.3063880336203795E-3</v>
      </c>
      <c r="H829" s="57">
        <f>'Historical Data'!O417</f>
        <v>1.9806318684589819E-2</v>
      </c>
      <c r="I829" s="57">
        <f>'Historical Data'!Q417</f>
        <v>-5.4727091653646864E-3</v>
      </c>
      <c r="J829" s="57">
        <f>'Historical Data'!S417</f>
        <v>3.0354125925245556E-2</v>
      </c>
      <c r="K829" s="57">
        <f>'Historical Data'!U417</f>
        <v>1.2062120039373347E-2</v>
      </c>
      <c r="L829" s="57">
        <f>'Historical Data'!W417</f>
        <v>2.2751349959733158E-3</v>
      </c>
      <c r="M829" s="57">
        <f>'Historical Data'!Y417</f>
        <v>4.0283876264208818E-3</v>
      </c>
    </row>
    <row r="830" spans="2:13" ht="15" customHeight="1" x14ac:dyDescent="0.35">
      <c r="B830" s="56">
        <f>'Historical Data'!C416</f>
        <v>45678</v>
      </c>
      <c r="C830" s="57">
        <f>'Historical Data'!E416</f>
        <v>7.5504017993459627E-3</v>
      </c>
      <c r="D830" s="57">
        <f>'Historical Data'!G416</f>
        <v>-2.9421077708402521E-3</v>
      </c>
      <c r="E830" s="57">
        <f>'Historical Data'!I416</f>
        <v>-1.973287914518862E-2</v>
      </c>
      <c r="F830" s="57">
        <f>'Historical Data'!K416</f>
        <v>-2.767563513339899E-2</v>
      </c>
      <c r="G830" s="57">
        <f>'Historical Data'!M416</f>
        <v>-3.9032997062179664E-2</v>
      </c>
      <c r="H830" s="57">
        <f>'Historical Data'!O416</f>
        <v>-3.7462236098500079E-2</v>
      </c>
      <c r="I830" s="57">
        <f>'Historical Data'!Q416</f>
        <v>-1.1755838991719725E-2</v>
      </c>
      <c r="J830" s="57">
        <f>'Historical Data'!S416</f>
        <v>-3.4965159131807755E-2</v>
      </c>
      <c r="K830" s="57">
        <f>'Historical Data'!U416</f>
        <v>-1.2734786598807668E-2</v>
      </c>
      <c r="L830" s="57">
        <f>'Historical Data'!W416</f>
        <v>-2.2833499614166586E-2</v>
      </c>
      <c r="M830" s="57">
        <f>'Historical Data'!Y416</f>
        <v>-3.0344958866693417E-2</v>
      </c>
    </row>
    <row r="831" spans="2:13" ht="15" customHeight="1" x14ac:dyDescent="0.35">
      <c r="B831" s="56">
        <f>'Historical Data'!C415</f>
        <v>45679</v>
      </c>
      <c r="C831" s="57">
        <f>'Historical Data'!E415</f>
        <v>1.3420576443177623E-2</v>
      </c>
      <c r="D831" s="57">
        <f>'Historical Data'!G415</f>
        <v>-1.2971031056303706E-2</v>
      </c>
      <c r="E831" s="57">
        <f>'Historical Data'!I415</f>
        <v>-1.3388161665600973E-2</v>
      </c>
      <c r="F831" s="57">
        <f>'Historical Data'!K415</f>
        <v>-6.2411693816548652E-3</v>
      </c>
      <c r="G831" s="57">
        <f>'Historical Data'!M415</f>
        <v>-3.3905258387729176E-2</v>
      </c>
      <c r="H831" s="57">
        <f>'Historical Data'!O415</f>
        <v>-1.3541423943117081E-2</v>
      </c>
      <c r="I831" s="57">
        <f>'Historical Data'!Q415</f>
        <v>-1.5945132766617798E-2</v>
      </c>
      <c r="J831" s="57">
        <f>'Historical Data'!S415</f>
        <v>-5.8585150367047589E-3</v>
      </c>
      <c r="K831" s="57">
        <f>'Historical Data'!U415</f>
        <v>-1.5875555101877659E-2</v>
      </c>
      <c r="L831" s="57">
        <f>'Historical Data'!W415</f>
        <v>-1.9267611454862332E-2</v>
      </c>
      <c r="M831" s="57">
        <f>'Historical Data'!Y415</f>
        <v>-3.3346019212909028E-2</v>
      </c>
    </row>
    <row r="832" spans="2:13" ht="15" customHeight="1" x14ac:dyDescent="0.35">
      <c r="B832" s="56">
        <f>'Historical Data'!C414</f>
        <v>45680</v>
      </c>
      <c r="C832" s="57">
        <f>'Historical Data'!E414</f>
        <v>1.1991212279468089E-2</v>
      </c>
      <c r="D832" s="57">
        <f>'Historical Data'!G414</f>
        <v>7.473841668202974E-3</v>
      </c>
      <c r="E832" s="57">
        <f>'Historical Data'!I414</f>
        <v>-1.4054000586343207E-3</v>
      </c>
      <c r="F832" s="57">
        <f>'Historical Data'!K414</f>
        <v>-6.9463864590106894E-3</v>
      </c>
      <c r="G832" s="57">
        <f>'Historical Data'!M414</f>
        <v>1.860035126280124E-2</v>
      </c>
      <c r="H832" s="57">
        <f>'Historical Data'!O414</f>
        <v>3.8182036478129344E-3</v>
      </c>
      <c r="I832" s="57">
        <f>'Historical Data'!Q414</f>
        <v>9.0018529964375205E-3</v>
      </c>
      <c r="J832" s="57">
        <f>'Historical Data'!S414</f>
        <v>3.8769970647114516E-3</v>
      </c>
      <c r="K832" s="57">
        <f>'Historical Data'!U414</f>
        <v>-1.0754471761111328E-2</v>
      </c>
      <c r="L832" s="57">
        <f>'Historical Data'!W414</f>
        <v>1.0868045836444518E-2</v>
      </c>
      <c r="M832" s="57">
        <f>'Historical Data'!Y414</f>
        <v>2.4640342282935324E-2</v>
      </c>
    </row>
    <row r="833" spans="2:13" ht="15" customHeight="1" x14ac:dyDescent="0.35">
      <c r="B833" s="56">
        <f>'Historical Data'!C413</f>
        <v>45681</v>
      </c>
      <c r="C833" s="57">
        <f>'Historical Data'!E413</f>
        <v>8.2006913432182138E-3</v>
      </c>
      <c r="D833" s="57">
        <f>'Historical Data'!G413</f>
        <v>-2.2687902896746936E-2</v>
      </c>
      <c r="E833" s="57">
        <f>'Historical Data'!I413</f>
        <v>-1.7617106929454063E-2</v>
      </c>
      <c r="F833" s="57">
        <f>'Historical Data'!K413</f>
        <v>-1.3319273490978945E-2</v>
      </c>
      <c r="G833" s="57">
        <f>'Historical Data'!M413</f>
        <v>-4.2171867043878875E-2</v>
      </c>
      <c r="H833" s="57">
        <f>'Historical Data'!O413</f>
        <v>-1.4399527989486183E-2</v>
      </c>
      <c r="I833" s="57">
        <f>'Historical Data'!Q413</f>
        <v>-2.0137699237909978E-2</v>
      </c>
      <c r="J833" s="57">
        <f>'Historical Data'!S413</f>
        <v>0</v>
      </c>
      <c r="K833" s="57">
        <f>'Historical Data'!U413</f>
        <v>5.0959528736442827E-3</v>
      </c>
      <c r="L833" s="57">
        <f>'Historical Data'!W413</f>
        <v>1.7918526900240206E-3</v>
      </c>
      <c r="M833" s="57">
        <f>'Historical Data'!Y413</f>
        <v>3.1911432545048468E-2</v>
      </c>
    </row>
    <row r="834" spans="2:13" ht="15" customHeight="1" x14ac:dyDescent="0.35">
      <c r="B834" s="56">
        <f>'Historical Data'!C412</f>
        <v>45684</v>
      </c>
      <c r="C834" s="57">
        <f>'Historical Data'!E412</f>
        <v>-1.8931643911805907E-2</v>
      </c>
      <c r="D834" s="57">
        <f>'Historical Data'!G412</f>
        <v>-4.4025538940537512E-2</v>
      </c>
      <c r="E834" s="57">
        <f>'Historical Data'!I412</f>
        <v>-1.2992751404115155E-2</v>
      </c>
      <c r="F834" s="57">
        <f>'Historical Data'!K412</f>
        <v>-3.4864561762900093E-2</v>
      </c>
      <c r="G834" s="57">
        <f>'Historical Data'!M412</f>
        <v>-2.0071961627994961E-2</v>
      </c>
      <c r="H834" s="57">
        <f>'Historical Data'!O412</f>
        <v>-1.8009841854855435E-2</v>
      </c>
      <c r="I834" s="57">
        <f>'Historical Data'!Q412</f>
        <v>-2.7445363934509137E-2</v>
      </c>
      <c r="J834" s="57">
        <f>'Historical Data'!S412</f>
        <v>-4.4799793988575809E-3</v>
      </c>
      <c r="K834" s="57">
        <f>'Historical Data'!U412</f>
        <v>-2.9913855665399058E-2</v>
      </c>
      <c r="L834" s="57">
        <f>'Historical Data'!W412</f>
        <v>-3.1645481934905129E-2</v>
      </c>
      <c r="M834" s="57">
        <f>'Historical Data'!Y412</f>
        <v>-9.6617432901807687E-3</v>
      </c>
    </row>
    <row r="835" spans="2:13" ht="15" customHeight="1" x14ac:dyDescent="0.35">
      <c r="B835" s="56">
        <f>'Historical Data'!C411</f>
        <v>45685</v>
      </c>
      <c r="C835" s="57">
        <f>'Historical Data'!E411</f>
        <v>-1.4669834006150184E-2</v>
      </c>
      <c r="D835" s="57">
        <f>'Historical Data'!G411</f>
        <v>-1.0653144402882897E-2</v>
      </c>
      <c r="E835" s="57">
        <f>'Historical Data'!I411</f>
        <v>-1.1662269654838964E-2</v>
      </c>
      <c r="F835" s="57">
        <f>'Historical Data'!K411</f>
        <v>6.0379542812105669E-4</v>
      </c>
      <c r="G835" s="57">
        <f>'Historical Data'!M411</f>
        <v>-2.7971590914890765E-2</v>
      </c>
      <c r="H835" s="57">
        <f>'Historical Data'!O411</f>
        <v>-5.6797895146471378E-2</v>
      </c>
      <c r="I835" s="57">
        <f>'Historical Data'!Q411</f>
        <v>-2.2468912183575052E-2</v>
      </c>
      <c r="J835" s="57">
        <f>'Historical Data'!S411</f>
        <v>-1.2259541443455091E-2</v>
      </c>
      <c r="K835" s="57">
        <f>'Historical Data'!U411</f>
        <v>-1.0627222892173327E-2</v>
      </c>
      <c r="L835" s="57">
        <f>'Historical Data'!W411</f>
        <v>-1.5771534681753852E-2</v>
      </c>
      <c r="M835" s="57">
        <f>'Historical Data'!Y411</f>
        <v>7.3170024671229683E-3</v>
      </c>
    </row>
    <row r="836" spans="2:13" ht="15" customHeight="1" x14ac:dyDescent="0.35">
      <c r="B836" s="56">
        <f>'Historical Data'!C410</f>
        <v>45686</v>
      </c>
      <c r="C836" s="57">
        <f>'Historical Data'!E410</f>
        <v>1.8162886183190619E-3</v>
      </c>
      <c r="D836" s="57">
        <f>'Historical Data'!G410</f>
        <v>-3.8790308635753279E-3</v>
      </c>
      <c r="E836" s="57">
        <f>'Historical Data'!I410</f>
        <v>3.5453927420436848E-4</v>
      </c>
      <c r="F836" s="57">
        <f>'Historical Data'!K410</f>
        <v>5.138777639674541E-2</v>
      </c>
      <c r="G836" s="57">
        <f>'Historical Data'!M410</f>
        <v>4.7205367157656219E-2</v>
      </c>
      <c r="H836" s="57">
        <f>'Historical Data'!O410</f>
        <v>-5.8035755948696144E-2</v>
      </c>
      <c r="I836" s="57">
        <f>'Historical Data'!Q410</f>
        <v>2.0386020009596661E-2</v>
      </c>
      <c r="J836" s="57">
        <f>'Historical Data'!S410</f>
        <v>9.4265097891084171E-3</v>
      </c>
      <c r="K836" s="57">
        <f>'Historical Data'!U410</f>
        <v>1.3734913838598262E-2</v>
      </c>
      <c r="L836" s="57">
        <f>'Historical Data'!W410</f>
        <v>1.3281449748686613E-2</v>
      </c>
      <c r="M836" s="57">
        <f>'Historical Data'!Y410</f>
        <v>6.07034040670551E-3</v>
      </c>
    </row>
    <row r="837" spans="2:13" ht="15" customHeight="1" x14ac:dyDescent="0.35">
      <c r="B837" s="56">
        <f>'Historical Data'!C409</f>
        <v>45687</v>
      </c>
      <c r="C837" s="57">
        <f>'Historical Data'!E409</f>
        <v>-1.7806629540609187E-2</v>
      </c>
      <c r="D837" s="57">
        <f>'Historical Data'!G409</f>
        <v>-5.9755769223673871E-3</v>
      </c>
      <c r="E837" s="57">
        <f>'Historical Data'!I409</f>
        <v>-1.5997619032610877E-2</v>
      </c>
      <c r="F837" s="57">
        <f>'Historical Data'!K409</f>
        <v>-2.6685804247617573E-2</v>
      </c>
      <c r="G837" s="57">
        <f>'Historical Data'!M409</f>
        <v>2.0843913064251929E-2</v>
      </c>
      <c r="H837" s="57">
        <f>'Historical Data'!O409</f>
        <v>1.9168027976181223E-2</v>
      </c>
      <c r="I837" s="57">
        <f>'Historical Data'!Q409</f>
        <v>1.193341957149352E-2</v>
      </c>
      <c r="J837" s="57">
        <f>'Historical Data'!S409</f>
        <v>5.4476042301498939E-3</v>
      </c>
      <c r="K837" s="57">
        <f>'Historical Data'!U409</f>
        <v>2.6055128589254517E-2</v>
      </c>
      <c r="L837" s="57">
        <f>'Historical Data'!W409</f>
        <v>3.4192207556313914E-3</v>
      </c>
      <c r="M837" s="57">
        <f>'Historical Data'!Y409</f>
        <v>-1.4711449719861158E-2</v>
      </c>
    </row>
    <row r="838" spans="2:13" ht="15" customHeight="1" x14ac:dyDescent="0.35">
      <c r="B838" s="56">
        <f>'Historical Data'!C408</f>
        <v>45688</v>
      </c>
      <c r="C838" s="57">
        <f>'Historical Data'!E408</f>
        <v>-2.543324449735529E-2</v>
      </c>
      <c r="D838" s="57">
        <f>'Historical Data'!G408</f>
        <v>1.0942216259286708E-2</v>
      </c>
      <c r="E838" s="57">
        <f>'Historical Data'!I408</f>
        <v>2.6444423370526993E-2</v>
      </c>
      <c r="F838" s="57">
        <f>'Historical Data'!K408</f>
        <v>8.6477715698149993E-3</v>
      </c>
      <c r="G838" s="57">
        <f>'Historical Data'!M408</f>
        <v>1.0173798344003782E-2</v>
      </c>
      <c r="H838" s="57">
        <f>'Historical Data'!O408</f>
        <v>5.1152243555124821E-2</v>
      </c>
      <c r="I838" s="57">
        <f>'Historical Data'!Q408</f>
        <v>6.7311575124444412E-2</v>
      </c>
      <c r="J838" s="57">
        <f>'Historical Data'!S408</f>
        <v>1.0920245253319694E-2</v>
      </c>
      <c r="K838" s="57">
        <f>'Historical Data'!U408</f>
        <v>2.1330732415058229E-2</v>
      </c>
      <c r="L838" s="57">
        <f>'Historical Data'!W408</f>
        <v>3.5070249435840806E-2</v>
      </c>
      <c r="M838" s="57">
        <f>'Historical Data'!Y408</f>
        <v>6.9494696116354504E-3</v>
      </c>
    </row>
    <row r="839" spans="2:13" ht="15" customHeight="1" x14ac:dyDescent="0.35">
      <c r="B839" s="56">
        <f>'Historical Data'!C407</f>
        <v>45689</v>
      </c>
      <c r="C839" s="57">
        <f>'Historical Data'!E407</f>
        <v>-1.3926098671861453E-2</v>
      </c>
      <c r="D839" s="57">
        <f>'Historical Data'!G407</f>
        <v>-3.073411997065012E-3</v>
      </c>
      <c r="E839" s="57">
        <f>'Historical Data'!I407</f>
        <v>-1.0525665939719042E-3</v>
      </c>
      <c r="F839" s="57">
        <f>'Historical Data'!K407</f>
        <v>2.1434257795327483E-3</v>
      </c>
      <c r="G839" s="57">
        <f>'Historical Data'!M407</f>
        <v>-2.9164935091229527E-2</v>
      </c>
      <c r="H839" s="57">
        <f>'Historical Data'!O407</f>
        <v>-7.1962249858529503E-2</v>
      </c>
      <c r="I839" s="57">
        <f>'Historical Data'!Q407</f>
        <v>-2.1229110543128926E-2</v>
      </c>
      <c r="J839" s="57">
        <f>'Historical Data'!S407</f>
        <v>-1.9444263390668071E-2</v>
      </c>
      <c r="K839" s="57">
        <f>'Historical Data'!U407</f>
        <v>-3.9118210673512732E-2</v>
      </c>
      <c r="L839" s="57">
        <f>'Historical Data'!W407</f>
        <v>1.0699583176815519E-2</v>
      </c>
      <c r="M839" s="57">
        <f>'Historical Data'!Y407</f>
        <v>-4.5132965852424878E-2</v>
      </c>
    </row>
    <row r="840" spans="2:13" ht="15" customHeight="1" x14ac:dyDescent="0.35">
      <c r="B840" s="56">
        <f>'Historical Data'!C406</f>
        <v>45691</v>
      </c>
      <c r="C840" s="57">
        <f>'Historical Data'!E406</f>
        <v>2.0075955465321149E-2</v>
      </c>
      <c r="D840" s="57">
        <f>'Historical Data'!G406</f>
        <v>-2.3992981263707525E-2</v>
      </c>
      <c r="E840" s="57">
        <f>'Historical Data'!I406</f>
        <v>-2.6492749035687879E-2</v>
      </c>
      <c r="F840" s="57">
        <f>'Historical Data'!K406</f>
        <v>-2.3429940188688603E-2</v>
      </c>
      <c r="G840" s="57">
        <f>'Historical Data'!M406</f>
        <v>-2.6366966345781617E-2</v>
      </c>
      <c r="H840" s="57">
        <f>'Historical Data'!O406</f>
        <v>-5.5826335262959437E-2</v>
      </c>
      <c r="I840" s="57">
        <f>'Historical Data'!Q406</f>
        <v>-2.6763056159852416E-2</v>
      </c>
      <c r="J840" s="57">
        <f>'Historical Data'!S406</f>
        <v>-2.0302218724893017E-2</v>
      </c>
      <c r="K840" s="57">
        <f>'Historical Data'!U406</f>
        <v>-2.0872976945168431E-2</v>
      </c>
      <c r="L840" s="57">
        <f>'Historical Data'!W406</f>
        <v>-3.6644920279643722E-2</v>
      </c>
      <c r="M840" s="57">
        <f>'Historical Data'!Y406</f>
        <v>-3.7999179557041907E-2</v>
      </c>
    </row>
    <row r="841" spans="2:13" ht="15" customHeight="1" x14ac:dyDescent="0.35">
      <c r="B841" s="56">
        <f>'Historical Data'!C405</f>
        <v>45692</v>
      </c>
      <c r="C841" s="57">
        <f>'Historical Data'!E405</f>
        <v>1.282513259843876E-2</v>
      </c>
      <c r="D841" s="57">
        <f>'Historical Data'!G405</f>
        <v>3.2479520134517381E-2</v>
      </c>
      <c r="E841" s="57">
        <f>'Historical Data'!I405</f>
        <v>1.3452272092103534E-2</v>
      </c>
      <c r="F841" s="57">
        <f>'Historical Data'!K405</f>
        <v>8.1632625160408256E-3</v>
      </c>
      <c r="G841" s="57">
        <f>'Historical Data'!M405</f>
        <v>1.7832041547084732E-2</v>
      </c>
      <c r="H841" s="57">
        <f>'Historical Data'!O405</f>
        <v>5.3966139577235284E-2</v>
      </c>
      <c r="I841" s="57">
        <f>'Historical Data'!Q405</f>
        <v>2.8411303861802129E-2</v>
      </c>
      <c r="J841" s="57">
        <f>'Historical Data'!S405</f>
        <v>2.5220731627551896E-2</v>
      </c>
      <c r="K841" s="57">
        <f>'Historical Data'!U405</f>
        <v>6.5188286577702037E-3</v>
      </c>
      <c r="L841" s="57">
        <f>'Historical Data'!W405</f>
        <v>2.0146524131467114E-2</v>
      </c>
      <c r="M841" s="57">
        <f>'Historical Data'!Y405</f>
        <v>6.3230510192444633E-3</v>
      </c>
    </row>
    <row r="842" spans="2:13" ht="15" customHeight="1" x14ac:dyDescent="0.35">
      <c r="B842" s="56">
        <f>'Historical Data'!C404</f>
        <v>45693</v>
      </c>
      <c r="C842" s="57">
        <f>'Historical Data'!E404</f>
        <v>2.632921587655801E-2</v>
      </c>
      <c r="D842" s="57">
        <f>'Historical Data'!G404</f>
        <v>3.1524358329144686E-2</v>
      </c>
      <c r="E842" s="57">
        <f>'Historical Data'!I404</f>
        <v>3.524382090062872E-2</v>
      </c>
      <c r="F842" s="57">
        <f>'Historical Data'!K404</f>
        <v>-1.8761214408018478E-3</v>
      </c>
      <c r="G842" s="57">
        <f>'Historical Data'!M404</f>
        <v>1.3884775387781101E-2</v>
      </c>
      <c r="H842" s="57">
        <f>'Historical Data'!O404</f>
        <v>5.1309273903215491E-2</v>
      </c>
      <c r="I842" s="57">
        <f>'Historical Data'!Q404</f>
        <v>7.8569674061148564E-3</v>
      </c>
      <c r="J842" s="57">
        <f>'Historical Data'!S404</f>
        <v>1.5668939284645411E-3</v>
      </c>
      <c r="K842" s="57">
        <f>'Historical Data'!U404</f>
        <v>-1.5753702019508653E-3</v>
      </c>
      <c r="L842" s="57">
        <f>'Historical Data'!W404</f>
        <v>1.1462506804741368E-2</v>
      </c>
      <c r="M842" s="57">
        <f>'Historical Data'!Y404</f>
        <v>-1.4155805760067031E-2</v>
      </c>
    </row>
    <row r="843" spans="2:13" ht="15" customHeight="1" x14ac:dyDescent="0.35">
      <c r="B843" s="56">
        <f>'Historical Data'!C403</f>
        <v>45694</v>
      </c>
      <c r="C843" s="57">
        <f>'Historical Data'!E403</f>
        <v>-2.1330202150131594E-2</v>
      </c>
      <c r="D843" s="57">
        <f>'Historical Data'!G403</f>
        <v>-3.0302715485982512E-3</v>
      </c>
      <c r="E843" s="57">
        <f>'Historical Data'!I403</f>
        <v>-1.9846740468945634E-2</v>
      </c>
      <c r="F843" s="57">
        <f>'Historical Data'!K403</f>
        <v>-3.8583239274160297E-3</v>
      </c>
      <c r="G843" s="57">
        <f>'Historical Data'!M403</f>
        <v>-9.464397894276555E-3</v>
      </c>
      <c r="H843" s="57">
        <f>'Historical Data'!O403</f>
        <v>8.1014705292825617E-4</v>
      </c>
      <c r="I843" s="57">
        <f>'Historical Data'!Q403</f>
        <v>-2.4141797853025504E-2</v>
      </c>
      <c r="J843" s="57">
        <f>'Historical Data'!S403</f>
        <v>-2.1276498786944487E-2</v>
      </c>
      <c r="K843" s="57">
        <f>'Historical Data'!U403</f>
        <v>-1.420070318220612E-2</v>
      </c>
      <c r="L843" s="57">
        <f>'Historical Data'!W403</f>
        <v>-2.3211098952210518E-3</v>
      </c>
      <c r="M843" s="57">
        <f>'Historical Data'!Y403</f>
        <v>3.0817671354310683E-2</v>
      </c>
    </row>
    <row r="844" spans="2:13" ht="15" customHeight="1" x14ac:dyDescent="0.35">
      <c r="B844" s="56">
        <f>'Historical Data'!C402</f>
        <v>45695</v>
      </c>
      <c r="C844" s="57">
        <f>'Historical Data'!E402</f>
        <v>-3.0000663197940369E-2</v>
      </c>
      <c r="D844" s="57">
        <f>'Historical Data'!G402</f>
        <v>3.233525087054101E-4</v>
      </c>
      <c r="E844" s="57">
        <f>'Historical Data'!I402</f>
        <v>-8.1194624941520743E-3</v>
      </c>
      <c r="F844" s="57">
        <f>'Historical Data'!K402</f>
        <v>-1.8571881033273341E-2</v>
      </c>
      <c r="G844" s="57">
        <f>'Historical Data'!M402</f>
        <v>-2.1353544877284358E-2</v>
      </c>
      <c r="H844" s="57">
        <f>'Historical Data'!O402</f>
        <v>-1.9324154122704718E-2</v>
      </c>
      <c r="I844" s="57">
        <f>'Historical Data'!Q402</f>
        <v>-2.3193335005846638E-3</v>
      </c>
      <c r="J844" s="57">
        <f>'Historical Data'!S402</f>
        <v>1.3267395160797335E-2</v>
      </c>
      <c r="K844" s="57">
        <f>'Historical Data'!U402</f>
        <v>8.9963465737663562E-4</v>
      </c>
      <c r="L844" s="57">
        <f>'Historical Data'!W402</f>
        <v>4.7898933816103995E-3</v>
      </c>
      <c r="M844" s="57">
        <f>'Historical Data'!Y402</f>
        <v>2.3676891799727651E-2</v>
      </c>
    </row>
    <row r="845" spans="2:13" ht="15" customHeight="1" x14ac:dyDescent="0.35">
      <c r="B845" s="56">
        <f>'Historical Data'!C401</f>
        <v>45698</v>
      </c>
      <c r="C845" s="57">
        <f>'Historical Data'!E401</f>
        <v>2.2354198909793732E-2</v>
      </c>
      <c r="D845" s="57">
        <f>'Historical Data'!G401</f>
        <v>-4.09878603650774E-2</v>
      </c>
      <c r="E845" s="57">
        <f>'Historical Data'!I401</f>
        <v>-3.582618717234165E-2</v>
      </c>
      <c r="F845" s="57">
        <f>'Historical Data'!K401</f>
        <v>-5.4644901557886483E-3</v>
      </c>
      <c r="G845" s="57">
        <f>'Historical Data'!M401</f>
        <v>-1.2721928941723193E-2</v>
      </c>
      <c r="H845" s="57">
        <f>'Historical Data'!O401</f>
        <v>-1.5990921087077115E-2</v>
      </c>
      <c r="I845" s="57">
        <f>'Historical Data'!Q401</f>
        <v>-1.62727677701624E-2</v>
      </c>
      <c r="J845" s="57">
        <f>'Historical Data'!S401</f>
        <v>-2.0350259534012149E-2</v>
      </c>
      <c r="K845" s="57">
        <f>'Historical Data'!U401</f>
        <v>-3.3974446057237428E-2</v>
      </c>
      <c r="L845" s="57">
        <f>'Historical Data'!W401</f>
        <v>-2.4244045319250396E-2</v>
      </c>
      <c r="M845" s="57">
        <f>'Historical Data'!Y401</f>
        <v>-4.0609631218853859E-2</v>
      </c>
    </row>
    <row r="846" spans="2:13" ht="15" customHeight="1" x14ac:dyDescent="0.35">
      <c r="B846" s="56">
        <f>'Historical Data'!C400</f>
        <v>45699</v>
      </c>
      <c r="C846" s="57">
        <f>'Historical Data'!E400</f>
        <v>1.3641185894025742E-2</v>
      </c>
      <c r="D846" s="57">
        <f>'Historical Data'!G400</f>
        <v>-1.3010683908913689E-2</v>
      </c>
      <c r="E846" s="57">
        <f>'Historical Data'!I400</f>
        <v>-8.2280548046507196E-3</v>
      </c>
      <c r="F846" s="57">
        <f>'Historical Data'!K400</f>
        <v>1.3736248381043703E-2</v>
      </c>
      <c r="G846" s="57">
        <f>'Historical Data'!M400</f>
        <v>-3.3488120761768214E-2</v>
      </c>
      <c r="H846" s="57">
        <f>'Historical Data'!O400</f>
        <v>-2.0968829071860706E-2</v>
      </c>
      <c r="I846" s="57">
        <f>'Historical Data'!Q400</f>
        <v>-2.336884797373473E-2</v>
      </c>
      <c r="J846" s="57">
        <f>'Historical Data'!S400</f>
        <v>-1.5781007584952822E-2</v>
      </c>
      <c r="K846" s="57">
        <f>'Historical Data'!U400</f>
        <v>-2.6981679783253498E-2</v>
      </c>
      <c r="L846" s="57">
        <f>'Historical Data'!W400</f>
        <v>-2.5404845286624678E-2</v>
      </c>
      <c r="M846" s="57">
        <f>'Historical Data'!Y400</f>
        <v>-5.0216609013085445E-2</v>
      </c>
    </row>
    <row r="847" spans="2:13" ht="15" customHeight="1" x14ac:dyDescent="0.35">
      <c r="B847" s="56">
        <f>'Historical Data'!C399</f>
        <v>45700</v>
      </c>
      <c r="C847" s="57">
        <f>'Historical Data'!E399</f>
        <v>-8.5678855735938919E-3</v>
      </c>
      <c r="D847" s="57">
        <f>'Historical Data'!G399</f>
        <v>3.380916660434341E-2</v>
      </c>
      <c r="E847" s="57">
        <f>'Historical Data'!I399</f>
        <v>-3.096595583911077E-2</v>
      </c>
      <c r="F847" s="57">
        <f>'Historical Data'!K399</f>
        <v>7.226751385646546E-3</v>
      </c>
      <c r="G847" s="57">
        <f>'Historical Data'!M399</f>
        <v>-8.371377413434189E-3</v>
      </c>
      <c r="H847" s="57">
        <f>'Historical Data'!O399</f>
        <v>1.4992589631108721E-3</v>
      </c>
      <c r="I847" s="57">
        <f>'Historical Data'!Q399</f>
        <v>-3.8983596550257182E-3</v>
      </c>
      <c r="J847" s="57">
        <f>'Historical Data'!S399</f>
        <v>2.1268832069776256E-3</v>
      </c>
      <c r="K847" s="57">
        <f>'Historical Data'!U399</f>
        <v>-1.6829331399400904E-2</v>
      </c>
      <c r="L847" s="57">
        <f>'Historical Data'!W399</f>
        <v>-2.8644505713951718E-3</v>
      </c>
      <c r="M847" s="57">
        <f>'Historical Data'!Y399</f>
        <v>3.5478081097228831E-4</v>
      </c>
    </row>
    <row r="848" spans="2:13" ht="15" customHeight="1" x14ac:dyDescent="0.35">
      <c r="B848" s="56">
        <f>'Historical Data'!C398</f>
        <v>45701</v>
      </c>
      <c r="C848" s="57">
        <f>'Historical Data'!E398</f>
        <v>-7.3336912711075009E-3</v>
      </c>
      <c r="D848" s="57">
        <f>'Historical Data'!G398</f>
        <v>-1.6913303381909661E-2</v>
      </c>
      <c r="E848" s="57">
        <f>'Historical Data'!I398</f>
        <v>-3.4355156834847689E-3</v>
      </c>
      <c r="F848" s="57">
        <f>'Historical Data'!K398</f>
        <v>-7.1749001659304756E-3</v>
      </c>
      <c r="G848" s="57">
        <f>'Historical Data'!M398</f>
        <v>-1.5711742109323246E-2</v>
      </c>
      <c r="H848" s="57">
        <f>'Historical Data'!O398</f>
        <v>1.0696717935210209E-4</v>
      </c>
      <c r="I848" s="57">
        <f>'Historical Data'!Q398</f>
        <v>3.5763590068303541E-2</v>
      </c>
      <c r="J848" s="57">
        <f>'Historical Data'!S398</f>
        <v>1.4694995110431375E-3</v>
      </c>
      <c r="K848" s="57">
        <f>'Historical Data'!U398</f>
        <v>8.1696236265966782E-3</v>
      </c>
      <c r="L848" s="57">
        <f>'Historical Data'!W398</f>
        <v>-7.1828071900936763E-4</v>
      </c>
      <c r="M848" s="57">
        <f>'Historical Data'!Y398</f>
        <v>-1.0324737885197055E-2</v>
      </c>
    </row>
    <row r="849" spans="2:13" ht="15" customHeight="1" x14ac:dyDescent="0.35">
      <c r="B849" s="56">
        <f>'Historical Data'!C397</f>
        <v>45702</v>
      </c>
      <c r="C849" s="57">
        <f>'Historical Data'!E397</f>
        <v>-2.1555703851322328E-2</v>
      </c>
      <c r="D849" s="57">
        <f>'Historical Data'!G397</f>
        <v>-4.7849429550991918E-2</v>
      </c>
      <c r="E849" s="57">
        <f>'Historical Data'!I397</f>
        <v>-3.2120356318399934E-2</v>
      </c>
      <c r="F849" s="57">
        <f>'Historical Data'!K397</f>
        <v>-1.9070500339887553E-2</v>
      </c>
      <c r="G849" s="57">
        <f>'Historical Data'!M397</f>
        <v>-2.9701406501293159E-2</v>
      </c>
      <c r="H849" s="57">
        <f>'Historical Data'!O397</f>
        <v>-6.5326619291476318E-2</v>
      </c>
      <c r="I849" s="57">
        <f>'Historical Data'!Q397</f>
        <v>-2.6693296697270608E-2</v>
      </c>
      <c r="J849" s="57">
        <f>'Historical Data'!S397</f>
        <v>-2.0704363988666818E-2</v>
      </c>
      <c r="K849" s="57">
        <f>'Historical Data'!U397</f>
        <v>-6.9457031829766036E-3</v>
      </c>
      <c r="L849" s="57">
        <f>'Historical Data'!W397</f>
        <v>-3.0760338956082989E-2</v>
      </c>
      <c r="M849" s="57">
        <f>'Historical Data'!Y397</f>
        <v>-1.4334690822205398E-2</v>
      </c>
    </row>
    <row r="850" spans="2:13" ht="15" customHeight="1" x14ac:dyDescent="0.35">
      <c r="B850" s="56">
        <f>'Historical Data'!C396</f>
        <v>45705</v>
      </c>
      <c r="C850" s="57">
        <f>'Historical Data'!E396</f>
        <v>-2.0963939470381443E-2</v>
      </c>
      <c r="D850" s="57">
        <f>'Historical Data'!G396</f>
        <v>-9.0344779693587451E-3</v>
      </c>
      <c r="E850" s="57">
        <f>'Historical Data'!I396</f>
        <v>6.7276696151348236E-3</v>
      </c>
      <c r="F850" s="57">
        <f>'Historical Data'!K396</f>
        <v>3.2743239929655665E-3</v>
      </c>
      <c r="G850" s="57">
        <f>'Historical Data'!M396</f>
        <v>3.0610583896855559E-2</v>
      </c>
      <c r="H850" s="57">
        <f>'Historical Data'!O396</f>
        <v>-1.281171583548335E-2</v>
      </c>
      <c r="I850" s="57">
        <f>'Historical Data'!Q396</f>
        <v>-1.091442668255671E-3</v>
      </c>
      <c r="J850" s="57">
        <f>'Historical Data'!S396</f>
        <v>6.6589474922553737E-3</v>
      </c>
      <c r="K850" s="57">
        <f>'Historical Data'!U396</f>
        <v>2.2731635352608581E-2</v>
      </c>
      <c r="L850" s="57">
        <f>'Historical Data'!W396</f>
        <v>1.4832183327806447E-4</v>
      </c>
      <c r="M850" s="57">
        <f>'Historical Data'!Y396</f>
        <v>1.3331441409272227E-3</v>
      </c>
    </row>
    <row r="851" spans="2:13" ht="15" customHeight="1" x14ac:dyDescent="0.35">
      <c r="B851" s="56">
        <f>'Historical Data'!C395</f>
        <v>45706</v>
      </c>
      <c r="C851" s="57">
        <f>'Historical Data'!E395</f>
        <v>-3.799693034426288E-3</v>
      </c>
      <c r="D851" s="57">
        <f>'Historical Data'!G395</f>
        <v>-3.5398825620994279E-2</v>
      </c>
      <c r="E851" s="57">
        <f>'Historical Data'!I395</f>
        <v>8.0867214067059656E-3</v>
      </c>
      <c r="F851" s="57">
        <f>'Historical Data'!K395</f>
        <v>-1.1218827835579259E-2</v>
      </c>
      <c r="G851" s="57">
        <f>'Historical Data'!M395</f>
        <v>1.5724262569415171E-2</v>
      </c>
      <c r="H851" s="57">
        <f>'Historical Data'!O395</f>
        <v>2.0625678300490558E-2</v>
      </c>
      <c r="I851" s="57">
        <f>'Historical Data'!Q395</f>
        <v>-2.7319626357072968E-3</v>
      </c>
      <c r="J851" s="57">
        <f>'Historical Data'!S395</f>
        <v>2.9270737964062432E-2</v>
      </c>
      <c r="K851" s="57">
        <f>'Historical Data'!U395</f>
        <v>1.4247842923135634E-2</v>
      </c>
      <c r="L851" s="57">
        <f>'Historical Data'!W395</f>
        <v>7.117384588100073E-3</v>
      </c>
      <c r="M851" s="57">
        <f>'Historical Data'!Y395</f>
        <v>-3.3888032097995069E-3</v>
      </c>
    </row>
    <row r="852" spans="2:13" ht="15" customHeight="1" x14ac:dyDescent="0.35">
      <c r="B852" s="56">
        <f>'Historical Data'!C394</f>
        <v>45707</v>
      </c>
      <c r="C852" s="57">
        <f>'Historical Data'!E394</f>
        <v>-9.7390260335339374E-4</v>
      </c>
      <c r="D852" s="57">
        <f>'Historical Data'!G394</f>
        <v>-9.5990545162047969E-3</v>
      </c>
      <c r="E852" s="57">
        <f>'Historical Data'!I394</f>
        <v>-3.6599605629446308E-2</v>
      </c>
      <c r="F852" s="57">
        <f>'Historical Data'!K394</f>
        <v>-4.5383684977999827E-3</v>
      </c>
      <c r="G852" s="57">
        <f>'Historical Data'!M394</f>
        <v>2.8459700723374226E-2</v>
      </c>
      <c r="H852" s="57">
        <f>'Historical Data'!O394</f>
        <v>3.2811138681992258E-2</v>
      </c>
      <c r="I852" s="57">
        <f>'Historical Data'!Q394</f>
        <v>2.2051762514031292E-2</v>
      </c>
      <c r="J852" s="57">
        <f>'Historical Data'!S394</f>
        <v>1.1568086516013487E-2</v>
      </c>
      <c r="K852" s="57">
        <f>'Historical Data'!U394</f>
        <v>-1.4609698140810035E-2</v>
      </c>
      <c r="L852" s="57">
        <f>'Historical Data'!W394</f>
        <v>2.3704354787497772E-2</v>
      </c>
      <c r="M852" s="57">
        <f>'Historical Data'!Y394</f>
        <v>1.9066563937902847E-2</v>
      </c>
    </row>
    <row r="853" spans="2:13" ht="15" customHeight="1" x14ac:dyDescent="0.35">
      <c r="B853" s="56">
        <f>'Historical Data'!C393</f>
        <v>45708</v>
      </c>
      <c r="C853" s="57">
        <f>'Historical Data'!E393</f>
        <v>-2.2837107022769976E-2</v>
      </c>
      <c r="D853" s="57">
        <f>'Historical Data'!G393</f>
        <v>1.095948008405645E-2</v>
      </c>
      <c r="E853" s="57">
        <f>'Historical Data'!I393</f>
        <v>2.8911760896344063E-4</v>
      </c>
      <c r="F853" s="57">
        <f>'Historical Data'!K393</f>
        <v>3.6265513042581521E-3</v>
      </c>
      <c r="G853" s="57">
        <f>'Historical Data'!M393</f>
        <v>4.7970314991032437E-2</v>
      </c>
      <c r="H853" s="57">
        <f>'Historical Data'!O393</f>
        <v>3.0119758410930064E-2</v>
      </c>
      <c r="I853" s="57">
        <f>'Historical Data'!Q393</f>
        <v>6.9418361077752344E-2</v>
      </c>
      <c r="J853" s="57">
        <f>'Historical Data'!S393</f>
        <v>3.2877901605867343E-2</v>
      </c>
      <c r="K853" s="57">
        <f>'Historical Data'!U393</f>
        <v>1.0264328826086411E-2</v>
      </c>
      <c r="L853" s="57">
        <f>'Historical Data'!W393</f>
        <v>2.9627564447527455E-2</v>
      </c>
      <c r="M853" s="57">
        <f>'Historical Data'!Y393</f>
        <v>9.9306864922543703E-4</v>
      </c>
    </row>
    <row r="854" spans="2:13" ht="15" customHeight="1" x14ac:dyDescent="0.35">
      <c r="B854" s="56">
        <f>'Historical Data'!C392</f>
        <v>45709</v>
      </c>
      <c r="C854" s="57">
        <f>'Historical Data'!E392</f>
        <v>5.4052197577545424E-3</v>
      </c>
      <c r="D854" s="57">
        <f>'Historical Data'!G392</f>
        <v>-1.0398212084025027E-2</v>
      </c>
      <c r="E854" s="57">
        <f>'Historical Data'!I392</f>
        <v>-1.8035766692792388E-2</v>
      </c>
      <c r="F854" s="57">
        <f>'Historical Data'!K392</f>
        <v>-1.166629409763964E-2</v>
      </c>
      <c r="G854" s="57">
        <f>'Historical Data'!M392</f>
        <v>-9.3581414133599994E-3</v>
      </c>
      <c r="H854" s="57">
        <f>'Historical Data'!O392</f>
        <v>5.9865528740403073E-2</v>
      </c>
      <c r="I854" s="57">
        <f>'Historical Data'!Q392</f>
        <v>1.1278885390444415E-3</v>
      </c>
      <c r="J854" s="57">
        <f>'Historical Data'!S392</f>
        <v>3.3831816416241001E-3</v>
      </c>
      <c r="K854" s="57">
        <f>'Historical Data'!U392</f>
        <v>-1.4487291660092994E-2</v>
      </c>
      <c r="L854" s="57">
        <f>'Historical Data'!W392</f>
        <v>-2.0952867955073007E-3</v>
      </c>
      <c r="M854" s="57">
        <f>'Historical Data'!Y392</f>
        <v>2.3294541135771674E-2</v>
      </c>
    </row>
    <row r="855" spans="2:13" ht="15" customHeight="1" x14ac:dyDescent="0.35">
      <c r="B855" s="56">
        <f>'Historical Data'!C391</f>
        <v>45712</v>
      </c>
      <c r="C855" s="57">
        <f>'Historical Data'!E391</f>
        <v>3.6274849491908512E-3</v>
      </c>
      <c r="D855" s="57">
        <f>'Historical Data'!G391</f>
        <v>-2.0121269789580287E-3</v>
      </c>
      <c r="E855" s="57">
        <f>'Historical Data'!I391</f>
        <v>-1.5659019456371825E-2</v>
      </c>
      <c r="F855" s="57">
        <f>'Historical Data'!K391</f>
        <v>-1.7862808460283319E-2</v>
      </c>
      <c r="G855" s="57">
        <f>'Historical Data'!M391</f>
        <v>2.855856553957814E-3</v>
      </c>
      <c r="H855" s="57">
        <f>'Historical Data'!O391</f>
        <v>-3.4031307951492673E-2</v>
      </c>
      <c r="I855" s="57">
        <f>'Historical Data'!Q391</f>
        <v>-3.3170740223326334E-2</v>
      </c>
      <c r="J855" s="57">
        <f>'Historical Data'!S391</f>
        <v>-1.8850551421546791E-2</v>
      </c>
      <c r="K855" s="57">
        <f>'Historical Data'!U391</f>
        <v>-1.0500244875957243E-2</v>
      </c>
      <c r="L855" s="57">
        <f>'Historical Data'!W391</f>
        <v>-7.2788604173860127E-3</v>
      </c>
      <c r="M855" s="57">
        <f>'Historical Data'!Y391</f>
        <v>1.0858701531653026E-2</v>
      </c>
    </row>
    <row r="856" spans="2:13" ht="15" customHeight="1" x14ac:dyDescent="0.35">
      <c r="B856" s="56">
        <f>'Historical Data'!C390</f>
        <v>45713</v>
      </c>
      <c r="C856" s="57">
        <f>'Historical Data'!E390</f>
        <v>1.1327739427956507E-2</v>
      </c>
      <c r="D856" s="57">
        <f>'Historical Data'!G390</f>
        <v>1.4939758772603007E-4</v>
      </c>
      <c r="E856" s="57">
        <f>'Historical Data'!I390</f>
        <v>5.5021071565797275E-3</v>
      </c>
      <c r="F856" s="57">
        <f>'Historical Data'!K390</f>
        <v>5.8923645110934286E-2</v>
      </c>
      <c r="G856" s="57">
        <f>'Historical Data'!M390</f>
        <v>-2.7017011343364317E-2</v>
      </c>
      <c r="H856" s="57">
        <f>'Historical Data'!O390</f>
        <v>-2.5953821193564597E-2</v>
      </c>
      <c r="I856" s="57">
        <f>'Historical Data'!Q390</f>
        <v>-1.5924250808624363E-2</v>
      </c>
      <c r="J856" s="57">
        <f>'Historical Data'!S390</f>
        <v>-4.3737346841628E-3</v>
      </c>
      <c r="K856" s="57">
        <f>'Historical Data'!U390</f>
        <v>-1.311973588451143E-2</v>
      </c>
      <c r="L856" s="57">
        <f>'Historical Data'!W390</f>
        <v>-8.7421980124763321E-3</v>
      </c>
      <c r="M856" s="57">
        <f>'Historical Data'!Y390</f>
        <v>1.4731732094711791E-2</v>
      </c>
    </row>
    <row r="857" spans="2:13" ht="15" customHeight="1" x14ac:dyDescent="0.35">
      <c r="B857" s="56">
        <f>'Historical Data'!C389</f>
        <v>45715</v>
      </c>
      <c r="C857" s="57">
        <f>'Historical Data'!E389</f>
        <v>1.8306969886372704E-2</v>
      </c>
      <c r="D857" s="57">
        <f>'Historical Data'!G389</f>
        <v>-1.1945647087022726E-2</v>
      </c>
      <c r="E857" s="57">
        <f>'Historical Data'!I389</f>
        <v>-3.4378187800809923E-2</v>
      </c>
      <c r="F857" s="57">
        <f>'Historical Data'!K389</f>
        <v>-1.1048675477001169E-3</v>
      </c>
      <c r="G857" s="57">
        <f>'Historical Data'!M389</f>
        <v>7.5046663666031854E-3</v>
      </c>
      <c r="H857" s="57">
        <f>'Historical Data'!O389</f>
        <v>-1.8084546711576999E-2</v>
      </c>
      <c r="I857" s="57">
        <f>'Historical Data'!Q389</f>
        <v>-2.2365538902547777E-2</v>
      </c>
      <c r="J857" s="57">
        <f>'Historical Data'!S389</f>
        <v>-9.4131625521997053E-3</v>
      </c>
      <c r="K857" s="57">
        <f>'Historical Data'!U389</f>
        <v>1.954976996827007E-3</v>
      </c>
      <c r="L857" s="57">
        <f>'Historical Data'!W389</f>
        <v>-2.3328732296640564E-2</v>
      </c>
      <c r="M857" s="57">
        <f>'Historical Data'!Y389</f>
        <v>-7.4101796407204379E-3</v>
      </c>
    </row>
    <row r="858" spans="2:13" ht="15" customHeight="1" x14ac:dyDescent="0.35">
      <c r="B858" s="56">
        <f>'Historical Data'!C388</f>
        <v>45716</v>
      </c>
      <c r="C858" s="57">
        <f>'Historical Data'!E388</f>
        <v>-5.5918148295621695E-3</v>
      </c>
      <c r="D858" s="57">
        <f>'Historical Data'!G388</f>
        <v>-1.6321577140291588E-2</v>
      </c>
      <c r="E858" s="57">
        <f>'Historical Data'!I388</f>
        <v>-4.6011673034724976E-2</v>
      </c>
      <c r="F858" s="57">
        <f>'Historical Data'!K388</f>
        <v>-3.6802374510072733E-2</v>
      </c>
      <c r="G858" s="57">
        <f>'Historical Data'!M388</f>
        <v>-2.5772901667190706E-2</v>
      </c>
      <c r="H858" s="57">
        <f>'Historical Data'!O388</f>
        <v>1.1551911974407192E-2</v>
      </c>
      <c r="I858" s="57">
        <f>'Historical Data'!Q388</f>
        <v>-1.8974566560658435E-2</v>
      </c>
      <c r="J858" s="57">
        <f>'Historical Data'!S388</f>
        <v>-1.3462234507887305E-2</v>
      </c>
      <c r="K858" s="57">
        <f>'Historical Data'!U388</f>
        <v>-2.1073108639108384E-2</v>
      </c>
      <c r="L858" s="57">
        <f>'Historical Data'!W388</f>
        <v>-1.1942710832868908E-2</v>
      </c>
      <c r="M858" s="57">
        <f>'Historical Data'!Y388</f>
        <v>-3.7898983415394327E-2</v>
      </c>
    </row>
    <row r="859" spans="2:13" ht="15" customHeight="1" x14ac:dyDescent="0.35">
      <c r="B859" s="56">
        <f>'Historical Data'!C387</f>
        <v>45719</v>
      </c>
      <c r="C859" s="57">
        <f>'Historical Data'!E387</f>
        <v>-1.1116738414788552E-2</v>
      </c>
      <c r="D859" s="57">
        <f>'Historical Data'!G387</f>
        <v>4.839396621226788E-3</v>
      </c>
      <c r="E859" s="57">
        <f>'Historical Data'!I387</f>
        <v>3.8352208465317394E-2</v>
      </c>
      <c r="F859" s="57">
        <f>'Historical Data'!K387</f>
        <v>8.7691442724939783E-3</v>
      </c>
      <c r="G859" s="57">
        <f>'Historical Data'!M387</f>
        <v>1.3380233386891982E-2</v>
      </c>
      <c r="H859" s="57">
        <f>'Historical Data'!O387</f>
        <v>2.1008418947427554E-2</v>
      </c>
      <c r="I859" s="57">
        <f>'Historical Data'!Q387</f>
        <v>6.4471881203378434E-3</v>
      </c>
      <c r="J859" s="57">
        <f>'Historical Data'!S387</f>
        <v>9.4718681733587662E-3</v>
      </c>
      <c r="K859" s="57">
        <f>'Historical Data'!U387</f>
        <v>6.5775691267919711E-3</v>
      </c>
      <c r="L859" s="57">
        <f>'Historical Data'!W387</f>
        <v>1.0760507544101294E-2</v>
      </c>
      <c r="M859" s="57">
        <f>'Historical Data'!Y387</f>
        <v>3.4046446748781101E-3</v>
      </c>
    </row>
    <row r="860" spans="2:13" ht="15" customHeight="1" x14ac:dyDescent="0.35">
      <c r="B860" s="56">
        <f>'Historical Data'!C386</f>
        <v>45720</v>
      </c>
      <c r="C860" s="57">
        <f>'Historical Data'!E386</f>
        <v>-7.1220967452818584E-3</v>
      </c>
      <c r="D860" s="57">
        <f>'Historical Data'!G386</f>
        <v>-1.1314063935505048E-2</v>
      </c>
      <c r="E860" s="57">
        <f>'Historical Data'!I386</f>
        <v>-4.4210905201264694E-2</v>
      </c>
      <c r="F860" s="57">
        <f>'Historical Data'!K386</f>
        <v>2.0701928003319381E-4</v>
      </c>
      <c r="G860" s="57">
        <f>'Historical Data'!M386</f>
        <v>3.3574891134870555E-2</v>
      </c>
      <c r="H860" s="57">
        <f>'Historical Data'!O386</f>
        <v>1.5616752400609446E-2</v>
      </c>
      <c r="I860" s="57">
        <f>'Historical Data'!Q386</f>
        <v>2.7260052851993954E-3</v>
      </c>
      <c r="J860" s="57">
        <f>'Historical Data'!S386</f>
        <v>-2.0673522392988808E-3</v>
      </c>
      <c r="K860" s="57">
        <f>'Historical Data'!U386</f>
        <v>5.9406077763508591E-3</v>
      </c>
      <c r="L860" s="57">
        <f>'Historical Data'!W386</f>
        <v>9.0418967794019256E-3</v>
      </c>
      <c r="M860" s="57">
        <f>'Historical Data'!Y386</f>
        <v>7.4571585330824863E-3</v>
      </c>
    </row>
    <row r="861" spans="2:13" ht="15" customHeight="1" x14ac:dyDescent="0.35">
      <c r="B861" s="56">
        <f>'Historical Data'!C385</f>
        <v>45721</v>
      </c>
      <c r="C861" s="57">
        <f>'Historical Data'!E385</f>
        <v>-1.1575424829858516E-2</v>
      </c>
      <c r="D861" s="57">
        <f>'Historical Data'!G385</f>
        <v>9.7115882505181883E-2</v>
      </c>
      <c r="E861" s="57">
        <f>'Historical Data'!I385</f>
        <v>0.10428732767822768</v>
      </c>
      <c r="F861" s="57">
        <f>'Historical Data'!K385</f>
        <v>4.6145877020786985E-2</v>
      </c>
      <c r="G861" s="57">
        <f>'Historical Data'!M385</f>
        <v>3.1608200815663512E-2</v>
      </c>
      <c r="H861" s="57">
        <f>'Historical Data'!O385</f>
        <v>5.7870157731883642E-2</v>
      </c>
      <c r="I861" s="57">
        <f>'Historical Data'!Q385</f>
        <v>3.7786928274840648E-2</v>
      </c>
      <c r="J861" s="57">
        <f>'Historical Data'!S385</f>
        <v>3.96812614561044E-2</v>
      </c>
      <c r="K861" s="57">
        <f>'Historical Data'!U385</f>
        <v>4.0944864206668319E-2</v>
      </c>
      <c r="L861" s="57">
        <f>'Historical Data'!W385</f>
        <v>1.5753691466497077E-2</v>
      </c>
      <c r="M861" s="57">
        <f>'Historical Data'!Y385</f>
        <v>2.7061917851713302E-2</v>
      </c>
    </row>
    <row r="862" spans="2:13" ht="15" customHeight="1" x14ac:dyDescent="0.35">
      <c r="B862" s="56">
        <f>'Historical Data'!C384</f>
        <v>45722</v>
      </c>
      <c r="C862" s="57">
        <f>'Historical Data'!E384</f>
        <v>-2.0910491939626685E-2</v>
      </c>
      <c r="D862" s="57">
        <f>'Historical Data'!G384</f>
        <v>3.3547096177966695E-2</v>
      </c>
      <c r="E862" s="57">
        <f>'Historical Data'!I384</f>
        <v>-3.2402497471970548E-3</v>
      </c>
      <c r="F862" s="57">
        <f>'Historical Data'!K384</f>
        <v>-4.7473380875922011E-3</v>
      </c>
      <c r="G862" s="57">
        <f>'Historical Data'!M384</f>
        <v>-1.0331292759895416E-2</v>
      </c>
      <c r="H862" s="57">
        <f>'Historical Data'!O384</f>
        <v>-1.8660400398498589E-2</v>
      </c>
      <c r="I862" s="57">
        <f>'Historical Data'!Q384</f>
        <v>1.5193333311439128E-2</v>
      </c>
      <c r="J862" s="57">
        <f>'Historical Data'!S384</f>
        <v>3.5867475871580012E-2</v>
      </c>
      <c r="K862" s="57">
        <f>'Historical Data'!U384</f>
        <v>8.5098830619638743E-3</v>
      </c>
      <c r="L862" s="57">
        <f>'Historical Data'!W384</f>
        <v>7.5412202686782059E-3</v>
      </c>
      <c r="M862" s="57">
        <f>'Historical Data'!Y384</f>
        <v>1.1897028627090078E-2</v>
      </c>
    </row>
    <row r="863" spans="2:13" ht="15" customHeight="1" x14ac:dyDescent="0.35">
      <c r="B863" s="56">
        <f>'Historical Data'!C383</f>
        <v>45723</v>
      </c>
      <c r="C863" s="57">
        <f>'Historical Data'!E383</f>
        <v>-3.697762853474007E-4</v>
      </c>
      <c r="D863" s="57">
        <f>'Historical Data'!G383</f>
        <v>1.9570372432236027E-2</v>
      </c>
      <c r="E863" s="57">
        <f>'Historical Data'!I383</f>
        <v>-1.0343400760964294E-2</v>
      </c>
      <c r="F863" s="57">
        <f>'Historical Data'!K383</f>
        <v>5.9624974648959661E-3</v>
      </c>
      <c r="G863" s="57">
        <f>'Historical Data'!M383</f>
        <v>7.7220045614236899E-3</v>
      </c>
      <c r="H863" s="57">
        <f>'Historical Data'!O383</f>
        <v>-1.5812634428681971E-2</v>
      </c>
      <c r="I863" s="57">
        <f>'Historical Data'!Q383</f>
        <v>-6.1927234993427449E-3</v>
      </c>
      <c r="J863" s="57">
        <f>'Historical Data'!S383</f>
        <v>-2.4711583410658711E-2</v>
      </c>
      <c r="K863" s="57">
        <f>'Historical Data'!U383</f>
        <v>-1.2563331368249164E-2</v>
      </c>
      <c r="L863" s="57">
        <f>'Historical Data'!W383</f>
        <v>-7.3435339850004278E-3</v>
      </c>
      <c r="M863" s="57">
        <f>'Historical Data'!Y383</f>
        <v>3.8814210653432824E-3</v>
      </c>
    </row>
    <row r="864" spans="2:13" ht="15" customHeight="1" x14ac:dyDescent="0.35">
      <c r="B864" s="56">
        <f>'Historical Data'!C382</f>
        <v>45726</v>
      </c>
      <c r="C864" s="57">
        <f>'Historical Data'!E382</f>
        <v>7.7348489771571494E-3</v>
      </c>
      <c r="D864" s="57">
        <f>'Historical Data'!G382</f>
        <v>1.5382558019730874E-2</v>
      </c>
      <c r="E864" s="57">
        <f>'Historical Data'!I382</f>
        <v>-1.3318232502970595E-2</v>
      </c>
      <c r="F864" s="57">
        <f>'Historical Data'!K382</f>
        <v>-2.173280780474518E-3</v>
      </c>
      <c r="G864" s="57">
        <f>'Historical Data'!M382</f>
        <v>-1.0855591826214872E-2</v>
      </c>
      <c r="H864" s="57">
        <f>'Historical Data'!O382</f>
        <v>2.776086193201821E-2</v>
      </c>
      <c r="I864" s="57">
        <f>'Historical Data'!Q382</f>
        <v>-1.596786490075619E-2</v>
      </c>
      <c r="J864" s="57">
        <f>'Historical Data'!S382</f>
        <v>-4.5510473893983772E-4</v>
      </c>
      <c r="K864" s="57">
        <f>'Historical Data'!U382</f>
        <v>3.0383663047848453E-2</v>
      </c>
      <c r="L864" s="57">
        <f>'Historical Data'!W382</f>
        <v>2.8453850159402272E-3</v>
      </c>
      <c r="M864" s="57">
        <f>'Historical Data'!Y382</f>
        <v>1.3400926186319939E-2</v>
      </c>
    </row>
    <row r="865" spans="2:13" ht="15" customHeight="1" x14ac:dyDescent="0.35">
      <c r="B865" s="56">
        <f>'Historical Data'!C381</f>
        <v>45727</v>
      </c>
      <c r="C865" s="57">
        <f>'Historical Data'!E381</f>
        <v>2.844987375637209E-2</v>
      </c>
      <c r="D865" s="57">
        <f>'Historical Data'!G381</f>
        <v>2.5688476745446831E-3</v>
      </c>
      <c r="E865" s="57">
        <f>'Historical Data'!I381</f>
        <v>-2.2395443535804249E-3</v>
      </c>
      <c r="F865" s="57">
        <f>'Historical Data'!K381</f>
        <v>1.0097976650771168E-2</v>
      </c>
      <c r="G865" s="57">
        <f>'Historical Data'!M381</f>
        <v>-2.0085023470851615E-3</v>
      </c>
      <c r="H865" s="57">
        <f>'Historical Data'!O381</f>
        <v>1.6622054174841194E-2</v>
      </c>
      <c r="I865" s="57">
        <f>'Historical Data'!Q381</f>
        <v>1.0290246603918307E-2</v>
      </c>
      <c r="J865" s="57">
        <f>'Historical Data'!S381</f>
        <v>2.732352312448949E-3</v>
      </c>
      <c r="K865" s="57">
        <f>'Historical Data'!U381</f>
        <v>-1.4743859077684829E-2</v>
      </c>
      <c r="L865" s="57">
        <f>'Historical Data'!W381</f>
        <v>0</v>
      </c>
      <c r="M865" s="57">
        <f>'Historical Data'!Y381</f>
        <v>-1.1482845477023829E-2</v>
      </c>
    </row>
    <row r="866" spans="2:13" ht="15" customHeight="1" x14ac:dyDescent="0.35">
      <c r="B866" s="56">
        <f>'Historical Data'!C380</f>
        <v>45728</v>
      </c>
      <c r="C866" s="57">
        <f>'Historical Data'!E380</f>
        <v>2.0270454943736915E-2</v>
      </c>
      <c r="D866" s="57">
        <f>'Historical Data'!G380</f>
        <v>2.7199280650488822E-2</v>
      </c>
      <c r="E866" s="57">
        <f>'Historical Data'!I380</f>
        <v>3.5488958464917619E-2</v>
      </c>
      <c r="F866" s="57">
        <f>'Historical Data'!K380</f>
        <v>4.3124811003749652E-3</v>
      </c>
      <c r="G866" s="57">
        <f>'Historical Data'!M380</f>
        <v>3.2344130070518506E-3</v>
      </c>
      <c r="H866" s="57">
        <f>'Historical Data'!O380</f>
        <v>2.8224347630232405E-3</v>
      </c>
      <c r="I866" s="57">
        <f>'Historical Data'!Q380</f>
        <v>2.3243621594295272E-2</v>
      </c>
      <c r="J866" s="57">
        <f>'Historical Data'!S380</f>
        <v>-4.5416712717538665E-4</v>
      </c>
      <c r="K866" s="57">
        <f>'Historical Data'!U380</f>
        <v>-7.4831899398986046E-4</v>
      </c>
      <c r="L866" s="57">
        <f>'Historical Data'!W380</f>
        <v>1.0781626986570592E-2</v>
      </c>
      <c r="M866" s="57">
        <f>'Historical Data'!Y380</f>
        <v>-1.3826814186445824E-2</v>
      </c>
    </row>
    <row r="867" spans="2:13" ht="15" customHeight="1" x14ac:dyDescent="0.35">
      <c r="B867" s="56">
        <f>'Historical Data'!C379</f>
        <v>45729</v>
      </c>
      <c r="C867" s="57">
        <f>'Historical Data'!E379</f>
        <v>1.8468413812231521E-3</v>
      </c>
      <c r="D867" s="57">
        <f>'Historical Data'!G379</f>
        <v>1.8548285347375071E-3</v>
      </c>
      <c r="E867" s="57">
        <f>'Historical Data'!I379</f>
        <v>2.3668653017876906E-2</v>
      </c>
      <c r="F867" s="57">
        <f>'Historical Data'!K379</f>
        <v>-6.8312378248369665E-4</v>
      </c>
      <c r="G867" s="57">
        <f>'Historical Data'!M379</f>
        <v>-6.5196824338109582E-3</v>
      </c>
      <c r="H867" s="57">
        <f>'Historical Data'!O379</f>
        <v>-2.1351393685347109E-3</v>
      </c>
      <c r="I867" s="57">
        <f>'Historical Data'!Q379</f>
        <v>-1.0081557997332569E-2</v>
      </c>
      <c r="J867" s="57">
        <f>'Historical Data'!S379</f>
        <v>5.3005765019475959E-3</v>
      </c>
      <c r="K867" s="57">
        <f>'Historical Data'!U379</f>
        <v>2.0592708484483691E-3</v>
      </c>
      <c r="L867" s="57">
        <f>'Historical Data'!W379</f>
        <v>-1.5438586391264941E-2</v>
      </c>
      <c r="M867" s="57">
        <f>'Historical Data'!Y379</f>
        <v>-1.8770560828902383E-2</v>
      </c>
    </row>
    <row r="868" spans="2:13" ht="15" customHeight="1" x14ac:dyDescent="0.35">
      <c r="B868" s="56">
        <f>'Historical Data'!C378</f>
        <v>45733</v>
      </c>
      <c r="C868" s="57">
        <f>'Historical Data'!E378</f>
        <v>-1.5296436284247927E-2</v>
      </c>
      <c r="D868" s="57">
        <f>'Historical Data'!G378</f>
        <v>1.5130203525590025E-2</v>
      </c>
      <c r="E868" s="57">
        <f>'Historical Data'!I378</f>
        <v>2.6097392726865065E-2</v>
      </c>
      <c r="F868" s="57">
        <f>'Historical Data'!K378</f>
        <v>-1.5625357394994932E-3</v>
      </c>
      <c r="G868" s="57">
        <f>'Historical Data'!M378</f>
        <v>9.4469340042682148E-3</v>
      </c>
      <c r="H868" s="57">
        <f>'Historical Data'!O378</f>
        <v>2.6843103173306959E-2</v>
      </c>
      <c r="I868" s="57">
        <f>'Historical Data'!Q378</f>
        <v>9.7974598362637888E-3</v>
      </c>
      <c r="J868" s="57">
        <f>'Historical Data'!S378</f>
        <v>-7.532326472932116E-4</v>
      </c>
      <c r="K868" s="57">
        <f>'Historical Data'!U378</f>
        <v>-1.1208340069411848E-3</v>
      </c>
      <c r="L868" s="57">
        <f>'Historical Data'!W378</f>
        <v>0</v>
      </c>
      <c r="M868" s="57">
        <f>'Historical Data'!Y378</f>
        <v>1.5179812988028285E-2</v>
      </c>
    </row>
    <row r="869" spans="2:13" ht="15" customHeight="1" x14ac:dyDescent="0.35">
      <c r="B869" s="56">
        <f>'Historical Data'!C377</f>
        <v>45734</v>
      </c>
      <c r="C869" s="57">
        <f>'Historical Data'!E377</f>
        <v>5.1258378005381022E-3</v>
      </c>
      <c r="D869" s="57">
        <f>'Historical Data'!G377</f>
        <v>0</v>
      </c>
      <c r="E869" s="57">
        <f>'Historical Data'!I377</f>
        <v>0</v>
      </c>
      <c r="F869" s="57">
        <f>'Historical Data'!K377</f>
        <v>0</v>
      </c>
      <c r="G869" s="57">
        <f>'Historical Data'!M377</f>
        <v>0</v>
      </c>
      <c r="H869" s="57">
        <f>'Historical Data'!O377</f>
        <v>0</v>
      </c>
      <c r="I869" s="57">
        <f>'Historical Data'!Q377</f>
        <v>0</v>
      </c>
      <c r="J869" s="57">
        <f>'Historical Data'!S377</f>
        <v>0</v>
      </c>
      <c r="K869" s="57">
        <f>'Historical Data'!U377</f>
        <v>0</v>
      </c>
      <c r="L869" s="57">
        <f>'Historical Data'!W377</f>
        <v>0</v>
      </c>
      <c r="M869" s="57">
        <f>'Historical Data'!Y377</f>
        <v>0</v>
      </c>
    </row>
    <row r="870" spans="2:13" ht="15" customHeight="1" x14ac:dyDescent="0.35">
      <c r="B870" s="56">
        <f>'Historical Data'!C376</f>
        <v>45735</v>
      </c>
      <c r="C870" s="57">
        <f>'Historical Data'!E376</f>
        <v>2.3090871239388466E-3</v>
      </c>
      <c r="D870" s="57">
        <f>'Historical Data'!G376</f>
        <v>2.3709247104601872E-2</v>
      </c>
      <c r="E870" s="57">
        <f>'Historical Data'!I376</f>
        <v>1.6453789725191736E-2</v>
      </c>
      <c r="F870" s="57">
        <f>'Historical Data'!K376</f>
        <v>1.9170570475603999E-2</v>
      </c>
      <c r="G870" s="57">
        <f>'Historical Data'!M376</f>
        <v>5.457928117800237E-2</v>
      </c>
      <c r="H870" s="57">
        <f>'Historical Data'!O376</f>
        <v>8.1170593351773013E-2</v>
      </c>
      <c r="I870" s="57">
        <f>'Historical Data'!Q376</f>
        <v>2.3873384037682577E-2</v>
      </c>
      <c r="J870" s="57">
        <f>'Historical Data'!S376</f>
        <v>2.9096830420008546E-2</v>
      </c>
      <c r="K870" s="57">
        <f>'Historical Data'!U376</f>
        <v>3.6843012312239631E-2</v>
      </c>
      <c r="L870" s="57">
        <f>'Historical Data'!W376</f>
        <v>5.9016383048535292E-2</v>
      </c>
      <c r="M870" s="57">
        <f>'Historical Data'!Y376</f>
        <v>9.8947195870269455E-2</v>
      </c>
    </row>
    <row r="871" spans="2:13" ht="15" customHeight="1" x14ac:dyDescent="0.35">
      <c r="B871" s="56">
        <f>'Historical Data'!C375</f>
        <v>45736</v>
      </c>
      <c r="C871" s="57">
        <f>'Historical Data'!E375</f>
        <v>-1.6584589333222821E-3</v>
      </c>
      <c r="D871" s="57">
        <f>'Historical Data'!G375</f>
        <v>1.4743225652793512E-3</v>
      </c>
      <c r="E871" s="57">
        <f>'Historical Data'!I375</f>
        <v>1.3388950881904726E-2</v>
      </c>
      <c r="F871" s="57">
        <f>'Historical Data'!K375</f>
        <v>-2.5911386849762907E-3</v>
      </c>
      <c r="G871" s="57">
        <f>'Historical Data'!M375</f>
        <v>-5.4192804421396845E-3</v>
      </c>
      <c r="H871" s="57">
        <f>'Historical Data'!O375</f>
        <v>-1.3753734330678835E-2</v>
      </c>
      <c r="I871" s="57">
        <f>'Historical Data'!Q375</f>
        <v>-1.9950042826153425E-3</v>
      </c>
      <c r="J871" s="57">
        <f>'Historical Data'!S375</f>
        <v>1.3186813594583402E-3</v>
      </c>
      <c r="K871" s="57">
        <f>'Historical Data'!U375</f>
        <v>1.1363702252423558E-2</v>
      </c>
      <c r="L871" s="57">
        <f>'Historical Data'!W375</f>
        <v>-2.9613490440424384E-3</v>
      </c>
      <c r="M871" s="57">
        <f>'Historical Data'!Y375</f>
        <v>1.9507015919405291E-2</v>
      </c>
    </row>
    <row r="872" spans="2:13" ht="15" customHeight="1" x14ac:dyDescent="0.35">
      <c r="B872" s="56">
        <f>'Historical Data'!C374</f>
        <v>45737</v>
      </c>
      <c r="C872" s="57">
        <f>'Historical Data'!E374</f>
        <v>5.6268462344757353E-3</v>
      </c>
      <c r="D872" s="57">
        <f>'Historical Data'!G374</f>
        <v>2.0365644851309206E-2</v>
      </c>
      <c r="E872" s="57">
        <f>'Historical Data'!I374</f>
        <v>3.3409112811658925E-2</v>
      </c>
      <c r="F872" s="57">
        <f>'Historical Data'!K374</f>
        <v>4.7146912569151489E-3</v>
      </c>
      <c r="G872" s="57">
        <f>'Historical Data'!M374</f>
        <v>2.7244268128680416E-2</v>
      </c>
      <c r="H872" s="57">
        <f>'Historical Data'!O374</f>
        <v>-5.6848002455451851E-3</v>
      </c>
      <c r="I872" s="57">
        <f>'Historical Data'!Q374</f>
        <v>3.1484226316077502E-2</v>
      </c>
      <c r="J872" s="57">
        <f>'Historical Data'!S374</f>
        <v>2.7944427619134293E-2</v>
      </c>
      <c r="K872" s="57">
        <f>'Historical Data'!U374</f>
        <v>9.8091608974446576E-3</v>
      </c>
      <c r="L872" s="57">
        <f>'Historical Data'!W374</f>
        <v>2.4706336150188912E-2</v>
      </c>
      <c r="M872" s="57">
        <f>'Historical Data'!Y374</f>
        <v>2.0393644470340311E-2</v>
      </c>
    </row>
    <row r="873" spans="2:13" ht="15" customHeight="1" x14ac:dyDescent="0.35">
      <c r="B873" s="56">
        <f>'Historical Data'!C373</f>
        <v>45740</v>
      </c>
      <c r="C873" s="57">
        <f>'Historical Data'!E373</f>
        <v>1.5961705803668069E-2</v>
      </c>
      <c r="D873" s="57">
        <f>'Historical Data'!G373</f>
        <v>-1.3766997762386546E-2</v>
      </c>
      <c r="E873" s="57">
        <f>'Historical Data'!I373</f>
        <v>-1.4146980203698645E-3</v>
      </c>
      <c r="F873" s="57">
        <f>'Historical Data'!K373</f>
        <v>3.5434088591284052E-3</v>
      </c>
      <c r="G873" s="57">
        <f>'Historical Data'!M373</f>
        <v>2.0156395060138887E-2</v>
      </c>
      <c r="H873" s="57">
        <f>'Historical Data'!O373</f>
        <v>2.7782605209012434E-2</v>
      </c>
      <c r="I873" s="57">
        <f>'Historical Data'!Q373</f>
        <v>1.2839237249617996E-2</v>
      </c>
      <c r="J873" s="57">
        <f>'Historical Data'!S373</f>
        <v>4.4548748494102064E-2</v>
      </c>
      <c r="K873" s="57">
        <f>'Historical Data'!U373</f>
        <v>3.0907847756425078E-2</v>
      </c>
      <c r="L873" s="57">
        <f>'Historical Data'!W373</f>
        <v>1.0013216064834296E-2</v>
      </c>
      <c r="M873" s="57">
        <f>'Historical Data'!Y373</f>
        <v>2.105357468760749E-2</v>
      </c>
    </row>
    <row r="874" spans="2:13" ht="15" customHeight="1" x14ac:dyDescent="0.35">
      <c r="B874" s="56">
        <f>'Historical Data'!C372</f>
        <v>45741</v>
      </c>
      <c r="C874" s="57">
        <f>'Historical Data'!E372</f>
        <v>1.7706859834294431E-2</v>
      </c>
      <c r="D874" s="57">
        <f>'Historical Data'!G372</f>
        <v>-4.5108347540774307E-3</v>
      </c>
      <c r="E874" s="57">
        <f>'Historical Data'!I372</f>
        <v>-3.0958127027165827E-2</v>
      </c>
      <c r="F874" s="57">
        <f>'Historical Data'!K372</f>
        <v>-3.1014409500958795E-2</v>
      </c>
      <c r="G874" s="57">
        <f>'Historical Data'!M372</f>
        <v>-1.8653250930316889E-2</v>
      </c>
      <c r="H874" s="57">
        <f>'Historical Data'!O372</f>
        <v>-3.4593714798573094E-2</v>
      </c>
      <c r="I874" s="57">
        <f>'Historical Data'!Q372</f>
        <v>-2.7625065744181998E-2</v>
      </c>
      <c r="J874" s="57">
        <f>'Historical Data'!S372</f>
        <v>0</v>
      </c>
      <c r="K874" s="57">
        <f>'Historical Data'!U372</f>
        <v>-2.9125316175777627E-3</v>
      </c>
      <c r="L874" s="57">
        <f>'Historical Data'!W372</f>
        <v>-1.6175312802437225E-2</v>
      </c>
      <c r="M874" s="57">
        <f>'Historical Data'!Y372</f>
        <v>-2.4834932859047143E-2</v>
      </c>
    </row>
    <row r="875" spans="2:13" ht="15" customHeight="1" x14ac:dyDescent="0.35">
      <c r="B875" s="56">
        <f>'Historical Data'!C371</f>
        <v>45742</v>
      </c>
      <c r="C875" s="57">
        <f>'Historical Data'!E371</f>
        <v>8.125846760582478E-3</v>
      </c>
      <c r="D875" s="57">
        <f>'Historical Data'!G371</f>
        <v>-1.6594192634295291E-2</v>
      </c>
      <c r="E875" s="57">
        <f>'Historical Data'!I371</f>
        <v>-1.2237436137491287E-2</v>
      </c>
      <c r="F875" s="57">
        <f>'Historical Data'!K371</f>
        <v>-1.9401233040579502E-2</v>
      </c>
      <c r="G875" s="57">
        <f>'Historical Data'!M371</f>
        <v>-3.9738793743580025E-3</v>
      </c>
      <c r="H875" s="57">
        <f>'Historical Data'!O371</f>
        <v>-4.141461345639752E-3</v>
      </c>
      <c r="I875" s="57">
        <f>'Historical Data'!Q371</f>
        <v>-4.5503468121694812E-3</v>
      </c>
      <c r="J875" s="57">
        <f>'Historical Data'!S371</f>
        <v>-3.351968611144629E-2</v>
      </c>
      <c r="K875" s="57">
        <f>'Historical Data'!U371</f>
        <v>-5.1550299446589953E-4</v>
      </c>
      <c r="L875" s="57">
        <f>'Historical Data'!W371</f>
        <v>-2.9170616325312482E-3</v>
      </c>
      <c r="M875" s="57">
        <f>'Historical Data'!Y371</f>
        <v>5.2274829087113339E-3</v>
      </c>
    </row>
    <row r="876" spans="2:13" ht="15" customHeight="1" x14ac:dyDescent="0.35">
      <c r="B876" s="56">
        <f>'Historical Data'!C370</f>
        <v>45743</v>
      </c>
      <c r="C876" s="57">
        <f>'Historical Data'!E370</f>
        <v>1.436317935338427E-2</v>
      </c>
      <c r="D876" s="57">
        <f>'Historical Data'!G370</f>
        <v>8.698627096629763E-2</v>
      </c>
      <c r="E876" s="57">
        <f>'Historical Data'!I370</f>
        <v>5.2406589307732343E-2</v>
      </c>
      <c r="F876" s="57">
        <f>'Historical Data'!K370</f>
        <v>4.4290485845386973E-2</v>
      </c>
      <c r="G876" s="57">
        <f>'Historical Data'!M370</f>
        <v>1.6557081114622507E-2</v>
      </c>
      <c r="H876" s="57">
        <f>'Historical Data'!O370</f>
        <v>-8.4983599617214356E-3</v>
      </c>
      <c r="I876" s="57">
        <f>'Historical Data'!Q370</f>
        <v>4.2005763595023282E-3</v>
      </c>
      <c r="J876" s="57">
        <f>'Historical Data'!S370</f>
        <v>1.6918216523391205E-2</v>
      </c>
      <c r="K876" s="57">
        <f>'Historical Data'!U370</f>
        <v>1.5987751572771103E-2</v>
      </c>
      <c r="L876" s="57">
        <f>'Historical Data'!W370</f>
        <v>1.9680780320979308E-2</v>
      </c>
      <c r="M876" s="57">
        <f>'Historical Data'!Y370</f>
        <v>1.3667344858436792E-3</v>
      </c>
    </row>
    <row r="877" spans="2:13" ht="15" customHeight="1" x14ac:dyDescent="0.35">
      <c r="B877" s="56">
        <f>'Historical Data'!C369</f>
        <v>45744</v>
      </c>
      <c r="C877" s="57">
        <f>'Historical Data'!E369</f>
        <v>1.4337543931973062E-2</v>
      </c>
      <c r="D877" s="57">
        <f>'Historical Data'!G369</f>
        <v>-9.7379344642412047E-4</v>
      </c>
      <c r="E877" s="57">
        <f>'Historical Data'!I369</f>
        <v>-1.1719970532209523E-2</v>
      </c>
      <c r="F877" s="57">
        <f>'Historical Data'!K369</f>
        <v>-2.0388562013261891E-2</v>
      </c>
      <c r="G877" s="57">
        <f>'Historical Data'!M369</f>
        <v>6.4101638294440377E-3</v>
      </c>
      <c r="H877" s="57">
        <f>'Historical Data'!O369</f>
        <v>-1.9057080418502292E-2</v>
      </c>
      <c r="I877" s="57">
        <f>'Historical Data'!Q369</f>
        <v>1.131885071851535E-2</v>
      </c>
      <c r="J877" s="57">
        <f>'Historical Data'!S369</f>
        <v>-8.4569521278688997E-3</v>
      </c>
      <c r="K877" s="57">
        <f>'Historical Data'!U369</f>
        <v>-1.7428163417228193E-2</v>
      </c>
      <c r="L877" s="57">
        <f>'Historical Data'!W369</f>
        <v>-2.0865836675710847E-2</v>
      </c>
      <c r="M877" s="57">
        <f>'Historical Data'!Y369</f>
        <v>-1.0053556949684128E-2</v>
      </c>
    </row>
    <row r="878" spans="2:13" ht="15" customHeight="1" x14ac:dyDescent="0.35">
      <c r="B878" s="56">
        <f>'Historical Data'!C368</f>
        <v>45748</v>
      </c>
      <c r="C878" s="57">
        <f>'Historical Data'!E368</f>
        <v>-1.33294065675158E-2</v>
      </c>
      <c r="D878" s="57">
        <f>'Historical Data'!G368</f>
        <v>-6.4793857959437595E-3</v>
      </c>
      <c r="E878" s="57">
        <f>'Historical Data'!I368</f>
        <v>-3.1096820999104269E-2</v>
      </c>
      <c r="F878" s="57">
        <f>'Historical Data'!K368</f>
        <v>-9.0319866820373074E-3</v>
      </c>
      <c r="G878" s="57">
        <f>'Historical Data'!M368</f>
        <v>-5.7195181466684897E-3</v>
      </c>
      <c r="H878" s="57">
        <f>'Historical Data'!O368</f>
        <v>-2.8629903835052706E-2</v>
      </c>
      <c r="I878" s="57">
        <f>'Historical Data'!Q368</f>
        <v>-7.2987635473265033E-4</v>
      </c>
      <c r="J878" s="57">
        <f>'Historical Data'!S368</f>
        <v>-1.5240470765812808E-2</v>
      </c>
      <c r="K878" s="57">
        <f>'Historical Data'!U368</f>
        <v>-3.6164906939326613E-3</v>
      </c>
      <c r="L878" s="57">
        <f>'Historical Data'!W368</f>
        <v>-1.7314717954551861E-3</v>
      </c>
      <c r="M878" s="57">
        <f>'Historical Data'!Y368</f>
        <v>9.0460740646687299E-3</v>
      </c>
    </row>
    <row r="879" spans="2:13" ht="15" customHeight="1" x14ac:dyDescent="0.35">
      <c r="B879" s="56">
        <f>'Historical Data'!C367</f>
        <v>45749</v>
      </c>
      <c r="C879" s="57">
        <f>'Historical Data'!E367</f>
        <v>-8.865036534696058E-3</v>
      </c>
      <c r="D879" s="57">
        <f>'Historical Data'!G367</f>
        <v>1.7891716648075207E-3</v>
      </c>
      <c r="E879" s="57">
        <f>'Historical Data'!I367</f>
        <v>2.6002244186569712E-2</v>
      </c>
      <c r="F879" s="57">
        <f>'Historical Data'!K367</f>
        <v>1.7535135726725048E-2</v>
      </c>
      <c r="G879" s="57">
        <f>'Historical Data'!M367</f>
        <v>6.0793571916026856E-3</v>
      </c>
      <c r="H879" s="57">
        <f>'Historical Data'!O367</f>
        <v>7.1770658672984933E-3</v>
      </c>
      <c r="I879" s="57">
        <f>'Historical Data'!Q367</f>
        <v>1.887026250956203E-2</v>
      </c>
      <c r="J879" s="57">
        <f>'Historical Data'!S367</f>
        <v>-1.1359060217127626E-3</v>
      </c>
      <c r="K879" s="57">
        <f>'Historical Data'!U367</f>
        <v>-8.8142865670935988E-3</v>
      </c>
      <c r="L879" s="57">
        <f>'Historical Data'!W367</f>
        <v>9.339575816848189E-3</v>
      </c>
      <c r="M879" s="57">
        <f>'Historical Data'!Y367</f>
        <v>6.2653504480136846E-3</v>
      </c>
    </row>
    <row r="880" spans="2:13" ht="15" customHeight="1" x14ac:dyDescent="0.35">
      <c r="B880" s="56">
        <f>'Historical Data'!C366</f>
        <v>45750</v>
      </c>
      <c r="C880" s="57">
        <f>'Historical Data'!E366</f>
        <v>1.4381696952905143E-2</v>
      </c>
      <c r="D880" s="57">
        <f>'Historical Data'!G366</f>
        <v>1.8953739727085139E-2</v>
      </c>
      <c r="E880" s="57">
        <f>'Historical Data'!I366</f>
        <v>1.2989767412721065E-2</v>
      </c>
      <c r="F880" s="57">
        <f>'Historical Data'!K366</f>
        <v>2.979259649371957E-2</v>
      </c>
      <c r="G880" s="57">
        <f>'Historical Data'!M366</f>
        <v>2.287031927398675E-2</v>
      </c>
      <c r="H880" s="57">
        <f>'Historical Data'!O366</f>
        <v>1.7102401299577963E-3</v>
      </c>
      <c r="I880" s="57">
        <f>'Historical Data'!Q366</f>
        <v>1.0036905786088068E-2</v>
      </c>
      <c r="J880" s="57">
        <f>'Historical Data'!S366</f>
        <v>2.0326982613945166E-2</v>
      </c>
      <c r="K880" s="57">
        <f>'Historical Data'!U366</f>
        <v>4.3068882494182281E-2</v>
      </c>
      <c r="L880" s="57">
        <f>'Historical Data'!W366</f>
        <v>1.9563709013153963E-2</v>
      </c>
      <c r="M880" s="57">
        <f>'Historical Data'!Y366</f>
        <v>2.8018860178750771E-2</v>
      </c>
    </row>
    <row r="881" spans="2:13" ht="15" customHeight="1" x14ac:dyDescent="0.35">
      <c r="B881" s="56">
        <f>'Historical Data'!C365</f>
        <v>45751</v>
      </c>
      <c r="C881" s="57">
        <f>'Historical Data'!E365</f>
        <v>-3.3058268352386122E-3</v>
      </c>
      <c r="D881" s="57">
        <f>'Historical Data'!G365</f>
        <v>-2.8212757234876484E-2</v>
      </c>
      <c r="E881" s="57">
        <f>'Historical Data'!I365</f>
        <v>-3.297393531091164E-2</v>
      </c>
      <c r="F881" s="57">
        <f>'Historical Data'!K365</f>
        <v>6.9963649111310922E-3</v>
      </c>
      <c r="G881" s="57">
        <f>'Historical Data'!M365</f>
        <v>-3.5571213904351251E-2</v>
      </c>
      <c r="H881" s="57">
        <f>'Historical Data'!O365</f>
        <v>-3.9362664996437591E-2</v>
      </c>
      <c r="I881" s="57">
        <f>'Historical Data'!Q365</f>
        <v>-1.7626783374589561E-2</v>
      </c>
      <c r="J881" s="57">
        <f>'Historical Data'!S365</f>
        <v>-2.3683542625429488E-2</v>
      </c>
      <c r="K881" s="57">
        <f>'Historical Data'!U365</f>
        <v>-1.7385403847126502E-2</v>
      </c>
      <c r="L881" s="57">
        <f>'Historical Data'!W365</f>
        <v>-4.330347617653485E-2</v>
      </c>
      <c r="M881" s="57">
        <f>'Historical Data'!Y365</f>
        <v>-9.6326682435766697E-3</v>
      </c>
    </row>
    <row r="882" spans="2:13" ht="15" customHeight="1" x14ac:dyDescent="0.35">
      <c r="B882" s="56">
        <f>'Historical Data'!C364</f>
        <v>45754</v>
      </c>
      <c r="C882" s="57">
        <f>'Historical Data'!E364</f>
        <v>-8.413361293474142E-3</v>
      </c>
      <c r="D882" s="57">
        <f>'Historical Data'!G364</f>
        <v>-5.1605812614831992E-2</v>
      </c>
      <c r="E882" s="57">
        <f>'Historical Data'!I364</f>
        <v>-5.4665512737934296E-2</v>
      </c>
      <c r="F882" s="57">
        <f>'Historical Data'!K364</f>
        <v>-4.2437369090273291E-2</v>
      </c>
      <c r="G882" s="57">
        <f>'Historical Data'!M364</f>
        <v>-1.5609689992961528E-2</v>
      </c>
      <c r="H882" s="57">
        <f>'Historical Data'!O364</f>
        <v>-3.5545026142251634E-2</v>
      </c>
      <c r="I882" s="57">
        <f>'Historical Data'!Q364</f>
        <v>-5.5394288595685959E-3</v>
      </c>
      <c r="J882" s="57">
        <f>'Historical Data'!S364</f>
        <v>-1.7123686854205733E-3</v>
      </c>
      <c r="K882" s="57">
        <f>'Historical Data'!U364</f>
        <v>-1.531141831408267E-2</v>
      </c>
      <c r="L882" s="57">
        <f>'Historical Data'!W364</f>
        <v>-3.8216579172589027E-2</v>
      </c>
      <c r="M882" s="57">
        <f>'Historical Data'!Y364</f>
        <v>-2.6251723184982478E-2</v>
      </c>
    </row>
    <row r="883" spans="2:13" ht="15" customHeight="1" x14ac:dyDescent="0.35">
      <c r="B883" s="56">
        <f>'Historical Data'!C363</f>
        <v>45755</v>
      </c>
      <c r="C883" s="57">
        <f>'Historical Data'!E363</f>
        <v>5.2434501932310251E-3</v>
      </c>
      <c r="D883" s="57">
        <f>'Historical Data'!G363</f>
        <v>3.2022620712833794E-2</v>
      </c>
      <c r="E883" s="57">
        <f>'Historical Data'!I363</f>
        <v>2.8627047234000003E-3</v>
      </c>
      <c r="F883" s="57">
        <f>'Historical Data'!K363</f>
        <v>7.0595277555032254E-3</v>
      </c>
      <c r="G883" s="57">
        <f>'Historical Data'!M363</f>
        <v>6.356368301680293E-3</v>
      </c>
      <c r="H883" s="57">
        <f>'Historical Data'!O363</f>
        <v>3.7879093067072489E-3</v>
      </c>
      <c r="I883" s="57">
        <f>'Historical Data'!Q363</f>
        <v>1.2109418475599654E-2</v>
      </c>
      <c r="J883" s="57">
        <f>'Historical Data'!S363</f>
        <v>9.0052882037092719E-3</v>
      </c>
      <c r="K883" s="57">
        <f>'Historical Data'!U363</f>
        <v>-1.554841428608178E-3</v>
      </c>
      <c r="L883" s="57">
        <f>'Historical Data'!W363</f>
        <v>1.36677523318538E-2</v>
      </c>
      <c r="M883" s="57">
        <f>'Historical Data'!Y363</f>
        <v>8.7192478697522002E-3</v>
      </c>
    </row>
    <row r="884" spans="2:13" ht="15" customHeight="1" x14ac:dyDescent="0.35">
      <c r="B884" s="56">
        <f>'Historical Data'!C362</f>
        <v>45756</v>
      </c>
      <c r="C884" s="57">
        <f>'Historical Data'!E362</f>
        <v>2.8717685133445858E-3</v>
      </c>
      <c r="D884" s="57">
        <f>'Historical Data'!G362</f>
        <v>-4.4581821210933903E-3</v>
      </c>
      <c r="E884" s="57">
        <f>'Historical Data'!I362</f>
        <v>-1.7184274951743461E-2</v>
      </c>
      <c r="F884" s="57">
        <f>'Historical Data'!K362</f>
        <v>-9.9308407375909846E-3</v>
      </c>
      <c r="G884" s="57">
        <f>'Historical Data'!M362</f>
        <v>-2.3935653412798796E-3</v>
      </c>
      <c r="H884" s="57">
        <f>'Historical Data'!O362</f>
        <v>-1.6216236214841362E-2</v>
      </c>
      <c r="I884" s="57">
        <f>'Historical Data'!Q362</f>
        <v>9.8109655044529287E-3</v>
      </c>
      <c r="J884" s="57">
        <f>'Historical Data'!S362</f>
        <v>-1.0199712639425207E-2</v>
      </c>
      <c r="K884" s="57">
        <f>'Historical Data'!U362</f>
        <v>1.5400519073031971E-2</v>
      </c>
      <c r="L884" s="57">
        <f>'Historical Data'!W362</f>
        <v>-4.0310766608698811E-3</v>
      </c>
      <c r="M884" s="57">
        <f>'Historical Data'!Y362</f>
        <v>1.4008924492596275E-2</v>
      </c>
    </row>
    <row r="885" spans="2:13" ht="15" customHeight="1" x14ac:dyDescent="0.35">
      <c r="B885" s="56">
        <f>'Historical Data'!C361</f>
        <v>45758</v>
      </c>
      <c r="C885" s="57">
        <f>'Historical Data'!E361</f>
        <v>-3.7273762060560545E-2</v>
      </c>
      <c r="D885" s="57">
        <f>'Historical Data'!G361</f>
        <v>8.8368320553653401E-3</v>
      </c>
      <c r="E885" s="57">
        <f>'Historical Data'!I361</f>
        <v>3.8222508758712692E-2</v>
      </c>
      <c r="F885" s="57">
        <f>'Historical Data'!K361</f>
        <v>1.9274255456934952E-2</v>
      </c>
      <c r="G885" s="57">
        <f>'Historical Data'!M361</f>
        <v>2.4325205456846133E-2</v>
      </c>
      <c r="H885" s="57">
        <f>'Historical Data'!O361</f>
        <v>2.4155108847334406E-2</v>
      </c>
      <c r="I885" s="57">
        <f>'Historical Data'!Q361</f>
        <v>-2.3697511835528706E-3</v>
      </c>
      <c r="J885" s="57">
        <f>'Historical Data'!S361</f>
        <v>3.0771352888226966E-2</v>
      </c>
      <c r="K885" s="57">
        <f>'Historical Data'!U361</f>
        <v>3.6468992961650848E-2</v>
      </c>
      <c r="L885" s="57">
        <f>'Historical Data'!W361</f>
        <v>1.7306256455531743E-2</v>
      </c>
      <c r="M885" s="57">
        <f>'Historical Data'!Y361</f>
        <v>2.0412916849450236E-2</v>
      </c>
    </row>
    <row r="886" spans="2:13" ht="15" customHeight="1" x14ac:dyDescent="0.35">
      <c r="B886" s="56">
        <f>'Historical Data'!C360</f>
        <v>45762</v>
      </c>
      <c r="C886" s="57">
        <f>'Historical Data'!E360</f>
        <v>-2.7681227154127908E-2</v>
      </c>
      <c r="D886" s="57">
        <f>'Historical Data'!G360</f>
        <v>5.0426180441108137E-2</v>
      </c>
      <c r="E886" s="57">
        <f>'Historical Data'!I360</f>
        <v>4.811727054804682E-2</v>
      </c>
      <c r="F886" s="57">
        <f>'Historical Data'!K360</f>
        <v>4.6213225711647432E-2</v>
      </c>
      <c r="G886" s="57">
        <f>'Historical Data'!M360</f>
        <v>2.1340193613648362E-2</v>
      </c>
      <c r="H886" s="57">
        <f>'Historical Data'!O360</f>
        <v>3.7756769189185579E-2</v>
      </c>
      <c r="I886" s="57">
        <f>'Historical Data'!Q360</f>
        <v>1.4489298365755632E-2</v>
      </c>
      <c r="J886" s="57">
        <f>'Historical Data'!S360</f>
        <v>6.6647944774071988E-3</v>
      </c>
      <c r="K886" s="57">
        <f>'Historical Data'!U360</f>
        <v>1.4797849601662083E-3</v>
      </c>
      <c r="L886" s="57">
        <f>'Historical Data'!W360</f>
        <v>3.8551243852606332E-2</v>
      </c>
      <c r="M886" s="57">
        <f>'Historical Data'!Y360</f>
        <v>3.9336735671497092E-2</v>
      </c>
    </row>
    <row r="887" spans="2:13" ht="15" customHeight="1" x14ac:dyDescent="0.35">
      <c r="B887" s="56">
        <f>'Historical Data'!C359</f>
        <v>45763</v>
      </c>
      <c r="C887" s="57">
        <f>'Historical Data'!E359</f>
        <v>1.4394603774365633E-2</v>
      </c>
      <c r="D887" s="57">
        <f>'Historical Data'!G359</f>
        <v>8.7333781685630107E-3</v>
      </c>
      <c r="E887" s="57">
        <f>'Historical Data'!I359</f>
        <v>9.5552777863576743E-3</v>
      </c>
      <c r="F887" s="57">
        <f>'Historical Data'!K359</f>
        <v>6.1785148825224123E-3</v>
      </c>
      <c r="G887" s="57">
        <f>'Historical Data'!M359</f>
        <v>4.4592521250732542E-3</v>
      </c>
      <c r="H887" s="57">
        <f>'Historical Data'!O359</f>
        <v>-5.6574137657028345E-3</v>
      </c>
      <c r="I887" s="57">
        <f>'Historical Data'!Q359</f>
        <v>-1.1706353792757529E-3</v>
      </c>
      <c r="J887" s="57">
        <f>'Historical Data'!S359</f>
        <v>-8.827616999334098E-3</v>
      </c>
      <c r="K887" s="57">
        <f>'Historical Data'!U359</f>
        <v>3.94022799243543E-3</v>
      </c>
      <c r="L887" s="57">
        <f>'Historical Data'!W359</f>
        <v>7.2655172689557457E-3</v>
      </c>
      <c r="M887" s="57">
        <f>'Historical Data'!Y359</f>
        <v>-1.1332842316177705E-2</v>
      </c>
    </row>
    <row r="888" spans="2:13" ht="15" customHeight="1" x14ac:dyDescent="0.35">
      <c r="B888" s="56">
        <f>'Historical Data'!C358</f>
        <v>45764</v>
      </c>
      <c r="C888" s="57">
        <f>'Historical Data'!E358</f>
        <v>-9.6589705570853113E-3</v>
      </c>
      <c r="D888" s="57">
        <f>'Historical Data'!G358</f>
        <v>2.1225492355247289E-2</v>
      </c>
      <c r="E888" s="57">
        <f>'Historical Data'!I358</f>
        <v>1.6392225762955626E-3</v>
      </c>
      <c r="F888" s="57">
        <f>'Historical Data'!K358</f>
        <v>7.6070188471455413E-3</v>
      </c>
      <c r="G888" s="57">
        <f>'Historical Data'!M358</f>
        <v>3.0441387674187137E-3</v>
      </c>
      <c r="H888" s="57">
        <f>'Historical Data'!O358</f>
        <v>-3.5314834667274919E-3</v>
      </c>
      <c r="I888" s="57">
        <f>'Historical Data'!Q358</f>
        <v>-3.9849352695975337E-3</v>
      </c>
      <c r="J888" s="57">
        <f>'Historical Data'!S358</f>
        <v>1.3080899164325643E-2</v>
      </c>
      <c r="K888" s="57">
        <f>'Historical Data'!U358</f>
        <v>1.0629649492447157E-2</v>
      </c>
      <c r="L888" s="57">
        <f>'Historical Data'!W358</f>
        <v>1.1803241925787411E-3</v>
      </c>
      <c r="M888" s="57">
        <f>'Historical Data'!Y358</f>
        <v>-8.8462283346545378E-3</v>
      </c>
    </row>
    <row r="889" spans="2:13" ht="15" customHeight="1" x14ac:dyDescent="0.35">
      <c r="B889" s="56">
        <f>'Historical Data'!C357</f>
        <v>45768</v>
      </c>
      <c r="C889" s="57">
        <f>'Historical Data'!E357</f>
        <v>2.7001848920829019E-2</v>
      </c>
      <c r="D889" s="57">
        <f>'Historical Data'!G357</f>
        <v>2.5542826628380144E-2</v>
      </c>
      <c r="E889" s="57">
        <f>'Historical Data'!I357</f>
        <v>9.6077446564681868E-3</v>
      </c>
      <c r="F889" s="57">
        <f>'Historical Data'!K357</f>
        <v>3.5200973542360625E-2</v>
      </c>
      <c r="G889" s="57">
        <f>'Historical Data'!M357</f>
        <v>2.4152729476320411E-2</v>
      </c>
      <c r="H889" s="57">
        <f>'Historical Data'!O357</f>
        <v>2.6481482815350121E-2</v>
      </c>
      <c r="I889" s="57">
        <f>'Historical Data'!Q357</f>
        <v>3.2125140310124145E-2</v>
      </c>
      <c r="J889" s="57">
        <f>'Historical Data'!S357</f>
        <v>1.5110461106537798E-3</v>
      </c>
      <c r="K889" s="57">
        <f>'Historical Data'!U357</f>
        <v>3.5598683387223273E-2</v>
      </c>
      <c r="L889" s="57">
        <f>'Historical Data'!W357</f>
        <v>2.3971765820874236E-2</v>
      </c>
      <c r="M889" s="57">
        <f>'Historical Data'!Y357</f>
        <v>9.4280042249050844E-4</v>
      </c>
    </row>
    <row r="890" spans="2:13" ht="15" customHeight="1" x14ac:dyDescent="0.35">
      <c r="B890" s="56">
        <f>'Historical Data'!C356</f>
        <v>45769</v>
      </c>
      <c r="C890" s="57">
        <f>'Historical Data'!E356</f>
        <v>2.1457155110440773E-2</v>
      </c>
      <c r="D890" s="57">
        <f>'Historical Data'!G356</f>
        <v>-8.4266927083338494E-3</v>
      </c>
      <c r="E890" s="57">
        <f>'Historical Data'!I356</f>
        <v>-1.3542496425654416E-2</v>
      </c>
      <c r="F890" s="57">
        <f>'Historical Data'!K356</f>
        <v>7.5564592636885308E-3</v>
      </c>
      <c r="G890" s="57">
        <f>'Historical Data'!M356</f>
        <v>-1.6236507231465636E-2</v>
      </c>
      <c r="H890" s="57">
        <f>'Historical Data'!O356</f>
        <v>-2.3304713954018785E-2</v>
      </c>
      <c r="I890" s="57">
        <f>'Historical Data'!Q356</f>
        <v>2.4740676619288582E-2</v>
      </c>
      <c r="J890" s="57">
        <f>'Historical Data'!S356</f>
        <v>-1.1795248636815692E-2</v>
      </c>
      <c r="K890" s="57">
        <f>'Historical Data'!U356</f>
        <v>-2.3281307659514083E-2</v>
      </c>
      <c r="L890" s="57">
        <f>'Historical Data'!W356</f>
        <v>-5.7566659022205702E-3</v>
      </c>
      <c r="M890" s="57">
        <f>'Historical Data'!Y356</f>
        <v>-1.8838247741878034E-3</v>
      </c>
    </row>
    <row r="891" spans="2:13" ht="15" customHeight="1" x14ac:dyDescent="0.35">
      <c r="B891" s="56">
        <f>'Historical Data'!C355</f>
        <v>45770</v>
      </c>
      <c r="C891" s="57">
        <f>'Historical Data'!E355</f>
        <v>1.0582498025315079E-2</v>
      </c>
      <c r="D891" s="57">
        <f>'Historical Data'!G355</f>
        <v>9.8967431676533213E-3</v>
      </c>
      <c r="E891" s="57">
        <f>'Historical Data'!I355</f>
        <v>9.753007872455477E-3</v>
      </c>
      <c r="F891" s="57">
        <f>'Historical Data'!K355</f>
        <v>1.0552011021133012E-2</v>
      </c>
      <c r="G891" s="57">
        <f>'Historical Data'!M355</f>
        <v>5.9616569103586592E-3</v>
      </c>
      <c r="H891" s="57">
        <f>'Historical Data'!O355</f>
        <v>-6.873565931743153E-4</v>
      </c>
      <c r="I891" s="57">
        <f>'Historical Data'!Q355</f>
        <v>5.4516687889776261E-3</v>
      </c>
      <c r="J891" s="57">
        <f>'Historical Data'!S355</f>
        <v>9.8542550371607529E-3</v>
      </c>
      <c r="K891" s="57">
        <f>'Historical Data'!U355</f>
        <v>7.6788497424926661E-3</v>
      </c>
      <c r="L891" s="57">
        <f>'Historical Data'!W355</f>
        <v>1.5053992149068884E-2</v>
      </c>
      <c r="M891" s="57">
        <f>'Historical Data'!Y355</f>
        <v>1.2645385283358346E-2</v>
      </c>
    </row>
    <row r="892" spans="2:13" ht="15" customHeight="1" x14ac:dyDescent="0.35">
      <c r="B892" s="56">
        <f>'Historical Data'!C354</f>
        <v>45771</v>
      </c>
      <c r="C892" s="57">
        <f>'Historical Data'!E354</f>
        <v>1.0180261769620058E-2</v>
      </c>
      <c r="D892" s="57">
        <f>'Historical Data'!G354</f>
        <v>2.4392868248644728E-2</v>
      </c>
      <c r="E892" s="57">
        <f>'Historical Data'!I354</f>
        <v>1.7270354023129597E-2</v>
      </c>
      <c r="F892" s="57">
        <f>'Historical Data'!K354</f>
        <v>-6.1270202045251576E-3</v>
      </c>
      <c r="G892" s="57">
        <f>'Historical Data'!M354</f>
        <v>-1.0605026235551707E-2</v>
      </c>
      <c r="H892" s="57">
        <f>'Historical Data'!O354</f>
        <v>-9.9243780385159797E-3</v>
      </c>
      <c r="I892" s="57">
        <f>'Historical Data'!Q354</f>
        <v>-1.4274654595878178E-2</v>
      </c>
      <c r="J892" s="57">
        <f>'Historical Data'!S354</f>
        <v>-1.6492091280728705E-3</v>
      </c>
      <c r="K892" s="57">
        <f>'Historical Data'!U354</f>
        <v>-1.7464079211865213E-3</v>
      </c>
      <c r="L892" s="57">
        <f>'Historical Data'!W354</f>
        <v>3.5492520385536075E-3</v>
      </c>
      <c r="M892" s="57">
        <f>'Historical Data'!Y354</f>
        <v>-5.5292410241658541E-3</v>
      </c>
    </row>
    <row r="893" spans="2:13" ht="15" customHeight="1" x14ac:dyDescent="0.35">
      <c r="B893" s="56">
        <f>'Historical Data'!C353</f>
        <v>45772</v>
      </c>
      <c r="C893" s="57">
        <f>'Historical Data'!E353</f>
        <v>2.4950070271469782E-2</v>
      </c>
      <c r="D893" s="57">
        <f>'Historical Data'!G353</f>
        <v>-4.9235765852211122E-2</v>
      </c>
      <c r="E893" s="57">
        <f>'Historical Data'!I353</f>
        <v>-5.8207362303033139E-2</v>
      </c>
      <c r="F893" s="57">
        <f>'Historical Data'!K353</f>
        <v>-4.6018889525276663E-2</v>
      </c>
      <c r="G893" s="57">
        <f>'Historical Data'!M353</f>
        <v>-2.9256044581706053E-2</v>
      </c>
      <c r="H893" s="57">
        <f>'Historical Data'!O353</f>
        <v>-4.1881702127089082E-2</v>
      </c>
      <c r="I893" s="57">
        <f>'Historical Data'!Q353</f>
        <v>-3.3789866057190476E-2</v>
      </c>
      <c r="J893" s="57">
        <f>'Historical Data'!S353</f>
        <v>-1.8584818635134392E-2</v>
      </c>
      <c r="K893" s="57">
        <f>'Historical Data'!U353</f>
        <v>-2.5127195186384177E-2</v>
      </c>
      <c r="L893" s="57">
        <f>'Historical Data'!W353</f>
        <v>-2.0841214166399835E-2</v>
      </c>
      <c r="M893" s="57">
        <f>'Historical Data'!Y353</f>
        <v>-3.8795581063904794E-2</v>
      </c>
    </row>
    <row r="894" spans="2:13" ht="15" customHeight="1" x14ac:dyDescent="0.35">
      <c r="B894" s="56">
        <f>'Historical Data'!C352</f>
        <v>45775</v>
      </c>
      <c r="C894" s="57">
        <f>'Historical Data'!E352</f>
        <v>-3.5911462655976445E-3</v>
      </c>
      <c r="D894" s="57">
        <f>'Historical Data'!G352</f>
        <v>1.1975734127420923E-2</v>
      </c>
      <c r="E894" s="57">
        <f>'Historical Data'!I352</f>
        <v>3.117638769119857E-2</v>
      </c>
      <c r="F894" s="57">
        <f>'Historical Data'!K352</f>
        <v>6.1891352341496564E-3</v>
      </c>
      <c r="G894" s="57">
        <f>'Historical Data'!M352</f>
        <v>3.4944108781389094E-2</v>
      </c>
      <c r="H894" s="57">
        <f>'Historical Data'!O352</f>
        <v>-1.3465888377711233E-2</v>
      </c>
      <c r="I894" s="57">
        <f>'Historical Data'!Q352</f>
        <v>8.1329270845016399E-3</v>
      </c>
      <c r="J894" s="57">
        <f>'Historical Data'!S352</f>
        <v>1.4167347354978599E-2</v>
      </c>
      <c r="K894" s="57">
        <f>'Historical Data'!U352</f>
        <v>6.6884793618935401E-3</v>
      </c>
      <c r="L894" s="57">
        <f>'Historical Data'!W352</f>
        <v>1.9349810599495143E-2</v>
      </c>
      <c r="M894" s="57">
        <f>'Historical Data'!Y352</f>
        <v>1.1958926099816747E-2</v>
      </c>
    </row>
    <row r="895" spans="2:13" ht="15" customHeight="1" x14ac:dyDescent="0.35">
      <c r="B895" s="56">
        <f>'Historical Data'!C351</f>
        <v>45776</v>
      </c>
      <c r="C895" s="57">
        <f>'Historical Data'!E351</f>
        <v>6.9155632041049131E-3</v>
      </c>
      <c r="D895" s="57">
        <f>'Historical Data'!G351</f>
        <v>-8.2675494216234435E-3</v>
      </c>
      <c r="E895" s="57">
        <f>'Historical Data'!I351</f>
        <v>-1.9766180218850127E-2</v>
      </c>
      <c r="F895" s="57">
        <f>'Historical Data'!K351</f>
        <v>-7.4174551984417247E-3</v>
      </c>
      <c r="G895" s="57">
        <f>'Historical Data'!M351</f>
        <v>-1.3618731560467001E-2</v>
      </c>
      <c r="H895" s="57">
        <f>'Historical Data'!O351</f>
        <v>-2.4359493965726564E-2</v>
      </c>
      <c r="I895" s="57">
        <f>'Historical Data'!Q351</f>
        <v>-2.8812359542342847E-3</v>
      </c>
      <c r="J895" s="57">
        <f>'Historical Data'!S351</f>
        <v>-1.2586235542307311E-2</v>
      </c>
      <c r="K895" s="57">
        <f>'Historical Data'!U351</f>
        <v>-1.8149388115800025E-2</v>
      </c>
      <c r="L895" s="57">
        <f>'Historical Data'!W351</f>
        <v>-4.4292271926106297E-3</v>
      </c>
      <c r="M895" s="57">
        <f>'Historical Data'!Y351</f>
        <v>-1.5414053152469354E-3</v>
      </c>
    </row>
    <row r="896" spans="2:13" ht="15" customHeight="1" x14ac:dyDescent="0.35">
      <c r="B896" s="56">
        <f>'Historical Data'!C350</f>
        <v>45777</v>
      </c>
      <c r="C896" s="57">
        <f>'Historical Data'!E350</f>
        <v>-8.1427015642343559E-4</v>
      </c>
      <c r="D896" s="57">
        <f>'Historical Data'!G350</f>
        <v>-1.9615321223898308E-2</v>
      </c>
      <c r="E896" s="57">
        <f>'Historical Data'!I350</f>
        <v>-2.352559804062837E-2</v>
      </c>
      <c r="F896" s="57">
        <f>'Historical Data'!K350</f>
        <v>-3.0256079406327907E-2</v>
      </c>
      <c r="G896" s="57">
        <f>'Historical Data'!M350</f>
        <v>1.1707099507065832E-2</v>
      </c>
      <c r="H896" s="57">
        <f>'Historical Data'!O350</f>
        <v>3.1424850997727294E-2</v>
      </c>
      <c r="I896" s="57">
        <f>'Historical Data'!Q350</f>
        <v>-8.4372984995696454E-3</v>
      </c>
      <c r="J896" s="57">
        <f>'Historical Data'!S350</f>
        <v>-6.7237862676114979E-3</v>
      </c>
      <c r="K896" s="57">
        <f>'Historical Data'!U350</f>
        <v>1.4853917424374918E-2</v>
      </c>
      <c r="L896" s="57">
        <f>'Historical Data'!W350</f>
        <v>-2.2753262376456695E-2</v>
      </c>
      <c r="M896" s="57">
        <f>'Historical Data'!Y350</f>
        <v>-9.970407393677494E-3</v>
      </c>
    </row>
    <row r="897" spans="2:13" ht="15" customHeight="1" x14ac:dyDescent="0.35">
      <c r="B897" s="56">
        <f>'Historical Data'!C349</f>
        <v>45779</v>
      </c>
      <c r="C897" s="57">
        <f>'Historical Data'!E349</f>
        <v>-2.2180307687877487E-2</v>
      </c>
      <c r="D897" s="57">
        <f>'Historical Data'!G349</f>
        <v>6.7248236856429777E-3</v>
      </c>
      <c r="E897" s="57">
        <f>'Historical Data'!I349</f>
        <v>5.5512378508224547E-3</v>
      </c>
      <c r="F897" s="57">
        <f>'Historical Data'!K349</f>
        <v>-1.0619348218436242E-2</v>
      </c>
      <c r="G897" s="57">
        <f>'Historical Data'!M349</f>
        <v>-2.0124170192995505E-3</v>
      </c>
      <c r="H897" s="57">
        <f>'Historical Data'!O349</f>
        <v>-2.0659430446105409E-2</v>
      </c>
      <c r="I897" s="57">
        <f>'Historical Data'!Q349</f>
        <v>-1.049073549588142E-2</v>
      </c>
      <c r="J897" s="57">
        <f>'Historical Data'!S349</f>
        <v>-1.6499793136415364E-2</v>
      </c>
      <c r="K897" s="57">
        <f>'Historical Data'!U349</f>
        <v>-1.4311363827860246E-2</v>
      </c>
      <c r="L897" s="57">
        <f>'Historical Data'!W349</f>
        <v>-8.064553065145752E-3</v>
      </c>
      <c r="M897" s="57">
        <f>'Historical Data'!Y349</f>
        <v>-3.1966670981335876E-2</v>
      </c>
    </row>
    <row r="898" spans="2:13" ht="15" customHeight="1" x14ac:dyDescent="0.35">
      <c r="B898" s="56">
        <f>'Historical Data'!C348</f>
        <v>45782</v>
      </c>
      <c r="C898" s="57">
        <f>'Historical Data'!E348</f>
        <v>1.7149882938465311E-2</v>
      </c>
      <c r="D898" s="57">
        <f>'Historical Data'!G348</f>
        <v>3.4779727918121672E-2</v>
      </c>
      <c r="E898" s="57">
        <f>'Historical Data'!I348</f>
        <v>6.6247100796422265E-2</v>
      </c>
      <c r="F898" s="57">
        <f>'Historical Data'!K348</f>
        <v>5.7085887214247455E-2</v>
      </c>
      <c r="G898" s="57">
        <f>'Historical Data'!M348</f>
        <v>3.9574030605283639E-2</v>
      </c>
      <c r="H898" s="57">
        <f>'Historical Data'!O348</f>
        <v>2.535692733950623E-2</v>
      </c>
      <c r="I898" s="57">
        <f>'Historical Data'!Q348</f>
        <v>-3.0627283351112311E-3</v>
      </c>
      <c r="J898" s="57">
        <f>'Historical Data'!S348</f>
        <v>-2.8674074650558712E-4</v>
      </c>
      <c r="K898" s="57">
        <f>'Historical Data'!U348</f>
        <v>1.6994075638278705E-2</v>
      </c>
      <c r="L898" s="57">
        <f>'Historical Data'!W348</f>
        <v>2.045632352567317E-2</v>
      </c>
      <c r="M898" s="57">
        <f>'Historical Data'!Y348</f>
        <v>-8.0542073429868966E-3</v>
      </c>
    </row>
    <row r="899" spans="2:13" ht="15" customHeight="1" x14ac:dyDescent="0.35">
      <c r="B899" s="56">
        <f>'Historical Data'!C347</f>
        <v>45783</v>
      </c>
      <c r="C899" s="57">
        <f>'Historical Data'!E347</f>
        <v>-2.8981856662858574E-3</v>
      </c>
      <c r="D899" s="57">
        <f>'Historical Data'!G347</f>
        <v>-3.1796828216841821E-2</v>
      </c>
      <c r="E899" s="57">
        <f>'Historical Data'!I347</f>
        <v>-4.3957762939253686E-2</v>
      </c>
      <c r="F899" s="57">
        <f>'Historical Data'!K347</f>
        <v>-3.6660991980329571E-2</v>
      </c>
      <c r="G899" s="57">
        <f>'Historical Data'!M347</f>
        <v>-1.3335686302891947E-2</v>
      </c>
      <c r="H899" s="57">
        <f>'Historical Data'!O347</f>
        <v>-3.1172081933678264E-2</v>
      </c>
      <c r="I899" s="57">
        <f>'Historical Data'!Q347</f>
        <v>-3.4503171897209639E-2</v>
      </c>
      <c r="J899" s="57">
        <f>'Historical Data'!S347</f>
        <v>-1.9506778895168719E-2</v>
      </c>
      <c r="K899" s="57">
        <f>'Historical Data'!U347</f>
        <v>-1.9468329223879532E-3</v>
      </c>
      <c r="L899" s="57">
        <f>'Historical Data'!W347</f>
        <v>-3.649444868166174E-2</v>
      </c>
      <c r="M899" s="57">
        <f>'Historical Data'!Y347</f>
        <v>-1.0555586463580124E-2</v>
      </c>
    </row>
    <row r="900" spans="2:13" ht="15" customHeight="1" x14ac:dyDescent="0.35">
      <c r="B900" s="56">
        <f>'Historical Data'!C346</f>
        <v>45784</v>
      </c>
      <c r="C900" s="57">
        <f>'Historical Data'!E346</f>
        <v>-5.7246560923378542E-3</v>
      </c>
      <c r="D900" s="57">
        <f>'Historical Data'!G346</f>
        <v>-3.9453436042435897E-2</v>
      </c>
      <c r="E900" s="57">
        <f>'Historical Data'!I346</f>
        <v>-6.4987814784728259E-3</v>
      </c>
      <c r="F900" s="57">
        <f>'Historical Data'!K346</f>
        <v>-7.6485374669009731E-3</v>
      </c>
      <c r="G900" s="57">
        <f>'Historical Data'!M346</f>
        <v>1.1365616315214488E-2</v>
      </c>
      <c r="H900" s="57">
        <f>'Historical Data'!O346</f>
        <v>4.9334858099063794E-3</v>
      </c>
      <c r="I900" s="57">
        <f>'Historical Data'!Q346</f>
        <v>2.0805344542849546E-2</v>
      </c>
      <c r="J900" s="57">
        <f>'Historical Data'!S346</f>
        <v>7.3160113009973493E-4</v>
      </c>
      <c r="K900" s="57">
        <f>'Historical Data'!U346</f>
        <v>1.1378387477441132E-2</v>
      </c>
      <c r="L900" s="57">
        <f>'Historical Data'!W346</f>
        <v>6.5350462866156089E-3</v>
      </c>
      <c r="M900" s="57">
        <f>'Historical Data'!Y346</f>
        <v>2.7080647216202403E-2</v>
      </c>
    </row>
    <row r="901" spans="2:13" ht="15" customHeight="1" x14ac:dyDescent="0.35">
      <c r="B901" s="56">
        <f>'Historical Data'!C345</f>
        <v>45785</v>
      </c>
      <c r="C901" s="57">
        <f>'Historical Data'!E345</f>
        <v>-3.0036563711975939E-3</v>
      </c>
      <c r="D901" s="57">
        <f>'Historical Data'!G345</f>
        <v>-3.7402451238048195E-2</v>
      </c>
      <c r="E901" s="57">
        <f>'Historical Data'!I345</f>
        <v>-4.0065412919051524E-2</v>
      </c>
      <c r="F901" s="57">
        <f>'Historical Data'!K345</f>
        <v>-2.2088527940621994E-2</v>
      </c>
      <c r="G901" s="57">
        <f>'Historical Data'!M345</f>
        <v>-2.3326439907224494E-2</v>
      </c>
      <c r="H901" s="57">
        <f>'Historical Data'!O345</f>
        <v>-1.099251690453551E-2</v>
      </c>
      <c r="I901" s="57">
        <f>'Historical Data'!Q345</f>
        <v>-3.8484690724855386E-2</v>
      </c>
      <c r="J901" s="57">
        <f>'Historical Data'!S345</f>
        <v>-5.993299515576811E-3</v>
      </c>
      <c r="K901" s="57">
        <f>'Historical Data'!U345</f>
        <v>-9.1610265195977147E-3</v>
      </c>
      <c r="L901" s="57">
        <f>'Historical Data'!W345</f>
        <v>-1.9080451641218965E-2</v>
      </c>
      <c r="M901" s="57">
        <f>'Historical Data'!Y345</f>
        <v>-5.4530911898394541E-2</v>
      </c>
    </row>
    <row r="902" spans="2:13" ht="15" customHeight="1" x14ac:dyDescent="0.35">
      <c r="B902" s="56">
        <f>'Historical Data'!C344</f>
        <v>45786</v>
      </c>
      <c r="C902" s="57">
        <f>'Historical Data'!E344</f>
        <v>1.3030646992054473E-2</v>
      </c>
      <c r="D902" s="57">
        <f>'Historical Data'!G344</f>
        <v>-1.4183580946439789E-2</v>
      </c>
      <c r="E902" s="57">
        <f>'Historical Data'!I344</f>
        <v>-1.1924903951947563E-3</v>
      </c>
      <c r="F902" s="57">
        <f>'Historical Data'!K344</f>
        <v>-1.5763162007087717E-2</v>
      </c>
      <c r="G902" s="57">
        <f>'Historical Data'!M344</f>
        <v>-1.9094415759498884E-2</v>
      </c>
      <c r="H902" s="57">
        <f>'Historical Data'!O344</f>
        <v>-7.5537280052817568E-3</v>
      </c>
      <c r="I902" s="57">
        <f>'Historical Data'!Q344</f>
        <v>-2.780549431213708E-2</v>
      </c>
      <c r="J902" s="57">
        <f>'Historical Data'!S344</f>
        <v>-1.5441140180562418E-2</v>
      </c>
      <c r="K902" s="57">
        <f>'Historical Data'!U344</f>
        <v>-2.903509732432763E-2</v>
      </c>
      <c r="L902" s="57">
        <f>'Historical Data'!W344</f>
        <v>2.2964241288421228E-3</v>
      </c>
      <c r="M902" s="57">
        <f>'Historical Data'!Y344</f>
        <v>-3.4014208783615274E-2</v>
      </c>
    </row>
    <row r="903" spans="2:13" ht="15" customHeight="1" x14ac:dyDescent="0.35">
      <c r="B903" s="56">
        <f>'Historical Data'!C343</f>
        <v>45789</v>
      </c>
      <c r="C903" s="57">
        <f>'Historical Data'!E343</f>
        <v>-2.3493794746642926E-2</v>
      </c>
      <c r="D903" s="57">
        <f>'Historical Data'!G343</f>
        <v>8.1247750200240221E-2</v>
      </c>
      <c r="E903" s="57">
        <f>'Historical Data'!I343</f>
        <v>6.9475211482006749E-2</v>
      </c>
      <c r="F903" s="57">
        <f>'Historical Data'!K343</f>
        <v>6.7480429001446351E-2</v>
      </c>
      <c r="G903" s="57">
        <f>'Historical Data'!M343</f>
        <v>5.7383878466677585E-2</v>
      </c>
      <c r="H903" s="57">
        <f>'Historical Data'!O343</f>
        <v>4.6210775135847371E-2</v>
      </c>
      <c r="I903" s="57">
        <f>'Historical Data'!Q343</f>
        <v>6.835972240673871E-2</v>
      </c>
      <c r="J903" s="57">
        <f>'Historical Data'!S343</f>
        <v>4.1224712430431465E-2</v>
      </c>
      <c r="K903" s="57">
        <f>'Historical Data'!U343</f>
        <v>3.2576169585023518E-2</v>
      </c>
      <c r="L903" s="57">
        <f>'Historical Data'!W343</f>
        <v>5.4986488217954488E-2</v>
      </c>
      <c r="M903" s="57">
        <f>'Historical Data'!Y343</f>
        <v>6.8163696529335738E-2</v>
      </c>
    </row>
    <row r="904" spans="2:13" ht="15" customHeight="1" x14ac:dyDescent="0.35">
      <c r="B904" s="56">
        <f>'Historical Data'!C342</f>
        <v>45790</v>
      </c>
      <c r="C904" s="57">
        <f>'Historical Data'!E342</f>
        <v>8.2007989079422305E-3</v>
      </c>
      <c r="D904" s="57">
        <f>'Historical Data'!G342</f>
        <v>1.1070138151846765E-2</v>
      </c>
      <c r="E904" s="57">
        <f>'Historical Data'!I342</f>
        <v>1.8606134949897157E-2</v>
      </c>
      <c r="F904" s="57">
        <f>'Historical Data'!K342</f>
        <v>-1.4271316379426247E-2</v>
      </c>
      <c r="G904" s="57">
        <f>'Historical Data'!M342</f>
        <v>-1.6310923834852442E-2</v>
      </c>
      <c r="H904" s="57">
        <f>'Historical Data'!O342</f>
        <v>-1.423823918695355E-2</v>
      </c>
      <c r="I904" s="57">
        <f>'Historical Data'!Q342</f>
        <v>2.7610223373508713E-3</v>
      </c>
      <c r="J904" s="57">
        <f>'Historical Data'!S342</f>
        <v>-2.0226557280403012E-2</v>
      </c>
      <c r="K904" s="57">
        <f>'Historical Data'!U342</f>
        <v>-3.4298572887232148E-2</v>
      </c>
      <c r="L904" s="57">
        <f>'Historical Data'!W342</f>
        <v>-5.3653646923359499E-3</v>
      </c>
      <c r="M904" s="57">
        <f>'Historical Data'!Y342</f>
        <v>-2.6208015377665705E-2</v>
      </c>
    </row>
    <row r="905" spans="2:13" ht="15" customHeight="1" x14ac:dyDescent="0.35">
      <c r="B905" s="56">
        <f>'Historical Data'!C341</f>
        <v>45791</v>
      </c>
      <c r="C905" s="57">
        <f>'Historical Data'!E341</f>
        <v>-1.5075753236969636E-2</v>
      </c>
      <c r="D905" s="57">
        <f>'Historical Data'!G341</f>
        <v>-1.4819756948858509E-2</v>
      </c>
      <c r="E905" s="57">
        <f>'Historical Data'!I341</f>
        <v>9.6028519641504495E-3</v>
      </c>
      <c r="F905" s="57">
        <f>'Historical Data'!K341</f>
        <v>1.9489474196938694E-3</v>
      </c>
      <c r="G905" s="57">
        <f>'Historical Data'!M341</f>
        <v>2.2982281693246343E-2</v>
      </c>
      <c r="H905" s="57">
        <f>'Historical Data'!O341</f>
        <v>1.4760231799808565E-3</v>
      </c>
      <c r="I905" s="57">
        <f>'Historical Data'!Q341</f>
        <v>2.909143609716569E-2</v>
      </c>
      <c r="J905" s="57">
        <f>'Historical Data'!S341</f>
        <v>-8.6384912628165722E-3</v>
      </c>
      <c r="K905" s="57">
        <f>'Historical Data'!U341</f>
        <v>-8.3765782310974979E-3</v>
      </c>
      <c r="L905" s="57">
        <f>'Historical Data'!W341</f>
        <v>1.965075255221671E-2</v>
      </c>
      <c r="M905" s="57">
        <f>'Historical Data'!Y341</f>
        <v>1.6190044340553822E-2</v>
      </c>
    </row>
    <row r="906" spans="2:13" ht="15" customHeight="1" x14ac:dyDescent="0.35">
      <c r="B906" s="56">
        <f>'Historical Data'!C340</f>
        <v>45792</v>
      </c>
      <c r="C906" s="57">
        <f>'Historical Data'!E340</f>
        <v>-5.8804672764817267E-3</v>
      </c>
      <c r="D906" s="57">
        <f>'Historical Data'!G340</f>
        <v>2.2451729090782413E-2</v>
      </c>
      <c r="E906" s="57">
        <f>'Historical Data'!I340</f>
        <v>6.7203351156575053E-4</v>
      </c>
      <c r="F906" s="57">
        <f>'Historical Data'!K340</f>
        <v>6.1134092970267506E-3</v>
      </c>
      <c r="G906" s="57">
        <f>'Historical Data'!M340</f>
        <v>-2.8186715487084402E-2</v>
      </c>
      <c r="H906" s="57">
        <f>'Historical Data'!O340</f>
        <v>2.6213259231435471E-2</v>
      </c>
      <c r="I906" s="57">
        <f>'Historical Data'!Q340</f>
        <v>1.1516959141406824E-2</v>
      </c>
      <c r="J906" s="57">
        <f>'Historical Data'!S340</f>
        <v>1.0042970762151882E-2</v>
      </c>
      <c r="K906" s="57">
        <f>'Historical Data'!U340</f>
        <v>1.2502064527408097E-2</v>
      </c>
      <c r="L906" s="57">
        <f>'Historical Data'!W340</f>
        <v>2.5191576590410936E-3</v>
      </c>
      <c r="M906" s="57">
        <f>'Historical Data'!Y340</f>
        <v>-1.1862943105347523E-2</v>
      </c>
    </row>
    <row r="907" spans="2:13" ht="15" customHeight="1" x14ac:dyDescent="0.35">
      <c r="B907" s="56">
        <f>'Historical Data'!C339</f>
        <v>45793</v>
      </c>
      <c r="C907" s="57">
        <f>'Historical Data'!E339</f>
        <v>4.1897200004199497E-2</v>
      </c>
      <c r="D907" s="57">
        <f>'Historical Data'!G339</f>
        <v>4.6662275548536858E-3</v>
      </c>
      <c r="E907" s="57">
        <f>'Historical Data'!I339</f>
        <v>5.3931139430922315E-2</v>
      </c>
      <c r="F907" s="57">
        <f>'Historical Data'!K339</f>
        <v>4.1244665938658942E-2</v>
      </c>
      <c r="G907" s="57">
        <f>'Historical Data'!M339</f>
        <v>1.2938538581987125E-2</v>
      </c>
      <c r="H907" s="57">
        <f>'Historical Data'!O339</f>
        <v>3.3750516814487375E-2</v>
      </c>
      <c r="I907" s="57">
        <f>'Historical Data'!Q339</f>
        <v>3.1742338497472211E-2</v>
      </c>
      <c r="J907" s="57">
        <f>'Historical Data'!S339</f>
        <v>3.363073413182649E-3</v>
      </c>
      <c r="K907" s="57">
        <f>'Historical Data'!U339</f>
        <v>1.835473544709032E-3</v>
      </c>
      <c r="L907" s="57">
        <f>'Historical Data'!W339</f>
        <v>1.9726025355846888E-2</v>
      </c>
      <c r="M907" s="57">
        <f>'Historical Data'!Y339</f>
        <v>7.049738890051005E-3</v>
      </c>
    </row>
    <row r="908" spans="2:13" ht="15" customHeight="1" x14ac:dyDescent="0.35">
      <c r="B908" s="56">
        <f>'Historical Data'!C338</f>
        <v>45796</v>
      </c>
      <c r="C908" s="57">
        <f>'Historical Data'!E338</f>
        <v>-5.3275868521893699E-3</v>
      </c>
      <c r="D908" s="57">
        <f>'Historical Data'!G338</f>
        <v>-2.8577633711550199E-2</v>
      </c>
      <c r="E908" s="57">
        <f>'Historical Data'!I338</f>
        <v>-5.979782111480092E-3</v>
      </c>
      <c r="F908" s="57">
        <f>'Historical Data'!K338</f>
        <v>-5.7471400057332866E-3</v>
      </c>
      <c r="G908" s="57">
        <f>'Historical Data'!M338</f>
        <v>4.5402191703620698E-2</v>
      </c>
      <c r="H908" s="57">
        <f>'Historical Data'!O338</f>
        <v>2.2824165847896261E-2</v>
      </c>
      <c r="I908" s="57">
        <f>'Historical Data'!Q338</f>
        <v>-8.0258279861288306E-3</v>
      </c>
      <c r="J908" s="57">
        <f>'Historical Data'!S338</f>
        <v>5.9748654600957352E-3</v>
      </c>
      <c r="K908" s="57">
        <f>'Historical Data'!U338</f>
        <v>1.2824775277211042E-2</v>
      </c>
      <c r="L908" s="57">
        <f>'Historical Data'!W338</f>
        <v>5.6678921918416059E-3</v>
      </c>
      <c r="M908" s="57">
        <f>'Historical Data'!Y338</f>
        <v>-1.2822279759156285E-2</v>
      </c>
    </row>
    <row r="909" spans="2:13" ht="15" customHeight="1" x14ac:dyDescent="0.35">
      <c r="B909" s="56">
        <f>'Historical Data'!C337</f>
        <v>45797</v>
      </c>
      <c r="C909" s="57">
        <f>'Historical Data'!E337</f>
        <v>1.4226068583254259E-2</v>
      </c>
      <c r="D909" s="57">
        <f>'Historical Data'!G337</f>
        <v>-2.1543507580264909E-2</v>
      </c>
      <c r="E909" s="57">
        <f>'Historical Data'!I337</f>
        <v>-2.9635096442770181E-2</v>
      </c>
      <c r="F909" s="57">
        <f>'Historical Data'!K337</f>
        <v>-1.0760330078354086E-2</v>
      </c>
      <c r="G909" s="57">
        <f>'Historical Data'!M337</f>
        <v>8.5123358215870581E-3</v>
      </c>
      <c r="H909" s="57">
        <f>'Historical Data'!O337</f>
        <v>-2.0665431363923625E-2</v>
      </c>
      <c r="I909" s="57">
        <f>'Historical Data'!Q337</f>
        <v>-2.6744598849948176E-2</v>
      </c>
      <c r="J909" s="57">
        <f>'Historical Data'!S337</f>
        <v>-7.3881035754498336E-3</v>
      </c>
      <c r="K909" s="57">
        <f>'Historical Data'!U337</f>
        <v>-2.0226914166551202E-2</v>
      </c>
      <c r="L909" s="57">
        <f>'Historical Data'!W337</f>
        <v>-2.2420954813569316E-2</v>
      </c>
      <c r="M909" s="57">
        <f>'Historical Data'!Y337</f>
        <v>-2.380124994452093E-2</v>
      </c>
    </row>
    <row r="910" spans="2:13" ht="15" customHeight="1" x14ac:dyDescent="0.35">
      <c r="B910" s="56">
        <f>'Historical Data'!C336</f>
        <v>45798</v>
      </c>
      <c r="C910" s="57">
        <f>'Historical Data'!E336</f>
        <v>9.1835933876986964E-3</v>
      </c>
      <c r="D910" s="57">
        <f>'Historical Data'!G336</f>
        <v>2.7594416948111267E-3</v>
      </c>
      <c r="E910" s="57">
        <f>'Historical Data'!I336</f>
        <v>1.2754700581606659E-2</v>
      </c>
      <c r="F910" s="57">
        <f>'Historical Data'!K336</f>
        <v>-8.899657342509304E-3</v>
      </c>
      <c r="G910" s="57">
        <f>'Historical Data'!M336</f>
        <v>-1.2861699796882231E-2</v>
      </c>
      <c r="H910" s="57">
        <f>'Historical Data'!O336</f>
        <v>1.9808641940444183E-4</v>
      </c>
      <c r="I910" s="57">
        <f>'Historical Data'!Q336</f>
        <v>1.1661490546966302E-2</v>
      </c>
      <c r="J910" s="57">
        <f>'Historical Data'!S336</f>
        <v>1.0361925293847607E-2</v>
      </c>
      <c r="K910" s="57">
        <f>'Historical Data'!U336</f>
        <v>-5.8745468463629047E-3</v>
      </c>
      <c r="L910" s="57">
        <f>'Historical Data'!W336</f>
        <v>7.2690495993847914E-3</v>
      </c>
      <c r="M910" s="57">
        <f>'Historical Data'!Y336</f>
        <v>5.9695708835532102E-3</v>
      </c>
    </row>
    <row r="911" spans="2:13" ht="15" customHeight="1" x14ac:dyDescent="0.35">
      <c r="B911" s="56">
        <f>'Historical Data'!C335</f>
        <v>45799</v>
      </c>
      <c r="C911" s="57">
        <f>'Historical Data'!E335</f>
        <v>8.5471777346373123E-3</v>
      </c>
      <c r="D911" s="57">
        <f>'Historical Data'!G335</f>
        <v>7.8541253158135316E-3</v>
      </c>
      <c r="E911" s="57">
        <f>'Historical Data'!I335</f>
        <v>-1.0687430420534771E-2</v>
      </c>
      <c r="F911" s="57">
        <f>'Historical Data'!K335</f>
        <v>4.4444250681996422E-3</v>
      </c>
      <c r="G911" s="57">
        <f>'Historical Data'!M335</f>
        <v>-2.1579834618910332E-2</v>
      </c>
      <c r="H911" s="57">
        <f>'Historical Data'!O335</f>
        <v>-9.6077246686119278E-3</v>
      </c>
      <c r="I911" s="57">
        <f>'Historical Data'!Q335</f>
        <v>-1.3695446360216801E-3</v>
      </c>
      <c r="J911" s="57">
        <f>'Historical Data'!S335</f>
        <v>-1.3722351439824476E-2</v>
      </c>
      <c r="K911" s="57">
        <f>'Historical Data'!U335</f>
        <v>-1.7727570400871695E-2</v>
      </c>
      <c r="L911" s="57">
        <f>'Historical Data'!W335</f>
        <v>-1.5553077833488582E-2</v>
      </c>
      <c r="M911" s="57">
        <f>'Historical Data'!Y335</f>
        <v>-2.9313318357165885E-3</v>
      </c>
    </row>
    <row r="912" spans="2:13" ht="15" customHeight="1" x14ac:dyDescent="0.35">
      <c r="B912" s="56">
        <f>'Historical Data'!C334</f>
        <v>45800</v>
      </c>
      <c r="C912" s="57">
        <f>'Historical Data'!E334</f>
        <v>7.3041205894885941E-4</v>
      </c>
      <c r="D912" s="57">
        <f>'Historical Data'!G334</f>
        <v>-2.7872721354175178E-3</v>
      </c>
      <c r="E912" s="57">
        <f>'Historical Data'!I334</f>
        <v>1.1158255802969919E-3</v>
      </c>
      <c r="F912" s="57">
        <f>'Historical Data'!K334</f>
        <v>-9.0300231217288474E-4</v>
      </c>
      <c r="G912" s="57">
        <f>'Historical Data'!M334</f>
        <v>1.2424931772063275E-2</v>
      </c>
      <c r="H912" s="57">
        <f>'Historical Data'!O334</f>
        <v>-6.700725660345519E-3</v>
      </c>
      <c r="I912" s="57">
        <f>'Historical Data'!Q334</f>
        <v>-1.7485798184223467E-2</v>
      </c>
      <c r="J912" s="57">
        <f>'Historical Data'!S334</f>
        <v>9.3731092692606044E-3</v>
      </c>
      <c r="K912" s="57">
        <f>'Historical Data'!U334</f>
        <v>2.4750918853378545E-2</v>
      </c>
      <c r="L912" s="57">
        <f>'Historical Data'!W334</f>
        <v>1.6304348674754277E-2</v>
      </c>
      <c r="M912" s="57">
        <f>'Historical Data'!Y334</f>
        <v>5.2344839520226394E-3</v>
      </c>
    </row>
    <row r="913" spans="2:13" ht="15" customHeight="1" x14ac:dyDescent="0.35">
      <c r="B913" s="56">
        <f>'Historical Data'!C333</f>
        <v>45803</v>
      </c>
      <c r="C913" s="57">
        <f>'Historical Data'!E333</f>
        <v>-7.1643012144568807E-3</v>
      </c>
      <c r="D913" s="57">
        <f>'Historical Data'!G333</f>
        <v>2.4528257874676385E-3</v>
      </c>
      <c r="E913" s="57">
        <f>'Historical Data'!I333</f>
        <v>2.5229204185546639E-2</v>
      </c>
      <c r="F913" s="57">
        <f>'Historical Data'!K333</f>
        <v>9.7614048898488903E-3</v>
      </c>
      <c r="G913" s="57">
        <f>'Historical Data'!M333</f>
        <v>-6.1069318113047277E-3</v>
      </c>
      <c r="H913" s="57">
        <f>'Historical Data'!O333</f>
        <v>1.6713739776579084E-2</v>
      </c>
      <c r="I913" s="57">
        <f>'Historical Data'!Q333</f>
        <v>1.267876695935799E-2</v>
      </c>
      <c r="J913" s="57">
        <f>'Historical Data'!S333</f>
        <v>-3.1920434673601283E-3</v>
      </c>
      <c r="K913" s="57">
        <f>'Historical Data'!U333</f>
        <v>-4.6964845083883322E-3</v>
      </c>
      <c r="L913" s="57">
        <f>'Historical Data'!W333</f>
        <v>1.368018903199042E-3</v>
      </c>
      <c r="M913" s="57">
        <f>'Historical Data'!Y333</f>
        <v>1.7262211578111808E-2</v>
      </c>
    </row>
    <row r="914" spans="2:13" ht="15" customHeight="1" x14ac:dyDescent="0.35">
      <c r="B914" s="56">
        <f>'Historical Data'!C332</f>
        <v>45804</v>
      </c>
      <c r="C914" s="57">
        <f>'Historical Data'!E332</f>
        <v>5.9813490277309533E-3</v>
      </c>
      <c r="D914" s="57">
        <f>'Historical Data'!G332</f>
        <v>5.1213406256911398E-4</v>
      </c>
      <c r="E914" s="57">
        <f>'Historical Data'!I332</f>
        <v>1.1365562502525517E-3</v>
      </c>
      <c r="F914" s="57">
        <f>'Historical Data'!K332</f>
        <v>-1.0830639735517344E-2</v>
      </c>
      <c r="G914" s="57">
        <f>'Historical Data'!M332</f>
        <v>-1.0575289486494555E-2</v>
      </c>
      <c r="H914" s="57">
        <f>'Historical Data'!O332</f>
        <v>-1.4953497053595166E-2</v>
      </c>
      <c r="I914" s="57">
        <f>'Historical Data'!Q332</f>
        <v>1.8379856426160579E-3</v>
      </c>
      <c r="J914" s="57">
        <f>'Historical Data'!S332</f>
        <v>-1.441056225830617E-2</v>
      </c>
      <c r="K914" s="57">
        <f>'Historical Data'!U332</f>
        <v>-7.246430690482808E-3</v>
      </c>
      <c r="L914" s="57">
        <f>'Historical Data'!W332</f>
        <v>-9.9352177769107541E-4</v>
      </c>
      <c r="M914" s="57">
        <f>'Historical Data'!Y332</f>
        <v>-4.906793566336054E-4</v>
      </c>
    </row>
    <row r="915" spans="2:13" ht="15" customHeight="1" x14ac:dyDescent="0.35">
      <c r="B915" s="56">
        <f>'Historical Data'!C331</f>
        <v>45805</v>
      </c>
      <c r="C915" s="57">
        <f>'Historical Data'!E331</f>
        <v>-8.1353041341371002E-3</v>
      </c>
      <c r="D915" s="57">
        <f>'Historical Data'!G331</f>
        <v>-1.1545270013302744E-2</v>
      </c>
      <c r="E915" s="57">
        <f>'Historical Data'!I331</f>
        <v>-1.1006934268578461E-2</v>
      </c>
      <c r="F915" s="57">
        <f>'Historical Data'!K331</f>
        <v>-3.3481380818894957E-3</v>
      </c>
      <c r="G915" s="57">
        <f>'Historical Data'!M331</f>
        <v>-2.6274000429683531E-3</v>
      </c>
      <c r="H915" s="57">
        <f>'Historical Data'!O331</f>
        <v>-2.111201309088262E-3</v>
      </c>
      <c r="I915" s="57">
        <f>'Historical Data'!Q331</f>
        <v>-5.5033917714046865E-3</v>
      </c>
      <c r="J915" s="57">
        <f>'Historical Data'!S331</f>
        <v>4.4307168938648722E-3</v>
      </c>
      <c r="K915" s="57">
        <f>'Historical Data'!U331</f>
        <v>-1.1543016178305998E-2</v>
      </c>
      <c r="L915" s="57">
        <f>'Historical Data'!W331</f>
        <v>-1.4545032864903273E-2</v>
      </c>
      <c r="M915" s="57">
        <f>'Historical Data'!Y331</f>
        <v>-2.0485594531944984E-2</v>
      </c>
    </row>
    <row r="916" spans="2:13" ht="15" customHeight="1" x14ac:dyDescent="0.35">
      <c r="B916" s="56">
        <f>'Historical Data'!C330</f>
        <v>45806</v>
      </c>
      <c r="C916" s="57">
        <f>'Historical Data'!E330</f>
        <v>7.9418278082761251E-3</v>
      </c>
      <c r="D916" s="57">
        <f>'Historical Data'!G330</f>
        <v>1.3751452482199111E-2</v>
      </c>
      <c r="E916" s="57">
        <f>'Historical Data'!I330</f>
        <v>1.7168251361158848E-2</v>
      </c>
      <c r="F916" s="57">
        <f>'Historical Data'!K330</f>
        <v>2.2698384000854332E-3</v>
      </c>
      <c r="G916" s="57">
        <f>'Historical Data'!M330</f>
        <v>6.1067337400388944E-3</v>
      </c>
      <c r="H916" s="57">
        <f>'Historical Data'!O330</f>
        <v>9.2686138203321722E-3</v>
      </c>
      <c r="I916" s="57">
        <f>'Historical Data'!Q330</f>
        <v>3.9197892583697769E-3</v>
      </c>
      <c r="J916" s="57">
        <f>'Historical Data'!S330</f>
        <v>-2.0585222158652217E-3</v>
      </c>
      <c r="K916" s="57">
        <f>'Historical Data'!U330</f>
        <v>6.6976537970222516E-3</v>
      </c>
      <c r="L916" s="57">
        <f>'Historical Data'!W330</f>
        <v>2.3968032648158388E-3</v>
      </c>
      <c r="M916" s="57">
        <f>'Historical Data'!Y330</f>
        <v>3.0081916645798845E-3</v>
      </c>
    </row>
    <row r="917" spans="2:13" ht="15" customHeight="1" x14ac:dyDescent="0.35">
      <c r="B917" s="56">
        <f>'Historical Data'!C329</f>
        <v>45807</v>
      </c>
      <c r="C917" s="57">
        <f>'Historical Data'!E329</f>
        <v>6.8662856116661342E-3</v>
      </c>
      <c r="D917" s="57">
        <f>'Historical Data'!G329</f>
        <v>-1.5608150076021121E-2</v>
      </c>
      <c r="E917" s="57">
        <f>'Historical Data'!I329</f>
        <v>-4.6121507907666004E-3</v>
      </c>
      <c r="F917" s="57">
        <f>'Historical Data'!K329</f>
        <v>-1.4765805439173274E-2</v>
      </c>
      <c r="G917" s="57">
        <f>'Historical Data'!M329</f>
        <v>-3.3620986831741084E-2</v>
      </c>
      <c r="H917" s="57">
        <f>'Historical Data'!O329</f>
        <v>-2.585348767656459E-2</v>
      </c>
      <c r="I917" s="57">
        <f>'Historical Data'!Q329</f>
        <v>3.7896705406186282E-3</v>
      </c>
      <c r="J917" s="57">
        <f>'Historical Data'!S329</f>
        <v>-1.6060092628185529E-2</v>
      </c>
      <c r="K917" s="57">
        <f>'Historical Data'!U329</f>
        <v>-1.1429480766014688E-2</v>
      </c>
      <c r="L917" s="57">
        <f>'Historical Data'!W329</f>
        <v>-1.1326496278275311E-2</v>
      </c>
      <c r="M917" s="57">
        <f>'Historical Data'!Y329</f>
        <v>-1.8851771080771629E-2</v>
      </c>
    </row>
    <row r="918" spans="2:13" ht="15" customHeight="1" x14ac:dyDescent="0.35">
      <c r="B918" s="56">
        <f>'Historical Data'!C328</f>
        <v>45810</v>
      </c>
      <c r="C918" s="57">
        <f>'Historical Data'!E328</f>
        <v>-4.7376722979830532E-5</v>
      </c>
      <c r="D918" s="57">
        <f>'Historical Data'!G328</f>
        <v>8.8214521116494193E-3</v>
      </c>
      <c r="E918" s="57">
        <f>'Historical Data'!I328</f>
        <v>-5.1757284234835721E-3</v>
      </c>
      <c r="F918" s="57">
        <f>'Historical Data'!K328</f>
        <v>2.0779647503180287E-2</v>
      </c>
      <c r="G918" s="57">
        <f>'Historical Data'!M328</f>
        <v>1.2930978484022138E-2</v>
      </c>
      <c r="H918" s="57">
        <f>'Historical Data'!O328</f>
        <v>1.9674115023311733E-2</v>
      </c>
      <c r="I918" s="57">
        <f>'Historical Data'!Q328</f>
        <v>-1.0296933921422058E-3</v>
      </c>
      <c r="J918" s="57">
        <f>'Historical Data'!S328</f>
        <v>-4.0431496874739903E-3</v>
      </c>
      <c r="K918" s="57">
        <f>'Historical Data'!U328</f>
        <v>1.1389012247830177E-2</v>
      </c>
      <c r="L918" s="57">
        <f>'Historical Data'!W328</f>
        <v>1.0310716459663194E-2</v>
      </c>
      <c r="M918" s="57">
        <f>'Historical Data'!Y328</f>
        <v>1.6375587397678526E-2</v>
      </c>
    </row>
    <row r="919" spans="2:13" ht="15" customHeight="1" x14ac:dyDescent="0.35">
      <c r="B919" s="56">
        <f>'Historical Data'!C327</f>
        <v>45811</v>
      </c>
      <c r="C919" s="57">
        <f>'Historical Data'!E327</f>
        <v>2.1320535438085209E-4</v>
      </c>
      <c r="D919" s="57">
        <f>'Historical Data'!G327</f>
        <v>-2.0917858265598666E-2</v>
      </c>
      <c r="E919" s="57">
        <f>'Historical Data'!I327</f>
        <v>-1.6351204438799338E-2</v>
      </c>
      <c r="F919" s="57">
        <f>'Historical Data'!K327</f>
        <v>-1.8915497546559856E-2</v>
      </c>
      <c r="G919" s="57">
        <f>'Historical Data'!M327</f>
        <v>-1.848016983422307E-2</v>
      </c>
      <c r="H919" s="57">
        <f>'Historical Data'!O327</f>
        <v>3.0147984818555962E-3</v>
      </c>
      <c r="I919" s="57">
        <f>'Historical Data'!Q327</f>
        <v>-2.5538256866022846E-2</v>
      </c>
      <c r="J919" s="57">
        <f>'Historical Data'!S327</f>
        <v>-1.2930354486052398E-2</v>
      </c>
      <c r="K919" s="57">
        <f>'Historical Data'!U327</f>
        <v>-1.6379409357042851E-2</v>
      </c>
      <c r="L919" s="57">
        <f>'Historical Data'!W327</f>
        <v>-1.3481181916958906E-2</v>
      </c>
      <c r="M919" s="57">
        <f>'Historical Data'!Y327</f>
        <v>4.8692954939009159E-3</v>
      </c>
    </row>
    <row r="920" spans="2:13" ht="15" customHeight="1" x14ac:dyDescent="0.35">
      <c r="B920" s="56">
        <f>'Historical Data'!C326</f>
        <v>45812</v>
      </c>
      <c r="C920" s="57">
        <f>'Historical Data'!E326</f>
        <v>2.7905836262538397E-3</v>
      </c>
      <c r="D920" s="57">
        <f>'Historical Data'!G326</f>
        <v>1.1032645311666478E-2</v>
      </c>
      <c r="E920" s="57">
        <f>'Historical Data'!I326</f>
        <v>1.2290965652927088E-2</v>
      </c>
      <c r="F920" s="57">
        <f>'Historical Data'!K326</f>
        <v>1.0099211549781106E-3</v>
      </c>
      <c r="G920" s="57">
        <f>'Historical Data'!M326</f>
        <v>4.5893622913756982E-2</v>
      </c>
      <c r="H920" s="57">
        <f>'Historical Data'!O326</f>
        <v>2.0038081002797581E-2</v>
      </c>
      <c r="I920" s="57">
        <f>'Historical Data'!Q326</f>
        <v>2.3739518084183064E-2</v>
      </c>
      <c r="J920" s="57">
        <f>'Historical Data'!S326</f>
        <v>3.046432927402698E-3</v>
      </c>
      <c r="K920" s="57">
        <f>'Historical Data'!U326</f>
        <v>1.0407327878356742E-3</v>
      </c>
      <c r="L920" s="57">
        <f>'Historical Data'!W326</f>
        <v>5.4916461999818811E-3</v>
      </c>
      <c r="M920" s="57">
        <f>'Historical Data'!Y326</f>
        <v>1.1259223593991008E-2</v>
      </c>
    </row>
    <row r="921" spans="2:13" ht="15" customHeight="1" x14ac:dyDescent="0.35">
      <c r="B921" s="56">
        <f>'Historical Data'!C325</f>
        <v>45813</v>
      </c>
      <c r="C921" s="57">
        <f>'Historical Data'!E325</f>
        <v>-3.0467896867626409E-3</v>
      </c>
      <c r="D921" s="57">
        <f>'Historical Data'!G325</f>
        <v>7.1593674446086553E-3</v>
      </c>
      <c r="E921" s="57">
        <f>'Historical Data'!I325</f>
        <v>-1.1942796791487575E-3</v>
      </c>
      <c r="F921" s="57">
        <f>'Historical Data'!K325</f>
        <v>4.5858938420435535E-3</v>
      </c>
      <c r="G921" s="57">
        <f>'Historical Data'!M325</f>
        <v>-1.3797582701478461E-2</v>
      </c>
      <c r="H921" s="57">
        <f>'Historical Data'!O325</f>
        <v>-1.8662233918060878E-3</v>
      </c>
      <c r="I921" s="57">
        <f>'Historical Data'!Q325</f>
        <v>5.9694395994625005E-3</v>
      </c>
      <c r="J921" s="57">
        <f>'Historical Data'!S325</f>
        <v>-1.8222697518872621E-3</v>
      </c>
      <c r="K921" s="57">
        <f>'Historical Data'!U325</f>
        <v>1.9754020305248421E-2</v>
      </c>
      <c r="L921" s="57">
        <f>'Historical Data'!W325</f>
        <v>-2.5406685473527979E-4</v>
      </c>
      <c r="M921" s="57">
        <f>'Historical Data'!Y325</f>
        <v>-6.0602071718747208E-3</v>
      </c>
    </row>
    <row r="922" spans="2:13" ht="15" customHeight="1" x14ac:dyDescent="0.35">
      <c r="B922" s="56">
        <f>'Historical Data'!C324</f>
        <v>45814</v>
      </c>
      <c r="C922" s="57">
        <f>'Historical Data'!E324</f>
        <v>1.5259601355108732E-3</v>
      </c>
      <c r="D922" s="57">
        <f>'Historical Data'!G324</f>
        <v>1.3643617533086294E-2</v>
      </c>
      <c r="E922" s="57">
        <f>'Historical Data'!I324</f>
        <v>1.5145488817051689E-2</v>
      </c>
      <c r="F922" s="57">
        <f>'Historical Data'!K324</f>
        <v>1.3877515652344963E-2</v>
      </c>
      <c r="G922" s="57">
        <f>'Historical Data'!M324</f>
        <v>9.2471060993939425E-3</v>
      </c>
      <c r="H922" s="57">
        <f>'Historical Data'!O324</f>
        <v>3.3096189645087204E-2</v>
      </c>
      <c r="I922" s="57">
        <f>'Historical Data'!Q324</f>
        <v>1.9171617865230139E-2</v>
      </c>
      <c r="J922" s="57">
        <f>'Historical Data'!S324</f>
        <v>1.2779464380587635E-2</v>
      </c>
      <c r="K922" s="57">
        <f>'Historical Data'!U324</f>
        <v>5.2676359182450838E-3</v>
      </c>
      <c r="L922" s="57">
        <f>'Historical Data'!W324</f>
        <v>1.5245844680495502E-2</v>
      </c>
      <c r="M922" s="57">
        <f>'Historical Data'!Y324</f>
        <v>1.7787264318747109E-3</v>
      </c>
    </row>
    <row r="923" spans="2:13" ht="15" customHeight="1" x14ac:dyDescent="0.35">
      <c r="B923" s="56">
        <f>'Historical Data'!C323</f>
        <v>45817</v>
      </c>
      <c r="C923" s="57">
        <f>'Historical Data'!E323</f>
        <v>-1.0691883407822234E-2</v>
      </c>
      <c r="D923" s="57">
        <f>'Historical Data'!G323</f>
        <v>1.956797795029841E-2</v>
      </c>
      <c r="E923" s="57">
        <f>'Historical Data'!I323</f>
        <v>1.5214037319275953E-2</v>
      </c>
      <c r="F923" s="57">
        <f>'Historical Data'!K323</f>
        <v>1.4137772640071544E-2</v>
      </c>
      <c r="G923" s="57">
        <f>'Historical Data'!M323</f>
        <v>1.2315436790189427E-2</v>
      </c>
      <c r="H923" s="57">
        <f>'Historical Data'!O323</f>
        <v>2.3046879483980209E-2</v>
      </c>
      <c r="I923" s="57">
        <f>'Historical Data'!Q323</f>
        <v>1.8139034847147295E-2</v>
      </c>
      <c r="J923" s="57">
        <f>'Historical Data'!S323</f>
        <v>1.2768598193712899E-2</v>
      </c>
      <c r="K923" s="57">
        <f>'Historical Data'!U323</f>
        <v>1.5889074898607358E-2</v>
      </c>
      <c r="L923" s="57">
        <f>'Historical Data'!W323</f>
        <v>1.664379326256582E-2</v>
      </c>
      <c r="M923" s="57">
        <f>'Historical Data'!Y323</f>
        <v>-5.6818181818185653E-4</v>
      </c>
    </row>
    <row r="924" spans="2:13" ht="15" customHeight="1" x14ac:dyDescent="0.35">
      <c r="B924" s="56">
        <f>'Historical Data'!C322</f>
        <v>45818</v>
      </c>
      <c r="C924" s="57">
        <f>'Historical Data'!E322</f>
        <v>5.1927447847515129E-3</v>
      </c>
      <c r="D924" s="57">
        <f>'Historical Data'!G322</f>
        <v>1.564230663861288E-2</v>
      </c>
      <c r="E924" s="57">
        <f>'Historical Data'!I322</f>
        <v>2.5331093430349449E-2</v>
      </c>
      <c r="F924" s="57">
        <f>'Historical Data'!K322</f>
        <v>5.8515327447814292E-2</v>
      </c>
      <c r="G924" s="57">
        <f>'Historical Data'!M322</f>
        <v>6.7588442005404037E-3</v>
      </c>
      <c r="H924" s="57">
        <f>'Historical Data'!O322</f>
        <v>-3.1782335369076042E-3</v>
      </c>
      <c r="I924" s="57">
        <f>'Historical Data'!Q322</f>
        <v>-1.3416901989309227E-2</v>
      </c>
      <c r="J924" s="57">
        <f>'Historical Data'!S322</f>
        <v>6.2296093868550173E-3</v>
      </c>
      <c r="K924" s="57">
        <f>'Historical Data'!U322</f>
        <v>1.830176869902278E-3</v>
      </c>
      <c r="L924" s="57">
        <f>'Historical Data'!W322</f>
        <v>1.723292052797043E-2</v>
      </c>
      <c r="M924" s="57">
        <f>'Historical Data'!Y322</f>
        <v>3.1551930242763149E-2</v>
      </c>
    </row>
    <row r="925" spans="2:13" ht="15" customHeight="1" x14ac:dyDescent="0.35">
      <c r="B925" s="56">
        <f>'Historical Data'!C321</f>
        <v>45819</v>
      </c>
      <c r="C925" s="57">
        <f>'Historical Data'!E321</f>
        <v>2.5367854884117413E-3</v>
      </c>
      <c r="D925" s="57">
        <f>'Historical Data'!G321</f>
        <v>-1.2015292190060034E-2</v>
      </c>
      <c r="E925" s="57">
        <f>'Historical Data'!I321</f>
        <v>-1.2918388658066937E-2</v>
      </c>
      <c r="F925" s="57">
        <f>'Historical Data'!K321</f>
        <v>-1.5099366128570546E-2</v>
      </c>
      <c r="G925" s="57">
        <f>'Historical Data'!M321</f>
        <v>2.3934527780986592E-3</v>
      </c>
      <c r="H925" s="57">
        <f>'Historical Data'!O321</f>
        <v>4.3135242394682916E-3</v>
      </c>
      <c r="I925" s="57">
        <f>'Historical Data'!Q321</f>
        <v>6.3538459952880988E-3</v>
      </c>
      <c r="J925" s="57">
        <f>'Historical Data'!S321</f>
        <v>-3.2430465708170875E-3</v>
      </c>
      <c r="K925" s="57">
        <f>'Historical Data'!U321</f>
        <v>-1.8601542303427698E-2</v>
      </c>
      <c r="L925" s="57">
        <f>'Historical Data'!W321</f>
        <v>-2.7832300837918877E-3</v>
      </c>
      <c r="M925" s="57">
        <f>'Historical Data'!Y321</f>
        <v>-1.3226700106492184E-2</v>
      </c>
    </row>
    <row r="926" spans="2:13" ht="15" customHeight="1" x14ac:dyDescent="0.35">
      <c r="B926" s="56">
        <f>'Historical Data'!C320</f>
        <v>45820</v>
      </c>
      <c r="C926" s="57">
        <f>'Historical Data'!E320</f>
        <v>2.7690276442191575E-3</v>
      </c>
      <c r="D926" s="57">
        <f>'Historical Data'!G320</f>
        <v>-3.0458803530092893E-2</v>
      </c>
      <c r="E926" s="57">
        <f>'Historical Data'!I320</f>
        <v>-2.9614118828007463E-2</v>
      </c>
      <c r="F926" s="57">
        <f>'Historical Data'!K320</f>
        <v>-3.3898332618981453E-2</v>
      </c>
      <c r="G926" s="57">
        <f>'Historical Data'!M320</f>
        <v>-3.395249289432134E-2</v>
      </c>
      <c r="H926" s="57">
        <f>'Historical Data'!O320</f>
        <v>-3.4920601155573272E-2</v>
      </c>
      <c r="I926" s="57">
        <f>'Historical Data'!Q320</f>
        <v>-2.9463897560439545E-2</v>
      </c>
      <c r="J926" s="57">
        <f>'Historical Data'!S320</f>
        <v>-1.3013830695090767E-2</v>
      </c>
      <c r="K926" s="57">
        <f>'Historical Data'!U320</f>
        <v>-2.1831161541741695E-2</v>
      </c>
      <c r="L926" s="57">
        <f>'Historical Data'!W320</f>
        <v>-2.5239593837930285E-2</v>
      </c>
      <c r="M926" s="57">
        <f>'Historical Data'!Y320</f>
        <v>-2.3387321977101361E-2</v>
      </c>
    </row>
    <row r="927" spans="2:13" ht="15" customHeight="1" x14ac:dyDescent="0.35">
      <c r="B927" s="56">
        <f>'Historical Data'!C319</f>
        <v>45821</v>
      </c>
      <c r="C927" s="57">
        <f>'Historical Data'!E319</f>
        <v>1.1934901549240706E-2</v>
      </c>
      <c r="D927" s="57">
        <f>'Historical Data'!G319</f>
        <v>-1.8188051753245782E-2</v>
      </c>
      <c r="E927" s="57">
        <f>'Historical Data'!I319</f>
        <v>-2.5890911704086861E-2</v>
      </c>
      <c r="F927" s="57">
        <f>'Historical Data'!K319</f>
        <v>6.6120073876592134E-3</v>
      </c>
      <c r="G927" s="57">
        <f>'Historical Data'!M319</f>
        <v>-8.4398973199566463E-3</v>
      </c>
      <c r="H927" s="57">
        <f>'Historical Data'!O319</f>
        <v>-1.9253068447414701E-2</v>
      </c>
      <c r="I927" s="57">
        <f>'Historical Data'!Q319</f>
        <v>-1.7804169693331318E-2</v>
      </c>
      <c r="J927" s="57">
        <f>'Historical Data'!S319</f>
        <v>-5.2440925801373606E-3</v>
      </c>
      <c r="K927" s="57">
        <f>'Historical Data'!U319</f>
        <v>-1.2110483076936851E-2</v>
      </c>
      <c r="L927" s="57">
        <f>'Historical Data'!W319</f>
        <v>-1.1079245779830549E-2</v>
      </c>
      <c r="M927" s="57">
        <f>'Historical Data'!Y319</f>
        <v>1.0794195439273624E-2</v>
      </c>
    </row>
    <row r="928" spans="2:13" ht="15" customHeight="1" x14ac:dyDescent="0.35">
      <c r="B928" s="56">
        <f>'Historical Data'!C318</f>
        <v>45824</v>
      </c>
      <c r="C928" s="57">
        <f>'Historical Data'!E318</f>
        <v>4.4687066745889847E-3</v>
      </c>
      <c r="D928" s="57">
        <f>'Historical Data'!G318</f>
        <v>5.4587830511394486E-3</v>
      </c>
      <c r="E928" s="57">
        <f>'Historical Data'!I318</f>
        <v>2.5265285497726442E-3</v>
      </c>
      <c r="F928" s="57">
        <f>'Historical Data'!K318</f>
        <v>-1.3925415686068532E-2</v>
      </c>
      <c r="G928" s="57">
        <f>'Historical Data'!M318</f>
        <v>2.0488762289707863E-2</v>
      </c>
      <c r="H928" s="57">
        <f>'Historical Data'!O318</f>
        <v>1.1837786063770173E-2</v>
      </c>
      <c r="I928" s="57">
        <f>'Historical Data'!Q318</f>
        <v>5.1127819275038622E-3</v>
      </c>
      <c r="J928" s="57">
        <f>'Historical Data'!S318</f>
        <v>5.2717380625959542E-3</v>
      </c>
      <c r="K928" s="57">
        <f>'Historical Data'!U318</f>
        <v>1.1033116569809653E-2</v>
      </c>
      <c r="L928" s="57">
        <f>'Historical Data'!W318</f>
        <v>5.538736316460513E-3</v>
      </c>
      <c r="M928" s="57">
        <f>'Historical Data'!Y318</f>
        <v>4.9504950495049549E-3</v>
      </c>
    </row>
    <row r="929" spans="2:13" ht="15" customHeight="1" x14ac:dyDescent="0.35">
      <c r="B929" s="56">
        <f>'Historical Data'!C317</f>
        <v>45825</v>
      </c>
      <c r="C929" s="57">
        <f>'Historical Data'!E317</f>
        <v>2.9973778079019908E-3</v>
      </c>
      <c r="D929" s="57">
        <f>'Historical Data'!G317</f>
        <v>-1.9464059585879157E-2</v>
      </c>
      <c r="E929" s="57">
        <f>'Historical Data'!I317</f>
        <v>-1.4616935483870996E-2</v>
      </c>
      <c r="F929" s="57">
        <f>'Historical Data'!K317</f>
        <v>-8.4376674584036859E-3</v>
      </c>
      <c r="G929" s="57">
        <f>'Historical Data'!M317</f>
        <v>-2.8894826503097604E-2</v>
      </c>
      <c r="H929" s="57">
        <f>'Historical Data'!O317</f>
        <v>-1.8523884520202816E-2</v>
      </c>
      <c r="I929" s="57">
        <f>'Historical Data'!Q317</f>
        <v>-1.653192608542553E-2</v>
      </c>
      <c r="J929" s="57">
        <f>'Historical Data'!S317</f>
        <v>4.4951127023056259E-3</v>
      </c>
      <c r="K929" s="57">
        <f>'Historical Data'!U317</f>
        <v>-3.4643020757985088E-4</v>
      </c>
      <c r="L929" s="57">
        <f>'Historical Data'!W317</f>
        <v>-8.3876234471415012E-3</v>
      </c>
      <c r="M929" s="57">
        <f>'Historical Data'!Y317</f>
        <v>-9.9929627023223055E-3</v>
      </c>
    </row>
    <row r="930" spans="2:13" ht="15" customHeight="1" x14ac:dyDescent="0.35">
      <c r="B930" s="56">
        <f>'Historical Data'!C316</f>
        <v>45826</v>
      </c>
      <c r="C930" s="57">
        <f>'Historical Data'!E316</f>
        <v>-1.9286164801349925E-2</v>
      </c>
      <c r="D930" s="57">
        <f>'Historical Data'!G316</f>
        <v>-2.8273115956083394E-3</v>
      </c>
      <c r="E930" s="57">
        <f>'Historical Data'!I316</f>
        <v>-8.797928988171777E-3</v>
      </c>
      <c r="F930" s="57">
        <f>'Historical Data'!K316</f>
        <v>-1.325685897196649E-2</v>
      </c>
      <c r="G930" s="57">
        <f>'Historical Data'!M316</f>
        <v>4.4171759934859001E-3</v>
      </c>
      <c r="H930" s="57">
        <f>'Historical Data'!O316</f>
        <v>1.3906305483544212E-3</v>
      </c>
      <c r="I930" s="57">
        <f>'Historical Data'!Q316</f>
        <v>-2.9857688556513939E-2</v>
      </c>
      <c r="J930" s="57">
        <f>'Historical Data'!S316</f>
        <v>-8.3533215969761043E-3</v>
      </c>
      <c r="K930" s="57">
        <f>'Historical Data'!U316</f>
        <v>-4.3320421159597222E-3</v>
      </c>
      <c r="L930" s="57">
        <f>'Historical Data'!W316</f>
        <v>-6.691114028060996E-3</v>
      </c>
      <c r="M930" s="57">
        <f>'Historical Data'!Y316</f>
        <v>-1.3790162069945988E-2</v>
      </c>
    </row>
    <row r="931" spans="2:13" ht="15" customHeight="1" x14ac:dyDescent="0.35">
      <c r="B931" s="56">
        <f>'Historical Data'!C315</f>
        <v>45827</v>
      </c>
      <c r="C931" s="57">
        <f>'Historical Data'!E315</f>
        <v>-4.9501160270445377E-3</v>
      </c>
      <c r="D931" s="57">
        <f>'Historical Data'!G315</f>
        <v>-2.699514004555903E-2</v>
      </c>
      <c r="E931" s="57">
        <f>'Historical Data'!I315</f>
        <v>-3.6020253415895653E-2</v>
      </c>
      <c r="F931" s="57">
        <f>'Historical Data'!K315</f>
        <v>-2.5962241424068999E-2</v>
      </c>
      <c r="G931" s="57">
        <f>'Historical Data'!M315</f>
        <v>-1.3865171219763273E-2</v>
      </c>
      <c r="H931" s="57">
        <f>'Historical Data'!O315</f>
        <v>-4.6622366473992538E-2</v>
      </c>
      <c r="I931" s="57">
        <f>'Historical Data'!Q315</f>
        <v>-2.0113861900790786E-2</v>
      </c>
      <c r="J931" s="57">
        <f>'Historical Data'!S315</f>
        <v>-7.0698889729106096E-3</v>
      </c>
      <c r="K931" s="57">
        <f>'Historical Data'!U315</f>
        <v>-2.9584387078295249E-3</v>
      </c>
      <c r="L931" s="57">
        <f>'Historical Data'!W315</f>
        <v>-2.2496222102896812E-2</v>
      </c>
      <c r="M931" s="57">
        <f>'Historical Data'!Y315</f>
        <v>-1.4847827762452304E-2</v>
      </c>
    </row>
    <row r="932" spans="2:13" ht="15" customHeight="1" x14ac:dyDescent="0.35">
      <c r="B932" s="56">
        <f>'Historical Data'!C314</f>
        <v>45828</v>
      </c>
      <c r="C932" s="57">
        <f>'Historical Data'!E314</f>
        <v>7.5516465191496351E-3</v>
      </c>
      <c r="D932" s="57">
        <f>'Historical Data'!G314</f>
        <v>5.4638175490455687E-3</v>
      </c>
      <c r="E932" s="57">
        <f>'Historical Data'!I314</f>
        <v>1.4668107288041687E-2</v>
      </c>
      <c r="F932" s="57">
        <f>'Historical Data'!K314</f>
        <v>-1.1649580283768057E-2</v>
      </c>
      <c r="G932" s="57">
        <f>'Historical Data'!M314</f>
        <v>1.201611617325149E-2</v>
      </c>
      <c r="H932" s="57">
        <f>'Historical Data'!O314</f>
        <v>3.9017827239261615E-2</v>
      </c>
      <c r="I932" s="57">
        <f>'Historical Data'!Q314</f>
        <v>1.7806281263088808E-2</v>
      </c>
      <c r="J932" s="57">
        <f>'Historical Data'!S314</f>
        <v>1.5603894138597196E-2</v>
      </c>
      <c r="K932" s="57">
        <f>'Historical Data'!U314</f>
        <v>2.3215145239057211E-2</v>
      </c>
      <c r="L932" s="57">
        <f>'Historical Data'!W314</f>
        <v>2.0402876838003126E-2</v>
      </c>
      <c r="M932" s="57">
        <f>'Historical Data'!Y314</f>
        <v>1.7046934712813488E-2</v>
      </c>
    </row>
    <row r="933" spans="2:13" ht="15" customHeight="1" x14ac:dyDescent="0.35">
      <c r="B933" s="56">
        <f>'Historical Data'!C313</f>
        <v>45831</v>
      </c>
      <c r="C933" s="57">
        <f>'Historical Data'!E313</f>
        <v>-4.8444271037989539E-3</v>
      </c>
      <c r="D933" s="57">
        <f>'Historical Data'!G313</f>
        <v>1.0989055536023917E-2</v>
      </c>
      <c r="E933" s="57">
        <f>'Historical Data'!I313</f>
        <v>1.3506370822091718E-2</v>
      </c>
      <c r="F933" s="57">
        <f>'Historical Data'!K313</f>
        <v>1.4615703703539928E-2</v>
      </c>
      <c r="G933" s="57">
        <f>'Historical Data'!M313</f>
        <v>3.6726943632392484E-4</v>
      </c>
      <c r="H933" s="57">
        <f>'Historical Data'!O313</f>
        <v>2.5034948103130894E-3</v>
      </c>
      <c r="I933" s="57">
        <f>'Historical Data'!Q313</f>
        <v>3.5232749955568465E-2</v>
      </c>
      <c r="J933" s="57">
        <f>'Historical Data'!S313</f>
        <v>-7.7566490218329287E-3</v>
      </c>
      <c r="K933" s="57">
        <f>'Historical Data'!U313</f>
        <v>-9.7236282348965863E-3</v>
      </c>
      <c r="L933" s="57">
        <f>'Historical Data'!W313</f>
        <v>7.4339926362205766E-3</v>
      </c>
      <c r="M933" s="57">
        <f>'Historical Data'!Y313</f>
        <v>1.9135315709828182E-2</v>
      </c>
    </row>
    <row r="934" spans="2:13" ht="15" customHeight="1" x14ac:dyDescent="0.35">
      <c r="B934" s="56">
        <f>'Historical Data'!C312</f>
        <v>45832</v>
      </c>
      <c r="C934" s="57">
        <f>'Historical Data'!E312</f>
        <v>-4.7005804219220071E-3</v>
      </c>
      <c r="D934" s="57">
        <f>'Historical Data'!G312</f>
        <v>1.7498761544789909E-2</v>
      </c>
      <c r="E934" s="57">
        <f>'Historical Data'!I312</f>
        <v>2.7902121596010465E-2</v>
      </c>
      <c r="F934" s="57">
        <f>'Historical Data'!K312</f>
        <v>1.6449854066556746E-2</v>
      </c>
      <c r="G934" s="57">
        <f>'Historical Data'!M312</f>
        <v>1.9027158354192553E-2</v>
      </c>
      <c r="H934" s="57">
        <f>'Historical Data'!O312</f>
        <v>8.690461836093677E-3</v>
      </c>
      <c r="I934" s="57">
        <f>'Historical Data'!Q312</f>
        <v>2.8164670217087906E-3</v>
      </c>
      <c r="J934" s="57">
        <f>'Historical Data'!S312</f>
        <v>-7.9675001994296002E-3</v>
      </c>
      <c r="K934" s="57">
        <f>'Historical Data'!U312</f>
        <v>-1.4814815619100918E-2</v>
      </c>
      <c r="L934" s="57">
        <f>'Historical Data'!W312</f>
        <v>1.3867700453107812E-2</v>
      </c>
      <c r="M934" s="57">
        <f>'Historical Data'!Y312</f>
        <v>2.428178372638623E-2</v>
      </c>
    </row>
    <row r="935" spans="2:13" ht="15" customHeight="1" x14ac:dyDescent="0.35">
      <c r="B935" s="56">
        <f>'Historical Data'!C311</f>
        <v>45833</v>
      </c>
      <c r="C935" s="57">
        <f>'Historical Data'!E311</f>
        <v>-1.1038044384882206E-2</v>
      </c>
      <c r="D935" s="57">
        <f>'Historical Data'!G311</f>
        <v>-1.9369177979621233E-3</v>
      </c>
      <c r="E935" s="57">
        <f>'Historical Data'!I311</f>
        <v>-6.2797653030367551E-3</v>
      </c>
      <c r="F935" s="57">
        <f>'Historical Data'!K311</f>
        <v>1.8560836868585007E-2</v>
      </c>
      <c r="G935" s="57">
        <f>'Historical Data'!M311</f>
        <v>3.50623934578147E-2</v>
      </c>
      <c r="H935" s="57">
        <f>'Historical Data'!O311</f>
        <v>5.5456884001168216E-3</v>
      </c>
      <c r="I935" s="57">
        <f>'Historical Data'!Q311</f>
        <v>-5.6172970201279204E-3</v>
      </c>
      <c r="J935" s="57">
        <f>'Historical Data'!S311</f>
        <v>2.727701572213137E-3</v>
      </c>
      <c r="K935" s="57">
        <f>'Historical Data'!U311</f>
        <v>1.5736997323734236E-2</v>
      </c>
      <c r="L935" s="57">
        <f>'Historical Data'!W311</f>
        <v>1.1544695234733338E-2</v>
      </c>
      <c r="M935" s="57">
        <f>'Historical Data'!Y311</f>
        <v>7.4427156526166716E-3</v>
      </c>
    </row>
    <row r="936" spans="2:13" ht="15" customHeight="1" x14ac:dyDescent="0.35">
      <c r="B936" s="56">
        <f>'Historical Data'!C310</f>
        <v>45834</v>
      </c>
      <c r="C936" s="57">
        <f>'Historical Data'!E310</f>
        <v>9.2518962347460931E-3</v>
      </c>
      <c r="D936" s="57">
        <f>'Historical Data'!G310</f>
        <v>1.711360572108056E-2</v>
      </c>
      <c r="E936" s="57">
        <f>'Historical Data'!I310</f>
        <v>1.1110003756297226E-2</v>
      </c>
      <c r="F936" s="57">
        <f>'Historical Data'!K310</f>
        <v>3.7971235813281323E-2</v>
      </c>
      <c r="G936" s="57">
        <f>'Historical Data'!M310</f>
        <v>4.5824677703185657E-3</v>
      </c>
      <c r="H936" s="57">
        <f>'Historical Data'!O310</f>
        <v>1.8219443091570975E-2</v>
      </c>
      <c r="I936" s="57">
        <f>'Historical Data'!Q310</f>
        <v>4.8251894697890485E-3</v>
      </c>
      <c r="J936" s="57">
        <f>'Historical Data'!S310</f>
        <v>1.904187449651551E-2</v>
      </c>
      <c r="K936" s="57">
        <f>'Historical Data'!U310</f>
        <v>1.0500910999789337E-2</v>
      </c>
      <c r="L936" s="57">
        <f>'Historical Data'!W310</f>
        <v>6.450803367747282E-3</v>
      </c>
      <c r="M936" s="57">
        <f>'Historical Data'!Y310</f>
        <v>-8.2084957931460867E-4</v>
      </c>
    </row>
    <row r="937" spans="2:13" ht="15" customHeight="1" x14ac:dyDescent="0.35">
      <c r="B937" s="56">
        <f>'Historical Data'!C309</f>
        <v>45835</v>
      </c>
      <c r="C937" s="57">
        <f>'Historical Data'!E309</f>
        <v>2.4578513603845664E-4</v>
      </c>
      <c r="D937" s="57">
        <f>'Historical Data'!G309</f>
        <v>2.1913862049182997E-2</v>
      </c>
      <c r="E937" s="57">
        <f>'Historical Data'!I309</f>
        <v>2.3790297969687568E-2</v>
      </c>
      <c r="F937" s="57">
        <f>'Historical Data'!K309</f>
        <v>1.0723908350939171E-2</v>
      </c>
      <c r="G937" s="57">
        <f>'Historical Data'!M309</f>
        <v>-5.1388546556705439E-3</v>
      </c>
      <c r="H937" s="57">
        <f>'Historical Data'!O309</f>
        <v>1.0735930489759626E-2</v>
      </c>
      <c r="I937" s="57">
        <f>'Historical Data'!Q309</f>
        <v>1.9911593150452322E-3</v>
      </c>
      <c r="J937" s="57">
        <f>'Historical Data'!S309</f>
        <v>3.4109536104856009E-3</v>
      </c>
      <c r="K937" s="57">
        <f>'Historical Data'!U309</f>
        <v>1.9591159780811607E-2</v>
      </c>
      <c r="L937" s="57">
        <f>'Historical Data'!W309</f>
        <v>7.8886617207454268E-3</v>
      </c>
      <c r="M937" s="57">
        <f>'Historical Data'!Y309</f>
        <v>8.5575409050455686E-3</v>
      </c>
    </row>
    <row r="938" spans="2:13" ht="15" customHeight="1" x14ac:dyDescent="0.35">
      <c r="B938" s="56">
        <f>'Historical Data'!C308</f>
        <v>45838</v>
      </c>
      <c r="C938" s="57">
        <f>'Historical Data'!E308</f>
        <v>3.3165819267348962E-3</v>
      </c>
      <c r="D938" s="57">
        <f>'Historical Data'!G308</f>
        <v>-2.206644992751472E-3</v>
      </c>
      <c r="E938" s="57">
        <f>'Historical Data'!I308</f>
        <v>9.8463964556820827E-3</v>
      </c>
      <c r="F938" s="57">
        <f>'Historical Data'!K308</f>
        <v>2.3958139190185523E-3</v>
      </c>
      <c r="G938" s="57">
        <f>'Historical Data'!M308</f>
        <v>-3.1921132362983107E-3</v>
      </c>
      <c r="H938" s="57">
        <f>'Historical Data'!O308</f>
        <v>-7.6550499242489245E-4</v>
      </c>
      <c r="I938" s="57">
        <f>'Historical Data'!Q308</f>
        <v>3.0390999970331123E-3</v>
      </c>
      <c r="J938" s="57">
        <f>'Historical Data'!S308</f>
        <v>-1.005020422637104E-2</v>
      </c>
      <c r="K938" s="57">
        <f>'Historical Data'!U308</f>
        <v>2.172086087274927E-3</v>
      </c>
      <c r="L938" s="57">
        <f>'Historical Data'!W308</f>
        <v>-8.3160016018404281E-3</v>
      </c>
      <c r="M938" s="57">
        <f>'Historical Data'!Y308</f>
        <v>-3.8012489818083361E-3</v>
      </c>
    </row>
    <row r="939" spans="2:13" ht="15" customHeight="1" x14ac:dyDescent="0.35">
      <c r="B939" s="56">
        <f>'Historical Data'!C307</f>
        <v>45839</v>
      </c>
      <c r="C939" s="57">
        <f>'Historical Data'!E307</f>
        <v>2.6170646610901294E-3</v>
      </c>
      <c r="D939" s="57">
        <f>'Historical Data'!G307</f>
        <v>-1.0603884985469714E-2</v>
      </c>
      <c r="E939" s="57">
        <f>'Historical Data'!I307</f>
        <v>-9.6528506382267398E-3</v>
      </c>
      <c r="F939" s="57">
        <f>'Historical Data'!K307</f>
        <v>9.6457297370873274E-3</v>
      </c>
      <c r="G939" s="57">
        <f>'Historical Data'!M307</f>
        <v>2.7365360116091031E-2</v>
      </c>
      <c r="H939" s="57">
        <f>'Historical Data'!O307</f>
        <v>9.6725055870350296E-3</v>
      </c>
      <c r="I939" s="57">
        <f>'Historical Data'!Q307</f>
        <v>-3.9621803168247149E-3</v>
      </c>
      <c r="J939" s="57">
        <f>'Historical Data'!S307</f>
        <v>-6.8678338344418943E-3</v>
      </c>
      <c r="K939" s="57">
        <f>'Historical Data'!U307</f>
        <v>-7.8358740261906812E-3</v>
      </c>
      <c r="L939" s="57">
        <f>'Historical Data'!W307</f>
        <v>2.7129725483263645E-3</v>
      </c>
      <c r="M939" s="57">
        <f>'Historical Data'!Y307</f>
        <v>-7.4270918506404993E-3</v>
      </c>
    </row>
    <row r="940" spans="2:13" ht="15" customHeight="1" x14ac:dyDescent="0.35">
      <c r="B940" s="56">
        <f>'Historical Data'!C306</f>
        <v>45840</v>
      </c>
      <c r="C940" s="57">
        <f>'Historical Data'!E306</f>
        <v>1.0009617384434177E-2</v>
      </c>
      <c r="D940" s="57">
        <f>'Historical Data'!G306</f>
        <v>7.3360421822596944E-3</v>
      </c>
      <c r="E940" s="57">
        <f>'Historical Data'!I306</f>
        <v>3.2489787863636543E-3</v>
      </c>
      <c r="F940" s="57">
        <f>'Historical Data'!K306</f>
        <v>0</v>
      </c>
      <c r="G940" s="57">
        <f>'Historical Data'!M306</f>
        <v>3.6270263796844837E-3</v>
      </c>
      <c r="H940" s="57">
        <f>'Historical Data'!O306</f>
        <v>-1.7262633703825192E-2</v>
      </c>
      <c r="I940" s="57">
        <f>'Historical Data'!Q306</f>
        <v>-8.8920636800698949E-3</v>
      </c>
      <c r="J940" s="57">
        <f>'Historical Data'!S306</f>
        <v>3.4576159794008632E-3</v>
      </c>
      <c r="K940" s="57">
        <f>'Historical Data'!U306</f>
        <v>-9.0741571976931112E-3</v>
      </c>
      <c r="L940" s="57">
        <f>'Historical Data'!W306</f>
        <v>2.4600089925885804E-4</v>
      </c>
      <c r="M940" s="57">
        <f>'Historical Data'!Y306</f>
        <v>8.7183359648521641E-3</v>
      </c>
    </row>
    <row r="941" spans="2:13" ht="15" customHeight="1" x14ac:dyDescent="0.35">
      <c r="B941" s="56">
        <f>'Historical Data'!C305</f>
        <v>45841</v>
      </c>
      <c r="C941" s="57">
        <f>'Historical Data'!E305</f>
        <v>1.004723721706724E-2</v>
      </c>
      <c r="D941" s="57">
        <f>'Historical Data'!G305</f>
        <v>-4.0395856193438107E-3</v>
      </c>
      <c r="E941" s="57">
        <f>'Historical Data'!I305</f>
        <v>-1.0304219823356275E-2</v>
      </c>
      <c r="F941" s="57">
        <f>'Historical Data'!K305</f>
        <v>-5.9181345575437527E-3</v>
      </c>
      <c r="G941" s="57">
        <f>'Historical Data'!M305</f>
        <v>5.5904448472479107E-3</v>
      </c>
      <c r="H941" s="57">
        <f>'Historical Data'!O305</f>
        <v>-1.4863466699577832E-2</v>
      </c>
      <c r="I941" s="57">
        <f>'Historical Data'!Q305</f>
        <v>3.0693289285017578E-3</v>
      </c>
      <c r="J941" s="57">
        <f>'Historical Data'!S305</f>
        <v>2.546852137429223E-3</v>
      </c>
      <c r="K941" s="57">
        <f>'Historical Data'!U305</f>
        <v>-3.9001208226229211E-3</v>
      </c>
      <c r="L941" s="57">
        <f>'Historical Data'!W305</f>
        <v>-1.6599051305868473E-2</v>
      </c>
      <c r="M941" s="57">
        <f>'Historical Data'!Y305</f>
        <v>-1.8374846876275996E-2</v>
      </c>
    </row>
    <row r="942" spans="2:13" ht="15" customHeight="1" x14ac:dyDescent="0.35">
      <c r="B942" s="56">
        <f>'Historical Data'!C304</f>
        <v>45842</v>
      </c>
      <c r="C942" s="57">
        <f>'Historical Data'!E304</f>
        <v>7.1286662689584723E-4</v>
      </c>
      <c r="D942" s="57">
        <f>'Historical Data'!G304</f>
        <v>2.2279488226575328E-3</v>
      </c>
      <c r="E942" s="57">
        <f>'Historical Data'!I304</f>
        <v>-1.1601400304444232E-2</v>
      </c>
      <c r="F942" s="57">
        <f>'Historical Data'!K304</f>
        <v>-5.2730288903453104E-3</v>
      </c>
      <c r="G942" s="57">
        <f>'Historical Data'!M304</f>
        <v>2.9200652124010684E-3</v>
      </c>
      <c r="H942" s="57">
        <f>'Historical Data'!O304</f>
        <v>3.233079120256388E-3</v>
      </c>
      <c r="I942" s="57">
        <f>'Historical Data'!Q304</f>
        <v>8.2393203976138807E-4</v>
      </c>
      <c r="J942" s="57">
        <f>'Historical Data'!S304</f>
        <v>2.6897941398165148E-3</v>
      </c>
      <c r="K942" s="57">
        <f>'Historical Data'!U304</f>
        <v>1.0212058212071273E-3</v>
      </c>
      <c r="L942" s="57">
        <f>'Historical Data'!W304</f>
        <v>2.7507013624255006E-3</v>
      </c>
      <c r="M942" s="57">
        <f>'Historical Data'!Y304</f>
        <v>-1.8024655002955026E-3</v>
      </c>
    </row>
    <row r="943" spans="2:13" ht="15" customHeight="1" x14ac:dyDescent="0.35">
      <c r="B943" s="56">
        <f>'Historical Data'!C303</f>
        <v>45845</v>
      </c>
      <c r="C943" s="57">
        <f>'Historical Data'!E303</f>
        <v>-2.4214730376976856E-3</v>
      </c>
      <c r="D943" s="57">
        <f>'Historical Data'!G303</f>
        <v>7.0109020671724753E-3</v>
      </c>
      <c r="E943" s="57">
        <f>'Historical Data'!I303</f>
        <v>-5.7183108716236664E-3</v>
      </c>
      <c r="F943" s="57">
        <f>'Historical Data'!K303</f>
        <v>2.1118341655586681E-2</v>
      </c>
      <c r="G943" s="57">
        <f>'Historical Data'!M303</f>
        <v>1.0806227562193405E-2</v>
      </c>
      <c r="H943" s="57">
        <f>'Historical Data'!O303</f>
        <v>-4.5898563480941679E-3</v>
      </c>
      <c r="I943" s="57">
        <f>'Historical Data'!Q303</f>
        <v>-7.0554733888634757E-3</v>
      </c>
      <c r="J943" s="57">
        <f>'Historical Data'!S303</f>
        <v>5.8121906236943133E-3</v>
      </c>
      <c r="K943" s="57">
        <f>'Historical Data'!U303</f>
        <v>6.4626109938883403E-3</v>
      </c>
      <c r="L943" s="57">
        <f>'Historical Data'!W303</f>
        <v>4.9873470859140845E-4</v>
      </c>
      <c r="M943" s="57">
        <f>'Historical Data'!Y303</f>
        <v>6.9454084875819611E-4</v>
      </c>
    </row>
    <row r="944" spans="2:13" ht="15" customHeight="1" x14ac:dyDescent="0.35">
      <c r="B944" s="56">
        <f>'Historical Data'!C302</f>
        <v>45846</v>
      </c>
      <c r="C944" s="57">
        <f>'Historical Data'!E302</f>
        <v>-4.0803067974045648E-3</v>
      </c>
      <c r="D944" s="57">
        <f>'Historical Data'!G302</f>
        <v>-2.3772860632549353E-3</v>
      </c>
      <c r="E944" s="57">
        <f>'Historical Data'!I302</f>
        <v>9.081065848386416E-4</v>
      </c>
      <c r="F944" s="57">
        <f>'Historical Data'!K302</f>
        <v>4.7726676159129955E-3</v>
      </c>
      <c r="G944" s="57">
        <f>'Historical Data'!M302</f>
        <v>-7.7550913171064995E-4</v>
      </c>
      <c r="H944" s="57">
        <f>'Historical Data'!O302</f>
        <v>7.6523084992698998E-3</v>
      </c>
      <c r="I944" s="57">
        <f>'Historical Data'!Q302</f>
        <v>4.1686319403311689E-2</v>
      </c>
      <c r="J944" s="57">
        <f>'Historical Data'!S302</f>
        <v>1.7039700284573911E-2</v>
      </c>
      <c r="K944" s="57">
        <f>'Historical Data'!U302</f>
        <v>6.2521960115589081E-3</v>
      </c>
      <c r="L944" s="57">
        <f>'Historical Data'!W302</f>
        <v>-8.7236980274918441E-4</v>
      </c>
      <c r="M944" s="57">
        <f>'Historical Data'!Y302</f>
        <v>-1.1590867801124616E-2</v>
      </c>
    </row>
    <row r="945" spans="2:13" ht="15" customHeight="1" x14ac:dyDescent="0.35">
      <c r="B945" s="56">
        <f>'Historical Data'!C301</f>
        <v>45847</v>
      </c>
      <c r="C945" s="57">
        <f>'Historical Data'!E301</f>
        <v>8.6839841734054346E-4</v>
      </c>
      <c r="D945" s="57">
        <f>'Historical Data'!G301</f>
        <v>1.0099318484042108E-2</v>
      </c>
      <c r="E945" s="57">
        <f>'Historical Data'!I301</f>
        <v>3.2258187570877173E-3</v>
      </c>
      <c r="F945" s="57">
        <f>'Historical Data'!K301</f>
        <v>3.5833358764583156E-3</v>
      </c>
      <c r="G945" s="57">
        <f>'Historical Data'!M301</f>
        <v>2.0510728193416927E-3</v>
      </c>
      <c r="H945" s="57">
        <f>'Historical Data'!O301</f>
        <v>2.6287691103323851E-3</v>
      </c>
      <c r="I945" s="57">
        <f>'Historical Data'!Q301</f>
        <v>3.7516673433739545E-3</v>
      </c>
      <c r="J945" s="57">
        <f>'Historical Data'!S301</f>
        <v>2.3308718001127104E-3</v>
      </c>
      <c r="K945" s="57">
        <f>'Historical Data'!U301</f>
        <v>6.3812172122346134E-3</v>
      </c>
      <c r="L945" s="57">
        <f>'Historical Data'!W301</f>
        <v>-4.9899794410335208E-4</v>
      </c>
      <c r="M945" s="57">
        <f>'Historical Data'!Y301</f>
        <v>2.0363738501509854E-3</v>
      </c>
    </row>
    <row r="946" spans="2:13" ht="15" customHeight="1" x14ac:dyDescent="0.35">
      <c r="B946" s="56">
        <f>'Historical Data'!C300</f>
        <v>45848</v>
      </c>
      <c r="C946" s="57">
        <f>'Historical Data'!E300</f>
        <v>4.0370928531354711E-3</v>
      </c>
      <c r="D946" s="57">
        <f>'Historical Data'!G300</f>
        <v>1.0110243826575438E-3</v>
      </c>
      <c r="E946" s="57">
        <f>'Historical Data'!I300</f>
        <v>6.0286935146480758E-4</v>
      </c>
      <c r="F946" s="57">
        <f>'Historical Data'!K300</f>
        <v>6.0616404142168623E-3</v>
      </c>
      <c r="G946" s="57">
        <f>'Historical Data'!M300</f>
        <v>-1.2834723070238363E-2</v>
      </c>
      <c r="H946" s="57">
        <f>'Historical Data'!O300</f>
        <v>3.039419320330472E-2</v>
      </c>
      <c r="I946" s="57">
        <f>'Historical Data'!Q300</f>
        <v>-8.7212898620152579E-3</v>
      </c>
      <c r="J946" s="57">
        <f>'Historical Data'!S300</f>
        <v>-7.4128022426547258E-3</v>
      </c>
      <c r="K946" s="57">
        <f>'Historical Data'!U300</f>
        <v>-1.3349567787607208E-3</v>
      </c>
      <c r="L946" s="57">
        <f>'Historical Data'!W300</f>
        <v>-1.8719082550356925E-3</v>
      </c>
      <c r="M946" s="57">
        <f>'Historical Data'!Y300</f>
        <v>-2.1031798345050312E-4</v>
      </c>
    </row>
    <row r="947" spans="2:13" ht="15" customHeight="1" x14ac:dyDescent="0.35">
      <c r="B947" s="56">
        <f>'Historical Data'!C299</f>
        <v>45849</v>
      </c>
      <c r="C947" s="57">
        <f>'Historical Data'!E299</f>
        <v>6.2449328395830506E-4</v>
      </c>
      <c r="D947" s="57">
        <f>'Historical Data'!G299</f>
        <v>-1.9078615378366304E-2</v>
      </c>
      <c r="E947" s="57">
        <f>'Historical Data'!I299</f>
        <v>-6.0250611899148598E-4</v>
      </c>
      <c r="F947" s="57">
        <f>'Historical Data'!K299</f>
        <v>-3.0538357163958363E-3</v>
      </c>
      <c r="G947" s="57">
        <f>'Historical Data'!M299</f>
        <v>-2.0342942054820901E-2</v>
      </c>
      <c r="H947" s="57">
        <f>'Historical Data'!O299</f>
        <v>-1.2911016387151864E-2</v>
      </c>
      <c r="I947" s="57">
        <f>'Historical Data'!Q299</f>
        <v>6.0558008900080118E-3</v>
      </c>
      <c r="J947" s="57">
        <f>'Historical Data'!S299</f>
        <v>3.6609202122304119E-3</v>
      </c>
      <c r="K947" s="57">
        <f>'Historical Data'!U299</f>
        <v>-2.3392182385741922E-3</v>
      </c>
      <c r="L947" s="57">
        <f>'Historical Data'!W299</f>
        <v>-7.626913274316971E-3</v>
      </c>
      <c r="M947" s="57">
        <f>'Historical Data'!Y299</f>
        <v>-1.3036992956546922E-2</v>
      </c>
    </row>
    <row r="948" spans="2:13" ht="15" customHeight="1" x14ac:dyDescent="0.35">
      <c r="B948" s="56">
        <f>'Historical Data'!C298</f>
        <v>45852</v>
      </c>
      <c r="C948" s="57">
        <f>'Historical Data'!E298</f>
        <v>2.0105440649942352E-3</v>
      </c>
      <c r="D948" s="57">
        <f>'Historical Data'!G298</f>
        <v>7.3794546045573561E-3</v>
      </c>
      <c r="E948" s="57">
        <f>'Historical Data'!I298</f>
        <v>3.0848082627075391E-2</v>
      </c>
      <c r="F948" s="57">
        <f>'Historical Data'!K298</f>
        <v>9.2723134207546298E-3</v>
      </c>
      <c r="G948" s="57">
        <f>'Historical Data'!M298</f>
        <v>3.0089877798638698E-2</v>
      </c>
      <c r="H948" s="57">
        <f>'Historical Data'!O298</f>
        <v>1.298446607255177E-2</v>
      </c>
      <c r="I948" s="57">
        <f>'Historical Data'!Q298</f>
        <v>8.2906871572387963E-3</v>
      </c>
      <c r="J948" s="57">
        <f>'Historical Data'!S298</f>
        <v>-1.7508431319945839E-3</v>
      </c>
      <c r="K948" s="57">
        <f>'Historical Data'!U298</f>
        <v>-1.1721403849230816E-3</v>
      </c>
      <c r="L948" s="57">
        <f>'Historical Data'!W298</f>
        <v>1.4363082590335363E-2</v>
      </c>
      <c r="M948" s="57">
        <f>'Historical Data'!Y298</f>
        <v>-3.266901329723626E-3</v>
      </c>
    </row>
    <row r="949" spans="2:13" ht="15" customHeight="1" x14ac:dyDescent="0.35">
      <c r="B949" s="56">
        <f>'Historical Data'!C297</f>
        <v>45853</v>
      </c>
      <c r="C949" s="57">
        <f>'Historical Data'!E297</f>
        <v>-2.4135486541084772E-3</v>
      </c>
      <c r="D949" s="57">
        <f>'Historical Data'!G297</f>
        <v>-8.5178875638836082E-4</v>
      </c>
      <c r="E949" s="57">
        <f>'Historical Data'!I297</f>
        <v>7.0181801350304163E-3</v>
      </c>
      <c r="F949" s="57">
        <f>'Historical Data'!K297</f>
        <v>-2.3788114741656319E-3</v>
      </c>
      <c r="G949" s="57">
        <f>'Historical Data'!M297</f>
        <v>9.885025002758896E-3</v>
      </c>
      <c r="H949" s="57">
        <f>'Historical Data'!O297</f>
        <v>-2.9217578664014754E-3</v>
      </c>
      <c r="I949" s="57">
        <f>'Historical Data'!Q297</f>
        <v>-7.6593513102664046E-3</v>
      </c>
      <c r="J949" s="57">
        <f>'Historical Data'!S297</f>
        <v>-2.922727183971574E-4</v>
      </c>
      <c r="K949" s="57">
        <f>'Historical Data'!U297</f>
        <v>-5.031618559978579E-4</v>
      </c>
      <c r="L949" s="57">
        <f>'Historical Data'!W297</f>
        <v>3.3535923958807334E-3</v>
      </c>
      <c r="M949" s="57">
        <f>'Historical Data'!Y297</f>
        <v>-8.478715558932759E-3</v>
      </c>
    </row>
    <row r="950" spans="2:13" ht="15" customHeight="1" x14ac:dyDescent="0.35">
      <c r="B950" s="56">
        <f>'Historical Data'!C296</f>
        <v>45854</v>
      </c>
      <c r="C950" s="57">
        <f>'Historical Data'!E296</f>
        <v>-1.9127815430957096E-3</v>
      </c>
      <c r="D950" s="57">
        <f>'Historical Data'!G296</f>
        <v>-3.5805904109837972E-3</v>
      </c>
      <c r="E950" s="57">
        <f>'Historical Data'!I296</f>
        <v>5.3237829154730854E-3</v>
      </c>
      <c r="F950" s="57">
        <f>'Historical Data'!K296</f>
        <v>-5.3445281302402226E-3</v>
      </c>
      <c r="G950" s="57">
        <f>'Historical Data'!M296</f>
        <v>-3.0244768751380713E-3</v>
      </c>
      <c r="H950" s="57">
        <f>'Historical Data'!O296</f>
        <v>5.2935402368106121E-3</v>
      </c>
      <c r="I950" s="57">
        <f>'Historical Data'!Q296</f>
        <v>5.4484205485878512E-3</v>
      </c>
      <c r="J950" s="57">
        <f>'Historical Data'!S296</f>
        <v>1.3158894812077548E-3</v>
      </c>
      <c r="K950" s="57">
        <f>'Historical Data'!U296</f>
        <v>-3.3552551371677231E-3</v>
      </c>
      <c r="L950" s="57">
        <f>'Historical Data'!W296</f>
        <v>2.6739371336331752E-2</v>
      </c>
      <c r="M950" s="57">
        <f>'Historical Data'!Y296</f>
        <v>1.7964932451854931E-3</v>
      </c>
    </row>
    <row r="951" spans="2:13" ht="15" customHeight="1" x14ac:dyDescent="0.35">
      <c r="B951" s="56">
        <f>'Historical Data'!C295</f>
        <v>45855</v>
      </c>
      <c r="C951" s="57">
        <f>'Historical Data'!E295</f>
        <v>-9.5973265766106097E-3</v>
      </c>
      <c r="D951" s="57">
        <f>'Historical Data'!G295</f>
        <v>-3.707506377498615E-3</v>
      </c>
      <c r="E951" s="57">
        <f>'Historical Data'!I295</f>
        <v>1.1072597987990651E-2</v>
      </c>
      <c r="F951" s="57">
        <f>'Historical Data'!K295</f>
        <v>-1.0250457561851944E-2</v>
      </c>
      <c r="G951" s="57">
        <f>'Historical Data'!M295</f>
        <v>-3.3095206499534902E-3</v>
      </c>
      <c r="H951" s="57">
        <f>'Historical Data'!O295</f>
        <v>-2.8217152757903374E-4</v>
      </c>
      <c r="I951" s="57">
        <f>'Historical Data'!Q295</f>
        <v>-8.354127838217873E-3</v>
      </c>
      <c r="J951" s="57">
        <f>'Historical Data'!S295</f>
        <v>5.8385546715578052E-4</v>
      </c>
      <c r="K951" s="57">
        <f>'Historical Data'!U295</f>
        <v>-1.5146932244908262E-3</v>
      </c>
      <c r="L951" s="57">
        <f>'Historical Data'!W295</f>
        <v>-3.014245471596233E-3</v>
      </c>
      <c r="M951" s="57">
        <f>'Historical Data'!Y295</f>
        <v>-5.953661860698678E-3</v>
      </c>
    </row>
    <row r="952" spans="2:13" ht="15" customHeight="1" x14ac:dyDescent="0.35">
      <c r="B952" s="56">
        <f>'Historical Data'!C294</f>
        <v>45856</v>
      </c>
      <c r="C952" s="57">
        <f>'Historical Data'!E294</f>
        <v>2.8588960284339215E-3</v>
      </c>
      <c r="D952" s="57">
        <f>'Historical Data'!G294</f>
        <v>-4.580065393963495E-3</v>
      </c>
      <c r="E952" s="57">
        <f>'Historical Data'!I294</f>
        <v>-1.8950599825465431E-2</v>
      </c>
      <c r="F952" s="57">
        <f>'Historical Data'!K294</f>
        <v>-6.6817257941025332E-3</v>
      </c>
      <c r="G952" s="57">
        <f>'Historical Data'!M294</f>
        <v>-1.0846643145100754E-2</v>
      </c>
      <c r="H952" s="57">
        <f>'Historical Data'!O294</f>
        <v>-2.25720293467635E-3</v>
      </c>
      <c r="I952" s="57">
        <f>'Historical Data'!Q294</f>
        <v>-9.2212513377932792E-3</v>
      </c>
      <c r="J952" s="57">
        <f>'Historical Data'!S294</f>
        <v>-1.6051045484757331E-3</v>
      </c>
      <c r="K952" s="57">
        <f>'Historical Data'!U294</f>
        <v>-8.2604128570124002E-3</v>
      </c>
      <c r="L952" s="57">
        <f>'Historical Data'!W294</f>
        <v>-1.3423673637691591E-2</v>
      </c>
      <c r="M952" s="57">
        <f>'Historical Data'!Y294</f>
        <v>-1.2411603405974914E-2</v>
      </c>
    </row>
    <row r="953" spans="2:13" ht="15" customHeight="1" x14ac:dyDescent="0.35">
      <c r="B953" s="56">
        <f>'Historical Data'!C293</f>
        <v>45859</v>
      </c>
      <c r="C953" s="57">
        <f>'Historical Data'!E293</f>
        <v>2.9681459515675801E-3</v>
      </c>
      <c r="D953" s="57">
        <f>'Historical Data'!G293</f>
        <v>2.64571104010769E-3</v>
      </c>
      <c r="E953" s="57">
        <f>'Historical Data'!I293</f>
        <v>6.2124099372939945E-3</v>
      </c>
      <c r="F953" s="57">
        <f>'Historical Data'!K293</f>
        <v>3.2792347485770534E-3</v>
      </c>
      <c r="G953" s="57">
        <f>'Historical Data'!M293</f>
        <v>4.4763830531646676E-4</v>
      </c>
      <c r="H953" s="57">
        <f>'Historical Data'!O293</f>
        <v>2.4508640779612456E-3</v>
      </c>
      <c r="I953" s="57">
        <f>'Historical Data'!Q293</f>
        <v>5.7450764140536403E-3</v>
      </c>
      <c r="J953" s="57">
        <f>'Historical Data'!S293</f>
        <v>-1.6077776010089417E-3</v>
      </c>
      <c r="K953" s="57">
        <f>'Historical Data'!U293</f>
        <v>9.6889191926157192E-3</v>
      </c>
      <c r="L953" s="57">
        <f>'Historical Data'!W293</f>
        <v>-1.4832028267914632E-2</v>
      </c>
      <c r="M953" s="57">
        <f>'Historical Data'!Y293</f>
        <v>-7.3067368113399755E-4</v>
      </c>
    </row>
    <row r="954" spans="2:13" ht="15" customHeight="1" x14ac:dyDescent="0.35">
      <c r="B954" s="56">
        <f>'Historical Data'!C292</f>
        <v>45860</v>
      </c>
      <c r="C954" s="57">
        <f>'Historical Data'!E292</f>
        <v>1.1677706322210657E-3</v>
      </c>
      <c r="D954" s="57">
        <f>'Historical Data'!G292</f>
        <v>-5.1052740003333374E-3</v>
      </c>
      <c r="E954" s="57">
        <f>'Historical Data'!I292</f>
        <v>-2.2091418018755027E-2</v>
      </c>
      <c r="F954" s="57">
        <f>'Historical Data'!K292</f>
        <v>-1.014079020757408E-2</v>
      </c>
      <c r="G954" s="57">
        <f>'Historical Data'!M292</f>
        <v>-4.9771534052023281E-3</v>
      </c>
      <c r="H954" s="57">
        <f>'Historical Data'!O292</f>
        <v>-2.8208289827758026E-4</v>
      </c>
      <c r="I954" s="57">
        <f>'Historical Data'!Q292</f>
        <v>-1.3709618655772471E-2</v>
      </c>
      <c r="J954" s="57">
        <f>'Historical Data'!S292</f>
        <v>-2.0492963915518247E-3</v>
      </c>
      <c r="K954" s="57">
        <f>'Historical Data'!U292</f>
        <v>2.6936302038866877E-3</v>
      </c>
      <c r="L954" s="57">
        <f>'Historical Data'!W292</f>
        <v>-6.7189445673531134E-3</v>
      </c>
      <c r="M954" s="57">
        <f>'Historical Data'!Y292</f>
        <v>-1.8133957297455372E-2</v>
      </c>
    </row>
    <row r="955" spans="2:13" ht="15" customHeight="1" x14ac:dyDescent="0.35">
      <c r="B955" s="56">
        <f>'Historical Data'!C291</f>
        <v>45861</v>
      </c>
      <c r="C955" s="57">
        <f>'Historical Data'!E291</f>
        <v>2.4029666390652515E-3</v>
      </c>
      <c r="D955" s="57">
        <f>'Historical Data'!G291</f>
        <v>-4.7279019411673451E-3</v>
      </c>
      <c r="E955" s="57">
        <f>'Historical Data'!I291</f>
        <v>1.9927011900740199E-2</v>
      </c>
      <c r="F955" s="57">
        <f>'Historical Data'!K291</f>
        <v>-2.70933615418123E-3</v>
      </c>
      <c r="G955" s="57">
        <f>'Historical Data'!M291</f>
        <v>1.1802619391017011E-3</v>
      </c>
      <c r="H955" s="57">
        <f>'Historical Data'!O291</f>
        <v>4.3269139926311873E-3</v>
      </c>
      <c r="I955" s="57">
        <f>'Historical Data'!Q291</f>
        <v>1.737715979008847E-3</v>
      </c>
      <c r="J955" s="57">
        <f>'Historical Data'!S291</f>
        <v>6.454229985457971E-3</v>
      </c>
      <c r="K955" s="57">
        <f>'Historical Data'!U291</f>
        <v>4.8690561481252725E-3</v>
      </c>
      <c r="L955" s="57">
        <f>'Historical Data'!W291</f>
        <v>8.3928522935101668E-3</v>
      </c>
      <c r="M955" s="57">
        <f>'Historical Data'!Y291</f>
        <v>1.0574918081620588E-2</v>
      </c>
    </row>
    <row r="956" spans="2:13" ht="15" customHeight="1" x14ac:dyDescent="0.35">
      <c r="B956" s="56">
        <f>'Historical Data'!C290</f>
        <v>45862</v>
      </c>
      <c r="C956" s="57">
        <f>'Historical Data'!E290</f>
        <v>-5.6698661434069209E-3</v>
      </c>
      <c r="D956" s="57">
        <f>'Historical Data'!G290</f>
        <v>-1.6278517194292519E-2</v>
      </c>
      <c r="E956" s="57">
        <f>'Historical Data'!I290</f>
        <v>-1.2767203690231876E-2</v>
      </c>
      <c r="F956" s="57">
        <f>'Historical Data'!K290</f>
        <v>-5.4333931969996474E-3</v>
      </c>
      <c r="G956" s="57">
        <f>'Historical Data'!M290</f>
        <v>-1.684068014220963E-2</v>
      </c>
      <c r="H956" s="57">
        <f>'Historical Data'!O290</f>
        <v>-2.4351404522048314E-3</v>
      </c>
      <c r="I956" s="57">
        <f>'Historical Data'!Q290</f>
        <v>-7.400704734967456E-3</v>
      </c>
      <c r="J956" s="57">
        <f>'Historical Data'!S290</f>
        <v>-1.2097390849138301E-2</v>
      </c>
      <c r="K956" s="57">
        <f>'Historical Data'!U290</f>
        <v>3.3415898932753763E-4</v>
      </c>
      <c r="L956" s="57">
        <f>'Historical Data'!W290</f>
        <v>-4.4720373124733648E-3</v>
      </c>
      <c r="M956" s="57">
        <f>'Historical Data'!Y290</f>
        <v>-4.4206060252494073E-4</v>
      </c>
    </row>
    <row r="957" spans="2:13" ht="15" customHeight="1" x14ac:dyDescent="0.35">
      <c r="B957" s="56">
        <f>'Historical Data'!C289</f>
        <v>45863</v>
      </c>
      <c r="C957" s="57">
        <f>'Historical Data'!E289</f>
        <v>4.6644301322196213E-4</v>
      </c>
      <c r="D957" s="57">
        <f>'Historical Data'!G289</f>
        <v>-3.7571360741464832E-2</v>
      </c>
      <c r="E957" s="57">
        <f>'Historical Data'!I289</f>
        <v>-4.3891434561755593E-2</v>
      </c>
      <c r="F957" s="57">
        <f>'Historical Data'!K289</f>
        <v>-2.6888617028162587E-2</v>
      </c>
      <c r="G957" s="57">
        <f>'Historical Data'!M289</f>
        <v>-1.1590761457691667E-2</v>
      </c>
      <c r="H957" s="57">
        <f>'Historical Data'!O289</f>
        <v>-2.7133565876746757E-2</v>
      </c>
      <c r="I957" s="57">
        <f>'Historical Data'!Q289</f>
        <v>-2.7492897322090259E-2</v>
      </c>
      <c r="J957" s="57">
        <f>'Historical Data'!S289</f>
        <v>-1.6819000465812528E-2</v>
      </c>
      <c r="K957" s="57">
        <f>'Historical Data'!U289</f>
        <v>-2.4219012948467622E-2</v>
      </c>
      <c r="L957" s="57">
        <f>'Historical Data'!W289</f>
        <v>-1.3351620936545405E-2</v>
      </c>
      <c r="M957" s="57">
        <f>'Historical Data'!Y289</f>
        <v>-2.2780979757406006E-2</v>
      </c>
    </row>
    <row r="958" spans="2:13" ht="15" customHeight="1" x14ac:dyDescent="0.35">
      <c r="B958" s="56">
        <f>'Historical Data'!C288</f>
        <v>45866</v>
      </c>
      <c r="C958" s="57">
        <f>'Historical Data'!E288</f>
        <v>-1.3807448849678661E-3</v>
      </c>
      <c r="D958" s="57">
        <f>'Historical Data'!G288</f>
        <v>-1.468533526498339E-3</v>
      </c>
      <c r="E958" s="57">
        <f>'Historical Data'!I288</f>
        <v>2.8691463571598241E-2</v>
      </c>
      <c r="F958" s="57">
        <f>'Historical Data'!K288</f>
        <v>1.1403267843597131E-3</v>
      </c>
      <c r="G958" s="57">
        <f>'Historical Data'!M288</f>
        <v>5.0835024684832142E-3</v>
      </c>
      <c r="H958" s="57">
        <f>'Historical Data'!O288</f>
        <v>3.8602667824136905E-3</v>
      </c>
      <c r="I958" s="57">
        <f>'Historical Data'!Q288</f>
        <v>2.6352098425221904E-3</v>
      </c>
      <c r="J958" s="57">
        <f>'Historical Data'!S288</f>
        <v>-7.5038885384126619E-4</v>
      </c>
      <c r="K958" s="57">
        <f>'Historical Data'!U288</f>
        <v>-6.8489271038985056E-4</v>
      </c>
      <c r="L958" s="57">
        <f>'Historical Data'!W288</f>
        <v>9.7382161216006402E-3</v>
      </c>
      <c r="M958" s="57">
        <f>'Historical Data'!Y288</f>
        <v>9.7321765371558566E-3</v>
      </c>
    </row>
    <row r="959" spans="2:13" ht="15" customHeight="1" x14ac:dyDescent="0.35">
      <c r="B959" s="56">
        <f>'Historical Data'!C287</f>
        <v>45867</v>
      </c>
      <c r="C959" s="57">
        <f>'Historical Data'!E287</f>
        <v>2.8854786800556198E-3</v>
      </c>
      <c r="D959" s="57">
        <f>'Historical Data'!G287</f>
        <v>1.3481218010214402E-2</v>
      </c>
      <c r="E959" s="57">
        <f>'Historical Data'!I287</f>
        <v>1.1654498343795616E-2</v>
      </c>
      <c r="F959" s="57">
        <f>'Historical Data'!K287</f>
        <v>3.8377332762810301E-2</v>
      </c>
      <c r="G959" s="57">
        <f>'Historical Data'!M287</f>
        <v>1.7472292601186545E-2</v>
      </c>
      <c r="H959" s="57">
        <f>'Historical Data'!O287</f>
        <v>9.0367485885967103E-3</v>
      </c>
      <c r="I959" s="57">
        <f>'Historical Data'!Q287</f>
        <v>4.0622505208629534E-3</v>
      </c>
      <c r="J959" s="57">
        <f>'Historical Data'!S287</f>
        <v>4.955791091271422E-3</v>
      </c>
      <c r="K959" s="57">
        <f>'Historical Data'!U287</f>
        <v>4.1110930089691688E-3</v>
      </c>
      <c r="L959" s="57">
        <f>'Historical Data'!W287</f>
        <v>1.6282540851733085E-3</v>
      </c>
      <c r="M959" s="57">
        <f>'Historical Data'!Y287</f>
        <v>-1.0086670651524243E-2</v>
      </c>
    </row>
    <row r="960" spans="2:13" ht="15" customHeight="1" x14ac:dyDescent="0.35">
      <c r="B960" s="56">
        <f>'Historical Data'!C286</f>
        <v>45868</v>
      </c>
      <c r="C960" s="57">
        <f>'Historical Data'!E286</f>
        <v>-7.0132041610942997E-3</v>
      </c>
      <c r="D960" s="57">
        <f>'Historical Data'!G286</f>
        <v>-3.6882371944453318E-3</v>
      </c>
      <c r="E960" s="57">
        <f>'Historical Data'!I286</f>
        <v>-5.8093378502653836E-3</v>
      </c>
      <c r="F960" s="57">
        <f>'Historical Data'!K286</f>
        <v>-4.8097180368689152E-3</v>
      </c>
      <c r="G960" s="57">
        <f>'Historical Data'!M286</f>
        <v>-2.3725243936713047E-3</v>
      </c>
      <c r="H960" s="57">
        <f>'Historical Data'!O286</f>
        <v>3.2392834832846162E-3</v>
      </c>
      <c r="I960" s="57">
        <f>'Historical Data'!Q286</f>
        <v>4.9975525958803058E-3</v>
      </c>
      <c r="J960" s="57">
        <f>'Historical Data'!S286</f>
        <v>1.2552309569511699E-2</v>
      </c>
      <c r="K960" s="57">
        <f>'Historical Data'!U286</f>
        <v>-1.415895233881248E-2</v>
      </c>
      <c r="L960" s="57">
        <f>'Historical Data'!W286</f>
        <v>3.7513834709659299E-3</v>
      </c>
      <c r="M960" s="57">
        <f>'Historical Data'!Y286</f>
        <v>8.7553777643596398E-3</v>
      </c>
    </row>
    <row r="961" spans="2:13" ht="15" customHeight="1" x14ac:dyDescent="0.35">
      <c r="B961" s="56">
        <f>'Historical Data'!C285</f>
        <v>45869</v>
      </c>
      <c r="C961" s="57">
        <f>'Historical Data'!E285</f>
        <v>-2.2132774454309279E-2</v>
      </c>
      <c r="D961" s="57">
        <f>'Historical Data'!G285</f>
        <v>-1.8812962180724813E-2</v>
      </c>
      <c r="E961" s="57">
        <f>'Historical Data'!I285</f>
        <v>-2.475982935303056E-2</v>
      </c>
      <c r="F961" s="57">
        <f>'Historical Data'!K285</f>
        <v>-2.7132413786660203E-3</v>
      </c>
      <c r="G961" s="57">
        <f>'Historical Data'!M285</f>
        <v>-4.0201573701770132E-2</v>
      </c>
      <c r="H961" s="57">
        <f>'Historical Data'!O285</f>
        <v>-2.1747396776316541E-2</v>
      </c>
      <c r="I961" s="57">
        <f>'Historical Data'!Q285</f>
        <v>-1.4326318746422095E-2</v>
      </c>
      <c r="J961" s="57">
        <f>'Historical Data'!S285</f>
        <v>-1.3429714125617109E-2</v>
      </c>
      <c r="K961" s="57">
        <f>'Historical Data'!U285</f>
        <v>7.094608891252463E-3</v>
      </c>
      <c r="L961" s="57">
        <f>'Historical Data'!W285</f>
        <v>-8.9697022557386763E-3</v>
      </c>
      <c r="M961" s="57">
        <f>'Historical Data'!Y285</f>
        <v>-1.9827908716797626E-2</v>
      </c>
    </row>
    <row r="962" spans="2:13" ht="15" customHeight="1" x14ac:dyDescent="0.35">
      <c r="B962" s="56">
        <f>'Historical Data'!C284</f>
        <v>45870</v>
      </c>
      <c r="C962" s="57">
        <f>'Historical Data'!E284</f>
        <v>-6.4949433341370266E-3</v>
      </c>
      <c r="D962" s="57">
        <f>'Historical Data'!G284</f>
        <v>-1.8988169418005629E-2</v>
      </c>
      <c r="E962" s="57">
        <f>'Historical Data'!I284</f>
        <v>-1.2288043537212801E-2</v>
      </c>
      <c r="F962" s="57">
        <f>'Historical Data'!K284</f>
        <v>-3.5878261538525913E-2</v>
      </c>
      <c r="G962" s="57">
        <f>'Historical Data'!M284</f>
        <v>-2.3479447571469581E-2</v>
      </c>
      <c r="H962" s="57">
        <f>'Historical Data'!O284</f>
        <v>-6.6012673520131626E-3</v>
      </c>
      <c r="I962" s="57">
        <f>'Historical Data'!Q284</f>
        <v>-1.200960956992958E-4</v>
      </c>
      <c r="J962" s="57">
        <f>'Historical Data'!S284</f>
        <v>-1.0022505359219558E-2</v>
      </c>
      <c r="K962" s="57">
        <f>'Historical Data'!U284</f>
        <v>8.5902725884712261E-4</v>
      </c>
      <c r="L962" s="57">
        <f>'Historical Data'!W284</f>
        <v>-2.1244545848761343E-2</v>
      </c>
      <c r="M962" s="57">
        <f>'Historical Data'!Y284</f>
        <v>-1.6641315849147964E-2</v>
      </c>
    </row>
    <row r="963" spans="2:13" ht="15" customHeight="1" x14ac:dyDescent="0.35">
      <c r="B963" s="56">
        <f>'Historical Data'!C283</f>
        <v>45873</v>
      </c>
      <c r="C963" s="57">
        <f>'Historical Data'!E283</f>
        <v>1.1111729777808055E-2</v>
      </c>
      <c r="D963" s="57">
        <f>'Historical Data'!G283</f>
        <v>8.1962046529870936E-3</v>
      </c>
      <c r="E963" s="57">
        <f>'Historical Data'!I283</f>
        <v>1.7684569852748355E-2</v>
      </c>
      <c r="F963" s="57">
        <f>'Historical Data'!K283</f>
        <v>2.9982376367985619E-2</v>
      </c>
      <c r="G963" s="57">
        <f>'Historical Data'!M283</f>
        <v>-1.045116662898915E-2</v>
      </c>
      <c r="H963" s="57">
        <f>'Historical Data'!O283</f>
        <v>5.1109171095989003E-2</v>
      </c>
      <c r="I963" s="57">
        <f>'Historical Data'!Q283</f>
        <v>3.0033277956349469E-3</v>
      </c>
      <c r="J963" s="57">
        <f>'Historical Data'!S283</f>
        <v>3.3242967600093376E-3</v>
      </c>
      <c r="K963" s="57">
        <f>'Historical Data'!U283</f>
        <v>-1.133035810125349E-2</v>
      </c>
      <c r="L963" s="57">
        <f>'Historical Data'!W283</f>
        <v>-5.651118131833166E-3</v>
      </c>
      <c r="M963" s="57">
        <f>'Historical Data'!Y283</f>
        <v>1.8553021499896127E-2</v>
      </c>
    </row>
    <row r="964" spans="2:13" ht="15" customHeight="1" x14ac:dyDescent="0.35">
      <c r="B964" s="56">
        <f>'Historical Data'!C282</f>
        <v>45874</v>
      </c>
      <c r="C964" s="57">
        <f>'Historical Data'!E282</f>
        <v>3.2052458720110977E-4</v>
      </c>
      <c r="D964" s="57">
        <f>'Historical Data'!G282</f>
        <v>3.1267588495633714E-3</v>
      </c>
      <c r="E964" s="57">
        <f>'Historical Data'!I282</f>
        <v>-1.8235995166271279E-2</v>
      </c>
      <c r="F964" s="57">
        <f>'Historical Data'!K282</f>
        <v>-7.7054923147578114E-3</v>
      </c>
      <c r="G964" s="57">
        <f>'Historical Data'!M282</f>
        <v>2.8692931909204411E-3</v>
      </c>
      <c r="H964" s="57">
        <f>'Historical Data'!O282</f>
        <v>-1.8596019859551394E-4</v>
      </c>
      <c r="I964" s="57">
        <f>'Historical Data'!Q282</f>
        <v>2.0840968311536479E-2</v>
      </c>
      <c r="J964" s="57">
        <f>'Historical Data'!S282</f>
        <v>4.819293883561393E-3</v>
      </c>
      <c r="K964" s="57">
        <f>'Historical Data'!U282</f>
        <v>-6.7719749355412695E-3</v>
      </c>
      <c r="L964" s="57">
        <f>'Historical Data'!W282</f>
        <v>-4.0042432492700675E-3</v>
      </c>
      <c r="M964" s="57">
        <f>'Historical Data'!Y282</f>
        <v>1.1432056561893056E-3</v>
      </c>
    </row>
    <row r="965" spans="2:13" ht="15" customHeight="1" x14ac:dyDescent="0.35">
      <c r="B965" s="56">
        <f>'Historical Data'!C281</f>
        <v>45875</v>
      </c>
      <c r="C965" s="57">
        <f>'Historical Data'!E281</f>
        <v>-8.6358638192877146E-3</v>
      </c>
      <c r="D965" s="57">
        <f>'Historical Data'!G281</f>
        <v>-1.3652530856789191E-2</v>
      </c>
      <c r="E965" s="57">
        <f>'Historical Data'!I281</f>
        <v>-1.4612824499132593E-2</v>
      </c>
      <c r="F965" s="57">
        <f>'Historical Data'!K281</f>
        <v>-2.0793819071442288E-2</v>
      </c>
      <c r="G965" s="57">
        <f>'Historical Data'!M281</f>
        <v>-1.6740666281287897E-2</v>
      </c>
      <c r="H965" s="57">
        <f>'Historical Data'!O281</f>
        <v>-6.7881832603330361E-3</v>
      </c>
      <c r="I965" s="57">
        <f>'Historical Data'!Q281</f>
        <v>-1.454898977478758E-2</v>
      </c>
      <c r="J965" s="57">
        <f>'Historical Data'!S281</f>
        <v>-4.4964599761719848E-3</v>
      </c>
      <c r="K965" s="57">
        <f>'Historical Data'!U281</f>
        <v>-4.196011788811238E-3</v>
      </c>
      <c r="L965" s="57">
        <f>'Historical Data'!W281</f>
        <v>0</v>
      </c>
      <c r="M965" s="57">
        <f>'Historical Data'!Y281</f>
        <v>4.7960751796265466E-3</v>
      </c>
    </row>
    <row r="966" spans="2:13" ht="15" customHeight="1" x14ac:dyDescent="0.35">
      <c r="B966" s="56">
        <f>'Historical Data'!C280</f>
        <v>45876</v>
      </c>
      <c r="C966" s="57">
        <f>'Historical Data'!E280</f>
        <v>-6.4685337088491446E-3</v>
      </c>
      <c r="D966" s="57">
        <f>'Historical Data'!G280</f>
        <v>4.424219577819688E-3</v>
      </c>
      <c r="E966" s="57">
        <f>'Historical Data'!I280</f>
        <v>-2.177429466005576E-2</v>
      </c>
      <c r="F966" s="57">
        <f>'Historical Data'!K280</f>
        <v>2.0266130011905359E-2</v>
      </c>
      <c r="G966" s="57">
        <f>'Historical Data'!M280</f>
        <v>2.6745799017719785E-2</v>
      </c>
      <c r="H966" s="57">
        <f>'Historical Data'!O280</f>
        <v>-2.1532721032052615E-3</v>
      </c>
      <c r="I966" s="57">
        <f>'Historical Data'!Q280</f>
        <v>-6.9055088463131353E-3</v>
      </c>
      <c r="J966" s="57">
        <f>'Historical Data'!S280</f>
        <v>-7.0760846414943401E-3</v>
      </c>
      <c r="K966" s="57">
        <f>'Historical Data'!U280</f>
        <v>2.633516311391082E-3</v>
      </c>
      <c r="L966" s="57">
        <f>'Historical Data'!W280</f>
        <v>0</v>
      </c>
      <c r="M966" s="57">
        <f>'Historical Data'!Y280</f>
        <v>2.8487006591408459E-2</v>
      </c>
    </row>
    <row r="967" spans="2:13" ht="15" customHeight="1" x14ac:dyDescent="0.35">
      <c r="B967" s="56">
        <f>'Historical Data'!C279</f>
        <v>45877</v>
      </c>
      <c r="C967" s="57">
        <f>'Historical Data'!E279</f>
        <v>9.8741723752460153E-4</v>
      </c>
      <c r="D967" s="57">
        <f>'Historical Data'!G279</f>
        <v>-5.6002407608854998E-3</v>
      </c>
      <c r="E967" s="57">
        <f>'Historical Data'!I279</f>
        <v>-2.4180659889921019E-2</v>
      </c>
      <c r="F967" s="57">
        <f>'Historical Data'!K279</f>
        <v>-3.5409245951134594E-3</v>
      </c>
      <c r="G967" s="57">
        <f>'Historical Data'!M279</f>
        <v>-1.5979308341099063E-2</v>
      </c>
      <c r="H967" s="57">
        <f>'Historical Data'!O279</f>
        <v>-2.739730435422183E-2</v>
      </c>
      <c r="I967" s="57">
        <f>'Historical Data'!Q279</f>
        <v>-1.9542150552462889E-2</v>
      </c>
      <c r="J967" s="57">
        <f>'Historical Data'!S279</f>
        <v>1.5162970171999079E-2</v>
      </c>
      <c r="K967" s="57">
        <f>'Historical Data'!U279</f>
        <v>-2.4513379994570705E-3</v>
      </c>
      <c r="L967" s="57">
        <f>'Historical Data'!W279</f>
        <v>-1.7507389754202629E-2</v>
      </c>
      <c r="M967" s="57">
        <f>'Historical Data'!Y279</f>
        <v>-1.5985267034990813E-2</v>
      </c>
    </row>
    <row r="968" spans="2:13" ht="15" customHeight="1" x14ac:dyDescent="0.35">
      <c r="B968" s="56">
        <f>'Historical Data'!C278</f>
        <v>45880</v>
      </c>
      <c r="C968" s="57">
        <f>'Historical Data'!E278</f>
        <v>-2.5913820083622863E-4</v>
      </c>
      <c r="D968" s="57">
        <f>'Historical Data'!G278</f>
        <v>2.3412966256752821E-3</v>
      </c>
      <c r="E968" s="57">
        <f>'Historical Data'!I278</f>
        <v>1.6465169294852533E-2</v>
      </c>
      <c r="F968" s="57">
        <f>'Historical Data'!K278</f>
        <v>2.9467859306768096E-2</v>
      </c>
      <c r="G968" s="57">
        <f>'Historical Data'!M278</f>
        <v>-7.3532890105495463E-3</v>
      </c>
      <c r="H968" s="57">
        <f>'Historical Data'!O278</f>
        <v>3.2413632730728059E-2</v>
      </c>
      <c r="I968" s="57">
        <f>'Historical Data'!Q278</f>
        <v>2.0420677355022843E-2</v>
      </c>
      <c r="J968" s="57">
        <f>'Historical Data'!S278</f>
        <v>4.1821335870901866E-3</v>
      </c>
      <c r="K968" s="57">
        <f>'Historical Data'!U278</f>
        <v>0</v>
      </c>
      <c r="L968" s="57">
        <f>'Historical Data'!W278</f>
        <v>1.4519526750683687E-2</v>
      </c>
      <c r="M968" s="57">
        <f>'Historical Data'!Y278</f>
        <v>6.8872585716424073E-3</v>
      </c>
    </row>
    <row r="969" spans="2:13" ht="15" customHeight="1" x14ac:dyDescent="0.35">
      <c r="B969" s="56">
        <f>'Historical Data'!C277</f>
        <v>45881</v>
      </c>
      <c r="C969" s="57">
        <f>'Historical Data'!E277</f>
        <v>-6.6176133629678446E-3</v>
      </c>
      <c r="D969" s="57">
        <f>'Historical Data'!G277</f>
        <v>-6.6287878787878451E-3</v>
      </c>
      <c r="E969" s="57">
        <f>'Historical Data'!I277</f>
        <v>1.9374113393877401E-3</v>
      </c>
      <c r="F969" s="57">
        <f>'Historical Data'!K277</f>
        <v>-4.0410484296339311E-3</v>
      </c>
      <c r="G969" s="57">
        <f>'Historical Data'!M277</f>
        <v>1.7408423759151637E-2</v>
      </c>
      <c r="H969" s="57">
        <f>'Historical Data'!O277</f>
        <v>-3.6441205022751388E-3</v>
      </c>
      <c r="I969" s="57">
        <f>'Historical Data'!Q277</f>
        <v>5.5124010009066637E-3</v>
      </c>
      <c r="J969" s="57">
        <f>'Historical Data'!S277</f>
        <v>1.1750721716484946E-2</v>
      </c>
      <c r="K969" s="57">
        <f>'Historical Data'!U277</f>
        <v>-7.0221401540260242E-4</v>
      </c>
      <c r="L969" s="57">
        <f>'Historical Data'!W277</f>
        <v>3.9032564505103728E-4</v>
      </c>
      <c r="M969" s="57">
        <f>'Historical Data'!Y277</f>
        <v>9.7397769516729404E-3</v>
      </c>
    </row>
    <row r="970" spans="2:13" ht="15" customHeight="1" x14ac:dyDescent="0.35">
      <c r="B970" s="56">
        <f>'Historical Data'!C276</f>
        <v>45882</v>
      </c>
      <c r="C970" s="57">
        <f>'Historical Data'!E276</f>
        <v>-2.0052849566144504E-3</v>
      </c>
      <c r="D970" s="57">
        <f>'Historical Data'!G276</f>
        <v>-5.7198882368225679E-4</v>
      </c>
      <c r="E970" s="57">
        <f>'Historical Data'!I276</f>
        <v>-7.2510471833413526E-3</v>
      </c>
      <c r="F970" s="57">
        <f>'Historical Data'!K276</f>
        <v>-9.9746430662283059E-3</v>
      </c>
      <c r="G970" s="57">
        <f>'Historical Data'!M276</f>
        <v>-2.9730780582067906E-3</v>
      </c>
      <c r="H970" s="57">
        <f>'Historical Data'!O276</f>
        <v>3.4698665973165177E-3</v>
      </c>
      <c r="I970" s="57">
        <f>'Historical Data'!Q276</f>
        <v>1.4300976397645826E-2</v>
      </c>
      <c r="J970" s="57">
        <f>'Historical Data'!S276</f>
        <v>-4.409872155626271E-4</v>
      </c>
      <c r="K970" s="57">
        <f>'Historical Data'!U276</f>
        <v>1.2471479841914546E-2</v>
      </c>
      <c r="L970" s="57">
        <f>'Historical Data'!W276</f>
        <v>7.1530715947740742E-3</v>
      </c>
      <c r="M970" s="57">
        <f>'Historical Data'!Y276</f>
        <v>2.9452912156688882E-3</v>
      </c>
    </row>
    <row r="971" spans="2:13" ht="15" customHeight="1" x14ac:dyDescent="0.35">
      <c r="B971" s="56">
        <f>'Historical Data'!C275</f>
        <v>45883</v>
      </c>
      <c r="C971" s="57">
        <f>'Historical Data'!E275</f>
        <v>-6.4092934032092819E-3</v>
      </c>
      <c r="D971" s="57">
        <f>'Historical Data'!G275</f>
        <v>-1.3353682008150569E-2</v>
      </c>
      <c r="E971" s="57">
        <f>'Historical Data'!I275</f>
        <v>-7.1958277751259514E-3</v>
      </c>
      <c r="F971" s="57">
        <f>'Historical Data'!K275</f>
        <v>-2.6469021577789631E-3</v>
      </c>
      <c r="G971" s="57">
        <f>'Historical Data'!M275</f>
        <v>-8.5200237329231543E-3</v>
      </c>
      <c r="H971" s="57">
        <f>'Historical Data'!O275</f>
        <v>-1.0934519603343462E-2</v>
      </c>
      <c r="I971" s="57">
        <f>'Historical Data'!Q275</f>
        <v>-2.6950411283745868E-2</v>
      </c>
      <c r="J971" s="57">
        <f>'Historical Data'!S275</f>
        <v>-1.7650064901286733E-3</v>
      </c>
      <c r="K971" s="57">
        <f>'Historical Data'!U275</f>
        <v>1.7349650125586535E-3</v>
      </c>
      <c r="L971" s="57">
        <f>'Historical Data'!W275</f>
        <v>-4.9070421002750386E-3</v>
      </c>
      <c r="M971" s="57">
        <f>'Historical Data'!Y275</f>
        <v>-2.3860215843183319E-2</v>
      </c>
    </row>
    <row r="972" spans="2:13" ht="15" customHeight="1" x14ac:dyDescent="0.35">
      <c r="B972" s="56">
        <f>'Historical Data'!C274</f>
        <v>45887</v>
      </c>
      <c r="C972" s="57">
        <f>'Historical Data'!E274</f>
        <v>6.3503232587858172E-3</v>
      </c>
      <c r="D972" s="57">
        <f>'Historical Data'!G274</f>
        <v>5.5362223360196472E-2</v>
      </c>
      <c r="E972" s="57">
        <f>'Historical Data'!I274</f>
        <v>2.6321552494890543E-2</v>
      </c>
      <c r="F972" s="57">
        <f>'Historical Data'!K274</f>
        <v>2.5169099416616936E-2</v>
      </c>
      <c r="G972" s="57">
        <f>'Historical Data'!M274</f>
        <v>9.3911338428522839E-3</v>
      </c>
      <c r="H972" s="57">
        <f>'Historical Data'!O274</f>
        <v>8.4096355087743824E-3</v>
      </c>
      <c r="I972" s="57">
        <f>'Historical Data'!Q274</f>
        <v>5.5878876779802411E-3</v>
      </c>
      <c r="J972" s="57">
        <f>'Historical Data'!S274</f>
        <v>-9.7245599041635433E-3</v>
      </c>
      <c r="K972" s="57">
        <f>'Historical Data'!U274</f>
        <v>5.7152719126103424E-3</v>
      </c>
      <c r="L972" s="57">
        <f>'Historical Data'!W274</f>
        <v>5.1907285102841261E-3</v>
      </c>
      <c r="M972" s="57">
        <f>'Historical Data'!Y274</f>
        <v>-2.1058965102286442E-2</v>
      </c>
    </row>
    <row r="973" spans="2:13" ht="15" customHeight="1" x14ac:dyDescent="0.35">
      <c r="B973" s="56">
        <f>'Historical Data'!C273</f>
        <v>45888</v>
      </c>
      <c r="C973" s="57">
        <f>'Historical Data'!E273</f>
        <v>3.7878842600551632E-3</v>
      </c>
      <c r="D973" s="57">
        <f>'Historical Data'!G273</f>
        <v>1.1541999642175282E-2</v>
      </c>
      <c r="E973" s="57">
        <f>'Historical Data'!I273</f>
        <v>3.3717410053439201E-2</v>
      </c>
      <c r="F973" s="57">
        <f>'Historical Data'!K273</f>
        <v>1.2108534014547034E-2</v>
      </c>
      <c r="G973" s="57">
        <f>'Historical Data'!M273</f>
        <v>1.0946069176658302E-3</v>
      </c>
      <c r="H973" s="57">
        <f>'Historical Data'!O273</f>
        <v>-5.6215696574912766E-4</v>
      </c>
      <c r="I973" s="57">
        <f>'Historical Data'!Q273</f>
        <v>-8.3353020911924869E-3</v>
      </c>
      <c r="J973" s="57">
        <f>'Historical Data'!S273</f>
        <v>-2.975628824528509E-3</v>
      </c>
      <c r="K973" s="57">
        <f>'Historical Data'!U273</f>
        <v>-3.8049185532521568E-3</v>
      </c>
      <c r="L973" s="57">
        <f>'Historical Data'!W273</f>
        <v>4.7767010397063991E-3</v>
      </c>
      <c r="M973" s="57">
        <f>'Historical Data'!Y273</f>
        <v>-3.2267977873386977E-3</v>
      </c>
    </row>
    <row r="974" spans="2:13" ht="15" customHeight="1" x14ac:dyDescent="0.35">
      <c r="B974" s="56">
        <f>'Historical Data'!C272</f>
        <v>45889</v>
      </c>
      <c r="C974" s="57">
        <f>'Historical Data'!E272</f>
        <v>-6.0446527131108319E-5</v>
      </c>
      <c r="D974" s="57">
        <f>'Historical Data'!G272</f>
        <v>-4.8297511966228779E-3</v>
      </c>
      <c r="E974" s="57">
        <f>'Historical Data'!I272</f>
        <v>2.6196709770003324E-3</v>
      </c>
      <c r="F974" s="57">
        <f>'Historical Data'!K272</f>
        <v>-9.9834910473614036E-3</v>
      </c>
      <c r="G974" s="57">
        <f>'Historical Data'!M272</f>
        <v>-7.2890692672155089E-3</v>
      </c>
      <c r="H974" s="57">
        <f>'Historical Data'!O272</f>
        <v>-2.9064175799384806E-3</v>
      </c>
      <c r="I974" s="57">
        <f>'Historical Data'!Q272</f>
        <v>8.1618134909158258E-3</v>
      </c>
      <c r="J974" s="57">
        <f>'Historical Data'!S272</f>
        <v>2.0743206491438793E-2</v>
      </c>
      <c r="K974" s="57">
        <f>'Historical Data'!U272</f>
        <v>1.3888616498971551E-3</v>
      </c>
      <c r="L974" s="57">
        <f>'Historical Data'!W272</f>
        <v>3.597530745544697E-3</v>
      </c>
      <c r="M974" s="57">
        <f>'Historical Data'!Y272</f>
        <v>-9.3263449976876966E-3</v>
      </c>
    </row>
    <row r="975" spans="2:13" ht="15" customHeight="1" x14ac:dyDescent="0.35">
      <c r="B975" s="56">
        <f>'Historical Data'!C271</f>
        <v>45890</v>
      </c>
      <c r="C975" s="57">
        <f>'Historical Data'!E271</f>
        <v>-7.7808018860455741E-3</v>
      </c>
      <c r="D975" s="57">
        <f>'Historical Data'!G271</f>
        <v>-1.0980329603168859E-2</v>
      </c>
      <c r="E975" s="57">
        <f>'Historical Data'!I271</f>
        <v>-9.5804462361239739E-3</v>
      </c>
      <c r="F975" s="57">
        <f>'Historical Data'!K271</f>
        <v>-6.2505209880202584E-3</v>
      </c>
      <c r="G975" s="57">
        <f>'Historical Data'!M271</f>
        <v>7.8933091762722896E-3</v>
      </c>
      <c r="H975" s="57">
        <f>'Historical Data'!O271</f>
        <v>-1.9652152761445274E-2</v>
      </c>
      <c r="I975" s="57">
        <f>'Historical Data'!Q271</f>
        <v>-1.123728844503713E-2</v>
      </c>
      <c r="J975" s="57">
        <f>'Historical Data'!S271</f>
        <v>-9.3567574128031739E-3</v>
      </c>
      <c r="K975" s="57">
        <f>'Historical Data'!U271</f>
        <v>-1.5256615688330033E-2</v>
      </c>
      <c r="L975" s="57">
        <f>'Historical Data'!W271</f>
        <v>-6.4011899302205411E-3</v>
      </c>
      <c r="M975" s="57">
        <f>'Historical Data'!Y271</f>
        <v>5.05718509297437E-3</v>
      </c>
    </row>
    <row r="976" spans="2:13" ht="15" customHeight="1" x14ac:dyDescent="0.35">
      <c r="B976" s="56">
        <f>'Historical Data'!C270</f>
        <v>45891</v>
      </c>
      <c r="C976" s="57">
        <f>'Historical Data'!E270</f>
        <v>4.1051319952223331E-4</v>
      </c>
      <c r="D976" s="57">
        <f>'Historical Data'!G270</f>
        <v>-1.8401520641285862E-2</v>
      </c>
      <c r="E976" s="57">
        <f>'Historical Data'!I270</f>
        <v>-9.7247709666120619E-3</v>
      </c>
      <c r="F976" s="57">
        <f>'Historical Data'!K270</f>
        <v>-3.1868270733462767E-3</v>
      </c>
      <c r="G976" s="57">
        <f>'Historical Data'!M270</f>
        <v>1.2688184000812619E-2</v>
      </c>
      <c r="H976" s="57">
        <f>'Historical Data'!O270</f>
        <v>-6.5220642457867184E-3</v>
      </c>
      <c r="I976" s="57">
        <f>'Historical Data'!Q270</f>
        <v>-1.3686884045245873E-2</v>
      </c>
      <c r="J976" s="57">
        <f>'Historical Data'!S270</f>
        <v>-5.3128991250970259E-3</v>
      </c>
      <c r="K976" s="57">
        <f>'Historical Data'!U270</f>
        <v>-2.2887014453369936E-3</v>
      </c>
      <c r="L976" s="57">
        <f>'Historical Data'!W270</f>
        <v>-6.3136042991430719E-3</v>
      </c>
      <c r="M976" s="57">
        <f>'Historical Data'!Y270</f>
        <v>-7.5863136708468337E-3</v>
      </c>
    </row>
    <row r="977" spans="2:13" ht="15" customHeight="1" x14ac:dyDescent="0.35">
      <c r="B977" s="56">
        <f>'Historical Data'!C269</f>
        <v>45894</v>
      </c>
      <c r="C977" s="57">
        <f>'Historical Data'!E269</f>
        <v>8.2619942464736695E-3</v>
      </c>
      <c r="D977" s="57">
        <f>'Historical Data'!G269</f>
        <v>6.9986570206490573E-3</v>
      </c>
      <c r="E977" s="57">
        <f>'Historical Data'!I269</f>
        <v>7.208486513698098E-3</v>
      </c>
      <c r="F977" s="57">
        <f>'Historical Data'!K269</f>
        <v>1.9098070262573374E-2</v>
      </c>
      <c r="G977" s="57">
        <f>'Historical Data'!M269</f>
        <v>-1.5406735100519153E-2</v>
      </c>
      <c r="H977" s="57">
        <f>'Historical Data'!O269</f>
        <v>6.8545983433112578E-3</v>
      </c>
      <c r="I977" s="57">
        <f>'Historical Data'!Q269</f>
        <v>-1.3753005596099599E-2</v>
      </c>
      <c r="J977" s="57">
        <f>'Historical Data'!S269</f>
        <v>2.522196522568354E-3</v>
      </c>
      <c r="K977" s="57">
        <f>'Historical Data'!U269</f>
        <v>2.823418771975561E-3</v>
      </c>
      <c r="L977" s="57">
        <f>'Historical Data'!W269</f>
        <v>-6.0943528132563207E-3</v>
      </c>
      <c r="M977" s="57">
        <f>'Historical Data'!Y269</f>
        <v>3.900156006240163E-4</v>
      </c>
    </row>
    <row r="978" spans="2:13" ht="15" customHeight="1" x14ac:dyDescent="0.35">
      <c r="B978" s="56">
        <f>'Historical Data'!C268</f>
        <v>45895</v>
      </c>
      <c r="C978" s="57">
        <f>'Historical Data'!E268</f>
        <v>2.2937692885145466E-3</v>
      </c>
      <c r="D978" s="57">
        <f>'Historical Data'!G268</f>
        <v>-2.1222433243484939E-2</v>
      </c>
      <c r="E978" s="57">
        <f>'Historical Data'!I268</f>
        <v>-3.407320445783879E-2</v>
      </c>
      <c r="F978" s="57">
        <f>'Historical Data'!K268</f>
        <v>-2.2372650424505425E-2</v>
      </c>
      <c r="G978" s="57">
        <f>'Historical Data'!M268</f>
        <v>-1.5830550994674009E-2</v>
      </c>
      <c r="H978" s="57">
        <f>'Historical Data'!O268</f>
        <v>-1.6013134802493667E-2</v>
      </c>
      <c r="I978" s="57">
        <f>'Historical Data'!Q268</f>
        <v>3.0150973059903663E-3</v>
      </c>
      <c r="J978" s="57">
        <f>'Historical Data'!S268</f>
        <v>-1.3763427720074661E-2</v>
      </c>
      <c r="K978" s="57">
        <f>'Historical Data'!U268</f>
        <v>-1.4956940267652374E-2</v>
      </c>
      <c r="L978" s="57">
        <f>'Historical Data'!W268</f>
        <v>-1.4351016990067911E-2</v>
      </c>
      <c r="M978" s="57">
        <f>'Historical Data'!Y268</f>
        <v>-9.5906432748538162E-3</v>
      </c>
    </row>
    <row r="979" spans="2:13" ht="15" customHeight="1" x14ac:dyDescent="0.35">
      <c r="B979" s="56">
        <f>'Historical Data'!C267</f>
        <v>45897</v>
      </c>
      <c r="C979" s="57">
        <f>'Historical Data'!E267</f>
        <v>-4.770739084333786E-3</v>
      </c>
      <c r="D979" s="57">
        <f>'Historical Data'!G267</f>
        <v>-2.2443430747601245E-2</v>
      </c>
      <c r="E979" s="57">
        <f>'Historical Data'!I267</f>
        <v>-1.0845611367450103E-2</v>
      </c>
      <c r="F979" s="57">
        <f>'Historical Data'!K267</f>
        <v>4.8133736162603302E-3</v>
      </c>
      <c r="G979" s="57">
        <f>'Historical Data'!M267</f>
        <v>-4.6213764462667561E-2</v>
      </c>
      <c r="H979" s="57">
        <f>'Historical Data'!O267</f>
        <v>-3.0111055138698828E-2</v>
      </c>
      <c r="I979" s="57">
        <f>'Historical Data'!Q267</f>
        <v>-1.8787540670228031E-2</v>
      </c>
      <c r="J979" s="57">
        <f>'Historical Data'!S267</f>
        <v>-7.2029538163537188E-3</v>
      </c>
      <c r="K979" s="57">
        <f>'Historical Data'!U267</f>
        <v>-1.9471208607106716E-2</v>
      </c>
      <c r="L979" s="57">
        <f>'Historical Data'!W267</f>
        <v>-1.7604216980784959E-2</v>
      </c>
      <c r="M979" s="57">
        <f>'Historical Data'!Y267</f>
        <v>-1.7241281875001069E-2</v>
      </c>
    </row>
    <row r="980" spans="2:13" ht="15" customHeight="1" x14ac:dyDescent="0.35">
      <c r="B980" s="56">
        <f>'Historical Data'!C266</f>
        <v>45898</v>
      </c>
      <c r="C980" s="57">
        <f>'Historical Data'!E266</f>
        <v>-5.0170695700313406E-3</v>
      </c>
      <c r="D980" s="57">
        <f>'Historical Data'!G266</f>
        <v>-8.8202706859065172E-3</v>
      </c>
      <c r="E980" s="57">
        <f>'Historical Data'!I266</f>
        <v>-8.3048626296549077E-3</v>
      </c>
      <c r="F980" s="57">
        <f>'Historical Data'!K266</f>
        <v>9.5806320708835546E-3</v>
      </c>
      <c r="G980" s="57">
        <f>'Historical Data'!M266</f>
        <v>-1.2843012810548005E-2</v>
      </c>
      <c r="H980" s="57">
        <f>'Historical Data'!O266</f>
        <v>-1.8486840963685025E-2</v>
      </c>
      <c r="I980" s="57">
        <f>'Historical Data'!Q266</f>
        <v>-1.4168972437819116E-2</v>
      </c>
      <c r="J980" s="57">
        <f>'Historical Data'!S266</f>
        <v>-9.8247772747390716E-3</v>
      </c>
      <c r="K980" s="57">
        <f>'Historical Data'!U266</f>
        <v>2.9148635517095567E-3</v>
      </c>
      <c r="L980" s="57">
        <f>'Historical Data'!W266</f>
        <v>8.2188162710175039E-3</v>
      </c>
      <c r="M980" s="57">
        <f>'Historical Data'!Y266</f>
        <v>-1.6822877447697504E-2</v>
      </c>
    </row>
    <row r="981" spans="2:13" ht="15" customHeight="1" x14ac:dyDescent="0.35">
      <c r="B981" s="56">
        <f>'Historical Data'!C265</f>
        <v>45901</v>
      </c>
      <c r="C981" s="57">
        <f>'Historical Data'!E265</f>
        <v>-3.8397338557305538E-4</v>
      </c>
      <c r="D981" s="57">
        <f>'Historical Data'!G265</f>
        <v>3.2716088727693382E-3</v>
      </c>
      <c r="E981" s="57">
        <f>'Historical Data'!I265</f>
        <v>1.9759154672104984E-2</v>
      </c>
      <c r="F981" s="57">
        <f>'Historical Data'!K265</f>
        <v>1.0322196965918407E-2</v>
      </c>
      <c r="G981" s="57">
        <f>'Historical Data'!M265</f>
        <v>2.5297378205667798E-2</v>
      </c>
      <c r="H981" s="57">
        <f>'Historical Data'!O265</f>
        <v>2.5898236749542614E-2</v>
      </c>
      <c r="I981" s="57">
        <f>'Historical Data'!Q265</f>
        <v>1.72211628167529E-2</v>
      </c>
      <c r="J981" s="57">
        <f>'Historical Data'!S265</f>
        <v>9.6171022086652957E-3</v>
      </c>
      <c r="K981" s="57">
        <f>'Historical Data'!U265</f>
        <v>1.6712151953194976E-2</v>
      </c>
      <c r="L981" s="57">
        <f>'Historical Data'!W265</f>
        <v>1.7105382808066061E-2</v>
      </c>
      <c r="M981" s="57">
        <f>'Historical Data'!Y265</f>
        <v>2.8273342082987263E-2</v>
      </c>
    </row>
    <row r="982" spans="2:13" ht="15" customHeight="1" x14ac:dyDescent="0.35">
      <c r="B982" s="56">
        <f>'Historical Data'!C264</f>
        <v>45902</v>
      </c>
      <c r="C982" s="57">
        <f>'Historical Data'!E264</f>
        <v>-1.5608353252054341E-2</v>
      </c>
      <c r="D982" s="57">
        <f>'Historical Data'!G264</f>
        <v>-4.695801873671801E-3</v>
      </c>
      <c r="E982" s="57">
        <f>'Historical Data'!I264</f>
        <v>2.4689902024670474E-3</v>
      </c>
      <c r="F982" s="57">
        <f>'Historical Data'!K264</f>
        <v>2.4717427335763098E-3</v>
      </c>
      <c r="G982" s="57">
        <f>'Historical Data'!M264</f>
        <v>4.9346211696359443E-3</v>
      </c>
      <c r="H982" s="57">
        <f>'Historical Data'!O264</f>
        <v>2.0355174886151683E-2</v>
      </c>
      <c r="I982" s="57">
        <f>'Historical Data'!Q264</f>
        <v>1.2729134584413604E-2</v>
      </c>
      <c r="J982" s="57">
        <f>'Historical Data'!S264</f>
        <v>1.6933691287351005E-2</v>
      </c>
      <c r="K982" s="57">
        <f>'Historical Data'!U264</f>
        <v>2.4477324421316116E-2</v>
      </c>
      <c r="L982" s="57">
        <f>'Historical Data'!W264</f>
        <v>1.4452838833195036E-2</v>
      </c>
      <c r="M982" s="57">
        <f>'Historical Data'!Y264</f>
        <v>3.3755844879252095E-2</v>
      </c>
    </row>
    <row r="983" spans="2:13" ht="15" customHeight="1" x14ac:dyDescent="0.35">
      <c r="B983" s="56">
        <f>'Historical Data'!C263</f>
        <v>45903</v>
      </c>
      <c r="C983" s="57">
        <f>'Historical Data'!E263</f>
        <v>-8.0427730633364503E-3</v>
      </c>
      <c r="D983" s="57">
        <f>'Historical Data'!G263</f>
        <v>8.518765801217576E-4</v>
      </c>
      <c r="E983" s="57">
        <f>'Historical Data'!I263</f>
        <v>1.981085473534705E-3</v>
      </c>
      <c r="F983" s="57">
        <f>'Historical Data'!K263</f>
        <v>1.5616211413282954E-3</v>
      </c>
      <c r="G983" s="57">
        <f>'Historical Data'!M263</f>
        <v>-1.0522309530331619E-2</v>
      </c>
      <c r="H983" s="57">
        <f>'Historical Data'!O263</f>
        <v>-4.4005419018398051E-3</v>
      </c>
      <c r="I983" s="57">
        <f>'Historical Data'!Q263</f>
        <v>-2.2624354656214374E-3</v>
      </c>
      <c r="J983" s="57">
        <f>'Historical Data'!S263</f>
        <v>-6.0956780534489052E-3</v>
      </c>
      <c r="K983" s="57">
        <f>'Historical Data'!U263</f>
        <v>-2.2672570108467349E-3</v>
      </c>
      <c r="L983" s="57">
        <f>'Historical Data'!W263</f>
        <v>8.0300301093334525E-3</v>
      </c>
      <c r="M983" s="57">
        <f>'Historical Data'!Y263</f>
        <v>7.358672905956487E-3</v>
      </c>
    </row>
    <row r="984" spans="2:13" ht="15" customHeight="1" x14ac:dyDescent="0.35">
      <c r="B984" s="56">
        <f>'Historical Data'!C262</f>
        <v>45904</v>
      </c>
      <c r="C984" s="57">
        <f>'Historical Data'!E262</f>
        <v>-1.3122405022139016E-3</v>
      </c>
      <c r="D984" s="57">
        <f>'Historical Data'!G262</f>
        <v>-7.0054164404591557E-3</v>
      </c>
      <c r="E984" s="57">
        <f>'Historical Data'!I262</f>
        <v>-7.0000937346570424E-3</v>
      </c>
      <c r="F984" s="57">
        <f>'Historical Data'!K262</f>
        <v>-9.84759116863132E-4</v>
      </c>
      <c r="G984" s="57">
        <f>'Historical Data'!M262</f>
        <v>-9.0229051165607865E-3</v>
      </c>
      <c r="H984" s="57">
        <f>'Historical Data'!O262</f>
        <v>-1.2867111312667157E-2</v>
      </c>
      <c r="I984" s="57">
        <f>'Historical Data'!Q262</f>
        <v>-1.6251001890014938E-2</v>
      </c>
      <c r="J984" s="57">
        <f>'Historical Data'!S262</f>
        <v>-2.568901645830457E-3</v>
      </c>
      <c r="K984" s="57">
        <f>'Historical Data'!U262</f>
        <v>-1.4857485994763886E-2</v>
      </c>
      <c r="L984" s="57">
        <f>'Historical Data'!W262</f>
        <v>-1.6831507463386242E-2</v>
      </c>
      <c r="M984" s="57">
        <f>'Historical Data'!Y262</f>
        <v>-1.4685740374372203E-2</v>
      </c>
    </row>
    <row r="985" spans="2:13" ht="15" customHeight="1" x14ac:dyDescent="0.35">
      <c r="B985" s="56">
        <f>'Historical Data'!C261</f>
        <v>45905</v>
      </c>
      <c r="C985" s="57">
        <f>'Historical Data'!E261</f>
        <v>1.5358820880148283E-2</v>
      </c>
      <c r="D985" s="57">
        <f>'Historical Data'!G261</f>
        <v>-3.1647174209397111E-3</v>
      </c>
      <c r="E985" s="57">
        <f>'Historical Data'!I261</f>
        <v>2.1519794072122345E-4</v>
      </c>
      <c r="F985" s="57">
        <f>'Historical Data'!K261</f>
        <v>1.6428830388250937E-3</v>
      </c>
      <c r="G985" s="57">
        <f>'Historical Data'!M261</f>
        <v>-1.755955948781196E-3</v>
      </c>
      <c r="H985" s="57">
        <f>'Historical Data'!O261</f>
        <v>3.1840741084694368E-3</v>
      </c>
      <c r="I985" s="57">
        <f>'Historical Data'!Q261</f>
        <v>-3.4573873641245978E-3</v>
      </c>
      <c r="J985" s="57">
        <f>'Historical Data'!S261</f>
        <v>-4.0900591751843463E-3</v>
      </c>
      <c r="K985" s="57">
        <f>'Historical Data'!U261</f>
        <v>1.2597605216763563E-2</v>
      </c>
      <c r="L985" s="57">
        <f>'Historical Data'!W261</f>
        <v>8.3637584432354473E-3</v>
      </c>
      <c r="M985" s="57">
        <f>'Historical Data'!Y261</f>
        <v>-2.4712332998687137E-2</v>
      </c>
    </row>
    <row r="986" spans="2:13" ht="15" customHeight="1" x14ac:dyDescent="0.35">
      <c r="B986" s="56">
        <f>'Historical Data'!C260</f>
        <v>45908</v>
      </c>
      <c r="C986" s="57">
        <f>'Historical Data'!E260</f>
        <v>9.8139966564485537E-3</v>
      </c>
      <c r="D986" s="57">
        <f>'Historical Data'!G260</f>
        <v>2.6853611303877312E-2</v>
      </c>
      <c r="E986" s="57">
        <f>'Historical Data'!I260</f>
        <v>8.4468034941784786E-3</v>
      </c>
      <c r="F986" s="57">
        <f>'Historical Data'!K260</f>
        <v>3.9609595743455017E-2</v>
      </c>
      <c r="G986" s="57">
        <f>'Historical Data'!M260</f>
        <v>9.9679913100572115E-3</v>
      </c>
      <c r="H986" s="57">
        <f>'Historical Data'!O260</f>
        <v>1.2100817385892304E-2</v>
      </c>
      <c r="I986" s="57">
        <f>'Historical Data'!Q260</f>
        <v>1.053705418461659E-2</v>
      </c>
      <c r="J986" s="57">
        <f>'Historical Data'!S260</f>
        <v>-6.0846662006224239E-3</v>
      </c>
      <c r="K986" s="57">
        <f>'Historical Data'!U260</f>
        <v>-8.9364252913239905E-3</v>
      </c>
      <c r="L986" s="57">
        <f>'Historical Data'!W260</f>
        <v>-6.6095778109604986E-3</v>
      </c>
      <c r="M986" s="57">
        <f>'Historical Data'!Y260</f>
        <v>-2.4546678280148448E-3</v>
      </c>
    </row>
    <row r="987" spans="2:13" ht="15" customHeight="1" x14ac:dyDescent="0.35">
      <c r="B987" s="56">
        <f>'Historical Data'!C259</f>
        <v>45909</v>
      </c>
      <c r="C987" s="57">
        <f>'Historical Data'!E259</f>
        <v>3.946014119829977E-3</v>
      </c>
      <c r="D987" s="57">
        <f>'Historical Data'!G259</f>
        <v>2.3059612771738625E-2</v>
      </c>
      <c r="E987" s="57">
        <f>'Historical Data'!I259</f>
        <v>6.9355526198651152E-3</v>
      </c>
      <c r="F987" s="57">
        <f>'Historical Data'!K259</f>
        <v>1.5461064418827775E-2</v>
      </c>
      <c r="G987" s="57">
        <f>'Historical Data'!M259</f>
        <v>1.9610400092423319E-2</v>
      </c>
      <c r="H987" s="57">
        <f>'Historical Data'!O259</f>
        <v>-8.0360988855355808E-3</v>
      </c>
      <c r="I987" s="57">
        <f>'Historical Data'!Q259</f>
        <v>-8.9016759970095283E-4</v>
      </c>
      <c r="J987" s="57">
        <f>'Historical Data'!S259</f>
        <v>-7.9584236620322546E-3</v>
      </c>
      <c r="K987" s="57">
        <f>'Historical Data'!U259</f>
        <v>3.7129236083306427E-3</v>
      </c>
      <c r="L987" s="57">
        <f>'Historical Data'!W259</f>
        <v>3.6529133049227891E-3</v>
      </c>
      <c r="M987" s="57">
        <f>'Historical Data'!Y259</f>
        <v>-1.2621050960469948E-2</v>
      </c>
    </row>
    <row r="988" spans="2:13" ht="15" customHeight="1" x14ac:dyDescent="0.35">
      <c r="B988" s="56">
        <f>'Historical Data'!C258</f>
        <v>45910</v>
      </c>
      <c r="C988" s="57">
        <f>'Historical Data'!E258</f>
        <v>-9.8739119636349626E-3</v>
      </c>
      <c r="D988" s="57">
        <f>'Historical Data'!G258</f>
        <v>2.2162028640524856E-2</v>
      </c>
      <c r="E988" s="57">
        <f>'Historical Data'!I258</f>
        <v>2.0822256145732965E-2</v>
      </c>
      <c r="F988" s="57">
        <f>'Historical Data'!K258</f>
        <v>-1.4293454509121672E-2</v>
      </c>
      <c r="G988" s="57">
        <f>'Historical Data'!M258</f>
        <v>1.9296452752342708E-2</v>
      </c>
      <c r="H988" s="57">
        <f>'Historical Data'!O258</f>
        <v>2.5489069150871346E-2</v>
      </c>
      <c r="I988" s="57">
        <f>'Historical Data'!Q258</f>
        <v>1.2600234318303372E-2</v>
      </c>
      <c r="J988" s="57">
        <f>'Historical Data'!S258</f>
        <v>4.7825488610224731E-3</v>
      </c>
      <c r="K988" s="57">
        <f>'Historical Data'!U258</f>
        <v>-3.1706542960918682E-3</v>
      </c>
      <c r="L988" s="57">
        <f>'Historical Data'!W258</f>
        <v>4.8096093836877962E-3</v>
      </c>
      <c r="M988" s="57">
        <f>'Historical Data'!Y258</f>
        <v>1.5274539753999505E-2</v>
      </c>
    </row>
    <row r="989" spans="2:13" ht="15" customHeight="1" x14ac:dyDescent="0.35">
      <c r="B989" s="56">
        <f>'Historical Data'!C257</f>
        <v>45911</v>
      </c>
      <c r="C989" s="57">
        <f>'Historical Data'!E257</f>
        <v>3.8501138992041994E-4</v>
      </c>
      <c r="D989" s="57">
        <f>'Historical Data'!G257</f>
        <v>2.4022324693946384E-3</v>
      </c>
      <c r="E989" s="57">
        <f>'Historical Data'!I257</f>
        <v>1.3494576560395988E-2</v>
      </c>
      <c r="F989" s="57">
        <f>'Historical Data'!K257</f>
        <v>-1.5446442540001271E-2</v>
      </c>
      <c r="G989" s="57">
        <f>'Historical Data'!M257</f>
        <v>-6.2027068977066335E-5</v>
      </c>
      <c r="H989" s="57">
        <f>'Historical Data'!O257</f>
        <v>4.9132252928021369E-3</v>
      </c>
      <c r="I989" s="57">
        <f>'Historical Data'!Q257</f>
        <v>3.4188022474183954E-2</v>
      </c>
      <c r="J989" s="57">
        <f>'Historical Data'!S257</f>
        <v>1.6582150613910107E-2</v>
      </c>
      <c r="K989" s="57">
        <f>'Historical Data'!U257</f>
        <v>1.3606613045502369E-2</v>
      </c>
      <c r="L989" s="57">
        <f>'Historical Data'!W257</f>
        <v>4.1397215201874893E-3</v>
      </c>
      <c r="M989" s="57">
        <f>'Historical Data'!Y257</f>
        <v>4.2758729907355075E-3</v>
      </c>
    </row>
    <row r="990" spans="2:13" ht="15" customHeight="1" x14ac:dyDescent="0.35">
      <c r="B990" s="56">
        <f>'Historical Data'!C256</f>
        <v>45912</v>
      </c>
      <c r="C990" s="57">
        <f>'Historical Data'!E256</f>
        <v>-2.113832042195396E-4</v>
      </c>
      <c r="D990" s="57">
        <f>'Historical Data'!G256</f>
        <v>1.9909072095367186E-2</v>
      </c>
      <c r="E990" s="57">
        <f>'Historical Data'!I256</f>
        <v>5.4796300044799295E-3</v>
      </c>
      <c r="F990" s="57">
        <f>'Historical Data'!K256</f>
        <v>3.8261477603582339E-2</v>
      </c>
      <c r="G990" s="57">
        <f>'Historical Data'!M256</f>
        <v>-6.4556823619084103E-3</v>
      </c>
      <c r="H990" s="57">
        <f>'Historical Data'!O256</f>
        <v>8.0529715970119042E-3</v>
      </c>
      <c r="I990" s="57">
        <f>'Historical Data'!Q256</f>
        <v>1.4827534765094574E-2</v>
      </c>
      <c r="J990" s="57">
        <f>'Historical Data'!S256</f>
        <v>1.9634862380795148E-3</v>
      </c>
      <c r="K990" s="57">
        <f>'Historical Data'!U256</f>
        <v>2.9636387229541317E-3</v>
      </c>
      <c r="L990" s="57">
        <f>'Historical Data'!W256</f>
        <v>-4.7668543168523092E-3</v>
      </c>
      <c r="M990" s="57">
        <f>'Historical Data'!Y256</f>
        <v>-3.942284948356134E-4</v>
      </c>
    </row>
    <row r="991" spans="2:13" ht="15" customHeight="1" x14ac:dyDescent="0.35">
      <c r="B991" s="56">
        <f>'Historical Data'!C255</f>
        <v>45915</v>
      </c>
      <c r="C991" s="57">
        <f>'Historical Data'!E255</f>
        <v>-1.1956612079385698E-3</v>
      </c>
      <c r="D991" s="57">
        <f>'Historical Data'!G255</f>
        <v>8.7359920312313211E-3</v>
      </c>
      <c r="E991" s="57">
        <f>'Historical Data'!I255</f>
        <v>5.093205600312789E-3</v>
      </c>
      <c r="F991" s="57">
        <f>'Historical Data'!K255</f>
        <v>-6.7844024151060278E-3</v>
      </c>
      <c r="G991" s="57">
        <f>'Historical Data'!M255</f>
        <v>3.9547679678783698E-2</v>
      </c>
      <c r="H991" s="57">
        <f>'Historical Data'!O255</f>
        <v>1.1887789554686723E-2</v>
      </c>
      <c r="I991" s="57">
        <f>'Historical Data'!Q255</f>
        <v>3.7245399788732536E-2</v>
      </c>
      <c r="J991" s="57">
        <f>'Historical Data'!S255</f>
        <v>-1.8088244021021715E-3</v>
      </c>
      <c r="K991" s="57">
        <f>'Historical Data'!U255</f>
        <v>-4.8668765166727246E-3</v>
      </c>
      <c r="L991" s="57">
        <f>'Historical Data'!W255</f>
        <v>4.530756171447381E-3</v>
      </c>
      <c r="M991" s="57">
        <f>'Historical Data'!Y255</f>
        <v>-3.9438397223534594E-4</v>
      </c>
    </row>
    <row r="992" spans="2:13" ht="15" customHeight="1" x14ac:dyDescent="0.35">
      <c r="B992" s="56">
        <f>'Historical Data'!C254</f>
        <v>45916</v>
      </c>
      <c r="C992" s="57">
        <f>'Historical Data'!E254</f>
        <v>7.9548258157382534E-3</v>
      </c>
      <c r="D992" s="57">
        <f>'Historical Data'!G254</f>
        <v>-7.1676115820940023E-4</v>
      </c>
      <c r="E992" s="57">
        <f>'Historical Data'!I254</f>
        <v>1.1654640363627511E-3</v>
      </c>
      <c r="F992" s="57">
        <f>'Historical Data'!K254</f>
        <v>-1.0556551975637651E-2</v>
      </c>
      <c r="G992" s="57">
        <f>'Historical Data'!M254</f>
        <v>1.0337090005414273E-2</v>
      </c>
      <c r="H992" s="57">
        <f>'Historical Data'!O254</f>
        <v>1.513156137673688E-2</v>
      </c>
      <c r="I992" s="57">
        <f>'Historical Data'!Q254</f>
        <v>2.3092040291784244E-2</v>
      </c>
      <c r="J992" s="57">
        <f>'Historical Data'!S254</f>
        <v>1.1929940884687795E-2</v>
      </c>
      <c r="K992" s="57">
        <f>'Historical Data'!U254</f>
        <v>7.3362375141825531E-3</v>
      </c>
      <c r="L992" s="57">
        <f>'Historical Data'!W254</f>
        <v>2.0747429146309004E-2</v>
      </c>
      <c r="M992" s="57">
        <f>'Historical Data'!Y254</f>
        <v>-4.2610273810462784E-3</v>
      </c>
    </row>
    <row r="993" spans="2:13" ht="15" customHeight="1" x14ac:dyDescent="0.35">
      <c r="B993" s="56">
        <f>'Historical Data'!C253</f>
        <v>45917</v>
      </c>
      <c r="C993" s="57">
        <f>'Historical Data'!E253</f>
        <v>8.8233334588567747E-3</v>
      </c>
      <c r="D993" s="57">
        <f>'Historical Data'!G253</f>
        <v>-1.2073367680732638E-2</v>
      </c>
      <c r="E993" s="57">
        <f>'Historical Data'!I253</f>
        <v>-8.5032784193000976E-3</v>
      </c>
      <c r="F993" s="57">
        <f>'Historical Data'!K253</f>
        <v>-1.0747648336567939E-2</v>
      </c>
      <c r="G993" s="57">
        <f>'Historical Data'!M253</f>
        <v>-7.0786393656174784E-3</v>
      </c>
      <c r="H993" s="57">
        <f>'Historical Data'!O253</f>
        <v>-9.3510140632070415E-3</v>
      </c>
      <c r="I993" s="57">
        <f>'Historical Data'!Q253</f>
        <v>-1.5799495687467524E-2</v>
      </c>
      <c r="J993" s="57">
        <f>'Historical Data'!S253</f>
        <v>4.0291154553153685E-3</v>
      </c>
      <c r="K993" s="57">
        <f>'Historical Data'!U253</f>
        <v>-4.161745114412807E-3</v>
      </c>
      <c r="L993" s="57">
        <f>'Historical Data'!W253</f>
        <v>-3.5349318847395228E-3</v>
      </c>
      <c r="M993" s="57">
        <f>'Historical Data'!Y253</f>
        <v>2.9320865361757154E-3</v>
      </c>
    </row>
    <row r="994" spans="2:13" ht="15" customHeight="1" x14ac:dyDescent="0.35">
      <c r="B994" s="56">
        <f>'Historical Data'!C252</f>
        <v>45918</v>
      </c>
      <c r="C994" s="57">
        <f>'Historical Data'!E252</f>
        <v>3.2618651781537444E-3</v>
      </c>
      <c r="D994" s="57">
        <f>'Historical Data'!G252</f>
        <v>1.3491394777924937E-2</v>
      </c>
      <c r="E994" s="57">
        <f>'Historical Data'!I252</f>
        <v>-5.6152716944657399E-4</v>
      </c>
      <c r="F994" s="57">
        <f>'Historical Data'!K252</f>
        <v>1.3481218953375063E-3</v>
      </c>
      <c r="G994" s="57">
        <f>'Historical Data'!M252</f>
        <v>-1.1502511667173421E-2</v>
      </c>
      <c r="H994" s="57">
        <f>'Historical Data'!O252</f>
        <v>5.2336788377935761E-3</v>
      </c>
      <c r="I994" s="57">
        <f>'Historical Data'!Q252</f>
        <v>-1.3760435532788051E-3</v>
      </c>
      <c r="J994" s="57">
        <f>'Historical Data'!S252</f>
        <v>1.6350319477846931E-3</v>
      </c>
      <c r="K994" s="57">
        <f>'Historical Data'!U252</f>
        <v>6.7910030137916522E-3</v>
      </c>
      <c r="L994" s="57">
        <f>'Historical Data'!W252</f>
        <v>-3.9274832089734035E-3</v>
      </c>
      <c r="M994" s="57">
        <f>'Historical Data'!Y252</f>
        <v>1.4933628318584136E-2</v>
      </c>
    </row>
    <row r="995" spans="2:13" ht="15" customHeight="1" x14ac:dyDescent="0.35">
      <c r="B995" s="56">
        <f>'Historical Data'!C251</f>
        <v>45919</v>
      </c>
      <c r="C995" s="57">
        <f>'Historical Data'!E251</f>
        <v>5.4006405211173281E-3</v>
      </c>
      <c r="D995" s="57">
        <f>'Historical Data'!G251</f>
        <v>4.7218302269478984E-2</v>
      </c>
      <c r="E995" s="57">
        <f>'Historical Data'!I251</f>
        <v>5.2916462831649858E-2</v>
      </c>
      <c r="F995" s="57">
        <f>'Historical Data'!K251</f>
        <v>0.12362404890111489</v>
      </c>
      <c r="G995" s="57">
        <f>'Historical Data'!M251</f>
        <v>2.7030308833558392E-2</v>
      </c>
      <c r="H995" s="57">
        <f>'Historical Data'!O251</f>
        <v>1.4317568774811162E-2</v>
      </c>
      <c r="I995" s="57">
        <f>'Historical Data'!Q251</f>
        <v>8.3821979639973065E-3</v>
      </c>
      <c r="J995" s="57">
        <f>'Historical Data'!S251</f>
        <v>5.0452741659128275E-3</v>
      </c>
      <c r="K995" s="57">
        <f>'Historical Data'!U251</f>
        <v>-1.0031069973922335E-2</v>
      </c>
      <c r="L995" s="57">
        <f>'Historical Data'!W251</f>
        <v>8.1403561725132967E-3</v>
      </c>
      <c r="M995" s="57">
        <f>'Historical Data'!Y251</f>
        <v>-1.5570357152498104E-2</v>
      </c>
    </row>
    <row r="996" spans="2:13" ht="15" customHeight="1" x14ac:dyDescent="0.35">
      <c r="B996" s="56">
        <f>'Historical Data'!C250</f>
        <v>45922</v>
      </c>
      <c r="C996" s="57">
        <f>'Historical Data'!E250</f>
        <v>8.884397506333741E-3</v>
      </c>
      <c r="D996" s="57">
        <f>'Historical Data'!G250</f>
        <v>6.8688363818090403E-2</v>
      </c>
      <c r="E996" s="57">
        <f>'Historical Data'!I250</f>
        <v>0.11783261763436137</v>
      </c>
      <c r="F996" s="57">
        <f>'Historical Data'!K250</f>
        <v>0.19995766944482884</v>
      </c>
      <c r="G996" s="57">
        <f>'Historical Data'!M250</f>
        <v>-7.4943989863589522E-3</v>
      </c>
      <c r="H996" s="57">
        <f>'Historical Data'!O250</f>
        <v>-4.6745445078111292E-3</v>
      </c>
      <c r="I996" s="57">
        <f>'Historical Data'!Q250</f>
        <v>-1.0248641296752847E-3</v>
      </c>
      <c r="J996" s="57">
        <f>'Historical Data'!S250</f>
        <v>1.6241686062483662E-3</v>
      </c>
      <c r="K996" s="57">
        <f>'Historical Data'!U250</f>
        <v>1.5721453430210808E-3</v>
      </c>
      <c r="L996" s="57">
        <f>'Historical Data'!W250</f>
        <v>-2.5233254184016118E-3</v>
      </c>
      <c r="M996" s="57">
        <f>'Historical Data'!Y250</f>
        <v>3.242486487688101E-3</v>
      </c>
    </row>
    <row r="997" spans="2:13" ht="15" customHeight="1" x14ac:dyDescent="0.35">
      <c r="B997" s="56">
        <f>'Historical Data'!C249</f>
        <v>45923</v>
      </c>
      <c r="C997" s="57">
        <f>'Historical Data'!E249</f>
        <v>3.581999430040339E-3</v>
      </c>
      <c r="D997" s="57">
        <f>'Historical Data'!G249</f>
        <v>-1.3121451363107606E-2</v>
      </c>
      <c r="E997" s="57">
        <f>'Historical Data'!I249</f>
        <v>-1.7966473812919714E-2</v>
      </c>
      <c r="F997" s="57">
        <f>'Historical Data'!K249</f>
        <v>-4.6402313635741543E-2</v>
      </c>
      <c r="G997" s="57">
        <f>'Historical Data'!M249</f>
        <v>-8.0267062877235063E-3</v>
      </c>
      <c r="H997" s="57">
        <f>'Historical Data'!O249</f>
        <v>1.657541260031925E-3</v>
      </c>
      <c r="I997" s="57">
        <f>'Historical Data'!Q249</f>
        <v>-1.2538523990186512E-2</v>
      </c>
      <c r="J997" s="57">
        <f>'Historical Data'!S249</f>
        <v>1.1202710813174033E-2</v>
      </c>
      <c r="K997" s="57">
        <f>'Historical Data'!U249</f>
        <v>6.8028484300541869E-3</v>
      </c>
      <c r="L997" s="57">
        <f>'Historical Data'!W249</f>
        <v>5.0600388288390974E-4</v>
      </c>
      <c r="M997" s="57">
        <f>'Historical Data'!Y249</f>
        <v>8.4344947185874819E-3</v>
      </c>
    </row>
    <row r="998" spans="2:13" ht="15" customHeight="1" x14ac:dyDescent="0.35">
      <c r="B998" s="56">
        <f>'Historical Data'!C248</f>
        <v>45924</v>
      </c>
      <c r="C998" s="57">
        <f>'Historical Data'!E248</f>
        <v>-3.5410993855441442E-3</v>
      </c>
      <c r="D998" s="57">
        <f>'Historical Data'!G248</f>
        <v>-3.9022782984154958E-2</v>
      </c>
      <c r="E998" s="57">
        <f>'Historical Data'!I248</f>
        <v>-3.1994301766840705E-2</v>
      </c>
      <c r="F998" s="57">
        <f>'Historical Data'!K248</f>
        <v>-0.10994767744039236</v>
      </c>
      <c r="G998" s="57">
        <f>'Historical Data'!M248</f>
        <v>2.0979564604215462E-3</v>
      </c>
      <c r="H998" s="57">
        <f>'Historical Data'!O248</f>
        <v>-1.599698476482081E-2</v>
      </c>
      <c r="I998" s="57">
        <f>'Historical Data'!Q248</f>
        <v>-3.9247135401450084E-3</v>
      </c>
      <c r="J998" s="57">
        <f>'Historical Data'!S248</f>
        <v>1.3411124967662502E-2</v>
      </c>
      <c r="K998" s="57">
        <f>'Historical Data'!U248</f>
        <v>1.6285386947967995E-2</v>
      </c>
      <c r="L998" s="57">
        <f>'Historical Data'!W248</f>
        <v>-1.314797212066221E-2</v>
      </c>
      <c r="M998" s="57">
        <f>'Historical Data'!Y248</f>
        <v>-1.1725162198077066E-2</v>
      </c>
    </row>
    <row r="999" spans="2:13" ht="15" customHeight="1" x14ac:dyDescent="0.35">
      <c r="B999" s="56">
        <f>'Historical Data'!C247</f>
        <v>45925</v>
      </c>
      <c r="C999" s="57">
        <f>'Historical Data'!E247</f>
        <v>8.5674945897675769E-3</v>
      </c>
      <c r="D999" s="57">
        <f>'Historical Data'!G247</f>
        <v>5.8492825725884323E-3</v>
      </c>
      <c r="E999" s="57">
        <f>'Historical Data'!I247</f>
        <v>-1.4334582215822844E-2</v>
      </c>
      <c r="F999" s="57">
        <f>'Historical Data'!K247</f>
        <v>3.114186851211076E-2</v>
      </c>
      <c r="G999" s="57">
        <f>'Historical Data'!M247</f>
        <v>2.990526575281649E-4</v>
      </c>
      <c r="H999" s="57">
        <f>'Historical Data'!O247</f>
        <v>-1.223962109267851E-2</v>
      </c>
      <c r="I999" s="57">
        <f>'Historical Data'!Q247</f>
        <v>1.6225004052645708E-3</v>
      </c>
      <c r="J999" s="57">
        <f>'Historical Data'!S247</f>
        <v>-2.042581686044509E-2</v>
      </c>
      <c r="K999" s="57">
        <f>'Historical Data'!U247</f>
        <v>-3.0344327329219101E-2</v>
      </c>
      <c r="L999" s="57">
        <f>'Historical Data'!W247</f>
        <v>-1.1017114235784442E-2</v>
      </c>
      <c r="M999" s="57">
        <f>'Historical Data'!Y247</f>
        <v>-7.7513248437870441E-3</v>
      </c>
    </row>
    <row r="1000" spans="2:13" ht="15" customHeight="1" x14ac:dyDescent="0.35">
      <c r="B1000" s="56">
        <f>'Historical Data'!C246</f>
        <v>45926</v>
      </c>
      <c r="C1000" s="57">
        <f>'Historical Data'!E246</f>
        <v>6.9071148318331499E-3</v>
      </c>
      <c r="D1000" s="57">
        <f>'Historical Data'!G246</f>
        <v>-1.6774770515801674E-2</v>
      </c>
      <c r="E1000" s="57">
        <f>'Historical Data'!I246</f>
        <v>-2.9780948506240801E-2</v>
      </c>
      <c r="F1000" s="57">
        <f>'Historical Data'!K246</f>
        <v>-1.845637583892612E-2</v>
      </c>
      <c r="G1000" s="57">
        <f>'Historical Data'!M246</f>
        <v>-2.2064113877128144E-2</v>
      </c>
      <c r="H1000" s="57">
        <f>'Historical Data'!O246</f>
        <v>-1.6080216636638167E-2</v>
      </c>
      <c r="I1000" s="57">
        <f>'Historical Data'!Q246</f>
        <v>-3.2280476503383726E-2</v>
      </c>
      <c r="J1000" s="57">
        <f>'Historical Data'!S246</f>
        <v>-7.6357879207981094E-3</v>
      </c>
      <c r="K1000" s="57">
        <f>'Historical Data'!U246</f>
        <v>-7.5597238708116077E-3</v>
      </c>
      <c r="L1000" s="57">
        <f>'Historical Data'!W246</f>
        <v>-5.6995101409221816E-3</v>
      </c>
      <c r="M1000" s="57">
        <f>'Historical Data'!Y246</f>
        <v>-1.6899064358410709E-2</v>
      </c>
    </row>
    <row r="1001" spans="2:13" ht="15" customHeight="1" x14ac:dyDescent="0.35">
      <c r="B1001" s="56">
        <f>'Historical Data'!C245</f>
        <v>45929</v>
      </c>
      <c r="C1001" s="57">
        <f>'Historical Data'!E245</f>
        <v>-4.6245552911498011E-3</v>
      </c>
      <c r="D1001" s="57">
        <f>'Historical Data'!G245</f>
        <v>-8.4736261414845027E-3</v>
      </c>
      <c r="E1001" s="57">
        <f>'Historical Data'!I245</f>
        <v>-1.1504724601158034E-2</v>
      </c>
      <c r="F1001" s="57">
        <f>'Historical Data'!K245</f>
        <v>2.7350010016000681E-3</v>
      </c>
      <c r="G1001" s="57">
        <f>'Historical Data'!M245</f>
        <v>-1.1372613884138794E-2</v>
      </c>
      <c r="H1001" s="57">
        <f>'Historical Data'!O245</f>
        <v>1.6246812604395089E-2</v>
      </c>
      <c r="I1001" s="57">
        <f>'Historical Data'!Q245</f>
        <v>2.6661917599021256E-2</v>
      </c>
      <c r="J1001" s="57">
        <f>'Historical Data'!S245</f>
        <v>9.0264071665806522E-3</v>
      </c>
      <c r="K1001" s="57">
        <f>'Historical Data'!U245</f>
        <v>-5.8458363285908144E-3</v>
      </c>
      <c r="L1001" s="57">
        <f>'Historical Data'!W245</f>
        <v>1.1073447376363621E-2</v>
      </c>
      <c r="M1001" s="57">
        <f>'Historical Data'!Y245</f>
        <v>-7.3787777601090898E-3</v>
      </c>
    </row>
    <row r="1002" spans="2:13" ht="15" customHeight="1" x14ac:dyDescent="0.35">
      <c r="B1002" s="56">
        <f>'Historical Data'!C244</f>
        <v>45930</v>
      </c>
      <c r="C1002" s="57">
        <f>'Historical Data'!E244</f>
        <v>-8.9180543847798832E-3</v>
      </c>
      <c r="D1002" s="57">
        <f>'Historical Data'!G244</f>
        <v>5.7355893318034035E-4</v>
      </c>
      <c r="E1002" s="57">
        <f>'Historical Data'!I244</f>
        <v>-8.2097843245609869E-3</v>
      </c>
      <c r="F1002" s="57">
        <f>'Historical Data'!K244</f>
        <v>-1.3637913966854542E-2</v>
      </c>
      <c r="G1002" s="57">
        <f>'Historical Data'!M244</f>
        <v>1.6079302439850895E-3</v>
      </c>
      <c r="H1002" s="57">
        <f>'Historical Data'!O244</f>
        <v>4.3515893219441271E-3</v>
      </c>
      <c r="I1002" s="57">
        <f>'Historical Data'!Q244</f>
        <v>5.2404154056615582E-3</v>
      </c>
      <c r="J1002" s="57">
        <f>'Historical Data'!S244</f>
        <v>-1.466489582288566E-3</v>
      </c>
      <c r="K1002" s="57">
        <f>'Historical Data'!U244</f>
        <v>-1.2474564413469391E-3</v>
      </c>
      <c r="L1002" s="57">
        <f>'Historical Data'!W244</f>
        <v>1.546214646560351E-3</v>
      </c>
      <c r="M1002" s="57">
        <f>'Historical Data'!Y244</f>
        <v>-4.3291561926394051E-3</v>
      </c>
    </row>
    <row r="1003" spans="2:13" ht="15" customHeight="1" x14ac:dyDescent="0.35">
      <c r="B1003" s="56">
        <f>'Historical Data'!C243</f>
        <v>45931</v>
      </c>
      <c r="C1003" s="57">
        <f>'Historical Data'!E243</f>
        <v>-7.0733129240395654E-3</v>
      </c>
      <c r="D1003" s="57">
        <f>'Historical Data'!G243</f>
        <v>2.7629665332114639E-2</v>
      </c>
      <c r="E1003" s="57">
        <f>'Historical Data'!I243</f>
        <v>3.6860278020985904E-2</v>
      </c>
      <c r="F1003" s="57">
        <f>'Historical Data'!K243</f>
        <v>5.4338063892182653E-2</v>
      </c>
      <c r="G1003" s="57">
        <f>'Historical Data'!M243</f>
        <v>2.5933414577028469E-3</v>
      </c>
      <c r="H1003" s="57">
        <f>'Historical Data'!O243</f>
        <v>1.0549187664095516E-2</v>
      </c>
      <c r="I1003" s="57">
        <f>'Historical Data'!Q243</f>
        <v>5.7926303305722016E-4</v>
      </c>
      <c r="J1003" s="57">
        <f>'Historical Data'!S243</f>
        <v>-5.8756781266400271E-4</v>
      </c>
      <c r="K1003" s="57">
        <f>'Historical Data'!U243</f>
        <v>1.427381197777855E-3</v>
      </c>
      <c r="L1003" s="57">
        <f>'Historical Data'!W243</f>
        <v>6.4324831431257223E-3</v>
      </c>
      <c r="M1003" s="57">
        <f>'Historical Data'!Y243</f>
        <v>-2.3792956500996443E-3</v>
      </c>
    </row>
    <row r="1004" spans="2:13" ht="15" customHeight="1" x14ac:dyDescent="0.35">
      <c r="B1004" s="56">
        <f>'Historical Data'!C242</f>
        <v>45933</v>
      </c>
      <c r="C1004" s="57">
        <f>'Historical Data'!E242</f>
        <v>-1.2070439973280833E-2</v>
      </c>
      <c r="D1004" s="57">
        <f>'Historical Data'!G242</f>
        <v>2.2312713275778329E-2</v>
      </c>
      <c r="E1004" s="57">
        <f>'Historical Data'!I242</f>
        <v>5.259789530455139E-3</v>
      </c>
      <c r="F1004" s="57">
        <f>'Historical Data'!K242</f>
        <v>-3.3637071725113099E-2</v>
      </c>
      <c r="G1004" s="57">
        <f>'Historical Data'!M242</f>
        <v>2.438883368911271E-2</v>
      </c>
      <c r="H1004" s="57">
        <f>'Historical Data'!O242</f>
        <v>6.4311438469679683E-3</v>
      </c>
      <c r="I1004" s="57">
        <f>'Historical Data'!Q242</f>
        <v>6.4837195075542198E-3</v>
      </c>
      <c r="J1004" s="57">
        <f>'Historical Data'!S242</f>
        <v>5.1432736855943073E-3</v>
      </c>
      <c r="K1004" s="57">
        <f>'Historical Data'!U242</f>
        <v>3.2246623886140968E-2</v>
      </c>
      <c r="L1004" s="57">
        <f>'Historical Data'!W242</f>
        <v>9.5871738930946027E-3</v>
      </c>
      <c r="M1004" s="57">
        <f>'Historical Data'!Y242</f>
        <v>4.1940789473684514E-3</v>
      </c>
    </row>
    <row r="1005" spans="2:13" ht="15" customHeight="1" x14ac:dyDescent="0.35">
      <c r="B1005" s="56">
        <f>'Historical Data'!C241</f>
        <v>45936</v>
      </c>
      <c r="C1005" s="57">
        <f>'Historical Data'!E241</f>
        <v>6.8662072925638196E-3</v>
      </c>
      <c r="D1005" s="57">
        <f>'Historical Data'!G241</f>
        <v>1.1240300215579646E-2</v>
      </c>
      <c r="E1005" s="57">
        <f>'Historical Data'!I241</f>
        <v>-1.0184082889648116E-2</v>
      </c>
      <c r="F1005" s="57">
        <f>'Historical Data'!K241</f>
        <v>3.1279688272622952E-2</v>
      </c>
      <c r="G1005" s="57">
        <f>'Historical Data'!M241</f>
        <v>5.4101901551129039E-4</v>
      </c>
      <c r="H1005" s="57">
        <f>'Historical Data'!O241</f>
        <v>2.0373788289345107E-3</v>
      </c>
      <c r="I1005" s="57">
        <f>'Historical Data'!Q241</f>
        <v>-3.6811792531893373E-3</v>
      </c>
      <c r="J1005" s="57">
        <f>'Historical Data'!S241</f>
        <v>-8.4794717342537851E-3</v>
      </c>
      <c r="K1005" s="57">
        <f>'Historical Data'!U241</f>
        <v>-9.6653060658591361E-3</v>
      </c>
      <c r="L1005" s="57">
        <f>'Historical Data'!W241</f>
        <v>1.6459061554343624E-3</v>
      </c>
      <c r="M1005" s="57">
        <f>'Historical Data'!Y241</f>
        <v>-1.7279502088281107E-2</v>
      </c>
    </row>
    <row r="1006" spans="2:13" ht="15" customHeight="1" x14ac:dyDescent="0.35">
      <c r="B1006" s="53">
        <f>'Historical Data'!C240</f>
        <v>45937</v>
      </c>
      <c r="C1006" s="54">
        <f>'Historical Data'!E240</f>
        <v>-1.9817988174791745E-3</v>
      </c>
      <c r="D1006" s="54">
        <f>'Historical Data'!G240</f>
        <v>-8.2555702935412922E-3</v>
      </c>
      <c r="E1006" s="54">
        <f>'Historical Data'!I240</f>
        <v>1.2270405209109381E-3</v>
      </c>
      <c r="F1006" s="54">
        <f>'Historical Data'!K240</f>
        <v>-3.3555480439003693E-3</v>
      </c>
      <c r="G1006" s="54">
        <f>'Historical Data'!M240</f>
        <v>-2.241312210079649E-2</v>
      </c>
      <c r="H1006" s="54">
        <f>'Historical Data'!O240</f>
        <v>1.3031345868660615E-2</v>
      </c>
      <c r="I1006" s="54">
        <f>'Historical Data'!Q240</f>
        <v>-1.731880540440156E-3</v>
      </c>
      <c r="J1006" s="54">
        <f>'Historical Data'!S240</f>
        <v>-3.2439340420724605E-3</v>
      </c>
      <c r="K1006" s="54">
        <f>'Historical Data'!U240</f>
        <v>7.3196175769683069E-3</v>
      </c>
      <c r="L1006" s="54">
        <f>'Historical Data'!W240</f>
        <v>-7.7107120566148879E-3</v>
      </c>
      <c r="M1006" s="54">
        <f>'Historical Data'!Y240</f>
        <v>3.3333333333333437E-2</v>
      </c>
    </row>
    <row r="1007" spans="2:13" ht="15" customHeight="1" x14ac:dyDescent="0.35">
      <c r="B1007" s="56">
        <f>'Historical Data'!C239</f>
        <v>45938</v>
      </c>
      <c r="C1007" s="57">
        <f>'Historical Data'!E239</f>
        <v>5.1629087719446964E-3</v>
      </c>
      <c r="D1007" s="57">
        <f>'Historical Data'!G239</f>
        <v>-5.4406964091403553E-3</v>
      </c>
      <c r="E1007" s="57">
        <f>'Historical Data'!I239</f>
        <v>-1.4707246444864097E-2</v>
      </c>
      <c r="F1007" s="57">
        <f>'Historical Data'!K239</f>
        <v>-1.7824115555821529E-2</v>
      </c>
      <c r="G1007" s="57">
        <f>'Historical Data'!M239</f>
        <v>2.1513315080856188E-2</v>
      </c>
      <c r="H1007" s="57">
        <f>'Historical Data'!O239</f>
        <v>-2.4815129153970772E-2</v>
      </c>
      <c r="I1007" s="57">
        <f>'Historical Data'!Q239</f>
        <v>-1.1797291114520769E-2</v>
      </c>
      <c r="J1007" s="57">
        <f>'Historical Data'!S239</f>
        <v>-1.2426045983518041E-2</v>
      </c>
      <c r="K1007" s="57">
        <f>'Historical Data'!U239</f>
        <v>-1.2802762943779911E-2</v>
      </c>
      <c r="L1007" s="57">
        <f>'Historical Data'!W239</f>
        <v>-1.7961727191037613E-2</v>
      </c>
      <c r="M1007" s="57">
        <f>'Historical Data'!Y239</f>
        <v>-1.2096774193548376E-2</v>
      </c>
    </row>
    <row r="1008" spans="2:13" ht="15" customHeight="1" x14ac:dyDescent="0.35">
      <c r="B1008" s="56">
        <f>'Historical Data'!C238</f>
        <v>45939</v>
      </c>
      <c r="C1008" s="57">
        <f>'Historical Data'!E238</f>
        <v>5.5585006971221596E-3</v>
      </c>
      <c r="D1008" s="57">
        <f>'Historical Data'!G238</f>
        <v>1.9638963027386325E-2</v>
      </c>
      <c r="E1008" s="57">
        <f>'Historical Data'!I238</f>
        <v>6.1238394063514168E-3</v>
      </c>
      <c r="F1008" s="57">
        <f>'Historical Data'!K238</f>
        <v>8.7380618281795996E-4</v>
      </c>
      <c r="G1008" s="57">
        <f>'Historical Data'!M238</f>
        <v>2.4429842405442548E-2</v>
      </c>
      <c r="H1008" s="57">
        <f>'Historical Data'!O238</f>
        <v>1.5623458403580814E-2</v>
      </c>
      <c r="I1008" s="57">
        <f>'Historical Data'!Q238</f>
        <v>1.439600016809317E-2</v>
      </c>
      <c r="J1008" s="57">
        <f>'Historical Data'!S238</f>
        <v>6.1414732361746438E-3</v>
      </c>
      <c r="K1008" s="57">
        <f>'Historical Data'!U238</f>
        <v>2.9793306734784419E-3</v>
      </c>
      <c r="L1008" s="57">
        <f>'Historical Data'!W238</f>
        <v>7.1345134247833286E-3</v>
      </c>
      <c r="M1008" s="57">
        <f>'Historical Data'!Y238</f>
        <v>1.2653061224489726E-2</v>
      </c>
    </row>
    <row r="1009" spans="2:13" ht="15" customHeight="1" x14ac:dyDescent="0.35">
      <c r="B1009" s="56">
        <f>'Historical Data'!C237</f>
        <v>45940</v>
      </c>
      <c r="C1009" s="57">
        <f>'Historical Data'!E237</f>
        <v>-1.8232751675584247E-4</v>
      </c>
      <c r="D1009" s="57">
        <f>'Historical Data'!G237</f>
        <v>-6.5454547359765636E-3</v>
      </c>
      <c r="E1009" s="57">
        <f>'Historical Data'!I237</f>
        <v>1.2173132504155859E-2</v>
      </c>
      <c r="F1009" s="57">
        <f>'Historical Data'!K237</f>
        <v>5.3051726996498072E-3</v>
      </c>
      <c r="G1009" s="57">
        <f>'Historical Data'!M237</f>
        <v>5.3450865868709396E-3</v>
      </c>
      <c r="H1009" s="57">
        <f>'Historical Data'!O237</f>
        <v>5.895347345526103E-3</v>
      </c>
      <c r="I1009" s="57">
        <f>'Historical Data'!Q237</f>
        <v>3.1152986712965625E-3</v>
      </c>
      <c r="J1009" s="57">
        <f>'Historical Data'!S237</f>
        <v>1.1463405483508549E-2</v>
      </c>
      <c r="K1009" s="57">
        <f>'Historical Data'!U237</f>
        <v>1.0484081533377987E-2</v>
      </c>
      <c r="L1009" s="57">
        <f>'Historical Data'!W237</f>
        <v>4.8943221907569168E-3</v>
      </c>
      <c r="M1009" s="57">
        <f>'Historical Data'!Y237</f>
        <v>-9.6725210610748569E-4</v>
      </c>
    </row>
    <row r="1010" spans="2:13" ht="15" customHeight="1" x14ac:dyDescent="0.35">
      <c r="B1010" s="56">
        <f>'Historical Data'!C236</f>
        <v>45943</v>
      </c>
      <c r="C1010" s="57">
        <f>'Historical Data'!E236</f>
        <v>2.842848842716128E-3</v>
      </c>
      <c r="D1010" s="57">
        <f>'Historical Data'!G236</f>
        <v>1.2745098168477131E-2</v>
      </c>
      <c r="E1010" s="57">
        <f>'Historical Data'!I236</f>
        <v>-1.2214600585909952E-2</v>
      </c>
      <c r="F1010" s="57">
        <f>'Historical Data'!K236</f>
        <v>3.1596498490072733E-2</v>
      </c>
      <c r="G1010" s="57">
        <f>'Historical Data'!M236</f>
        <v>-2.3370255093857484E-3</v>
      </c>
      <c r="H1010" s="57">
        <f>'Historical Data'!O236</f>
        <v>-2.8388142597329802E-3</v>
      </c>
      <c r="I1010" s="57">
        <f>'Historical Data'!Q236</f>
        <v>-5.6361153571651279E-3</v>
      </c>
      <c r="J1010" s="57">
        <f>'Historical Data'!S236</f>
        <v>5.8875439249825856E-3</v>
      </c>
      <c r="K1010" s="57">
        <f>'Historical Data'!U236</f>
        <v>-1.0375305979554716E-2</v>
      </c>
      <c r="L1010" s="57">
        <f>'Historical Data'!W236</f>
        <v>2.6915773088549422E-3</v>
      </c>
      <c r="M1010" s="57">
        <f>'Historical Data'!Y236</f>
        <v>3.5745882202558699E-2</v>
      </c>
    </row>
    <row r="1011" spans="2:13" ht="15" customHeight="1" x14ac:dyDescent="0.35">
      <c r="B1011" s="56">
        <f>'Historical Data'!C235</f>
        <v>45944</v>
      </c>
      <c r="C1011" s="57">
        <f>'Historical Data'!E235</f>
        <v>-1.0833098393008167E-2</v>
      </c>
      <c r="D1011" s="57">
        <f>'Historical Data'!G235</f>
        <v>-4.1593604356797709E-3</v>
      </c>
      <c r="E1011" s="57">
        <f>'Historical Data'!I235</f>
        <v>-1.4363261633138946E-2</v>
      </c>
      <c r="F1011" s="57">
        <f>'Historical Data'!K235</f>
        <v>3.0434581557596818E-3</v>
      </c>
      <c r="G1011" s="57">
        <f>'Historical Data'!M235</f>
        <v>-1.9501070584848512E-2</v>
      </c>
      <c r="H1011" s="57">
        <f>'Historical Data'!O235</f>
        <v>-6.2448587086230134E-3</v>
      </c>
      <c r="I1011" s="57">
        <f>'Historical Data'!Q235</f>
        <v>-1.2608494668208348E-2</v>
      </c>
      <c r="J1011" s="57">
        <f>'Historical Data'!S235</f>
        <v>-1.4779109569562743E-2</v>
      </c>
      <c r="K1011" s="57">
        <f>'Historical Data'!U235</f>
        <v>4.7179189353121487E-3</v>
      </c>
      <c r="L1011" s="57">
        <f>'Historical Data'!W235</f>
        <v>1.0226664235164495E-3</v>
      </c>
      <c r="M1011" s="57">
        <f>'Historical Data'!Y235</f>
        <v>8.725459644749245E-3</v>
      </c>
    </row>
    <row r="1012" spans="2:13" ht="15" customHeight="1" x14ac:dyDescent="0.35">
      <c r="B1012" s="56">
        <f>'Historical Data'!C234</f>
        <v>45945</v>
      </c>
      <c r="C1012" s="57">
        <f>'Historical Data'!E234</f>
        <v>4.5146533849211856E-3</v>
      </c>
      <c r="D1012" s="57">
        <f>'Historical Data'!G234</f>
        <v>1.1191445469377337E-2</v>
      </c>
      <c r="E1012" s="57">
        <f>'Historical Data'!I234</f>
        <v>7.3345860011426733E-3</v>
      </c>
      <c r="F1012" s="57">
        <f>'Historical Data'!K234</f>
        <v>1.6849584978648746E-2</v>
      </c>
      <c r="G1012" s="57">
        <f>'Historical Data'!M234</f>
        <v>5.2380136941136746E-2</v>
      </c>
      <c r="H1012" s="57">
        <f>'Historical Data'!O234</f>
        <v>8.6868369472645757E-3</v>
      </c>
      <c r="I1012" s="57">
        <f>'Historical Data'!Q234</f>
        <v>1.968149383911455E-2</v>
      </c>
      <c r="J1012" s="57">
        <f>'Historical Data'!S234</f>
        <v>7.7232989785938067E-3</v>
      </c>
      <c r="K1012" s="57">
        <f>'Historical Data'!U234</f>
        <v>1.1999996507345179E-2</v>
      </c>
      <c r="L1012" s="57">
        <f>'Historical Data'!W234</f>
        <v>1.2642087518004885E-2</v>
      </c>
      <c r="M1012" s="57">
        <f>'Historical Data'!Y234</f>
        <v>1.1507568736484508E-2</v>
      </c>
    </row>
    <row r="1013" spans="2:13" ht="15" customHeight="1" x14ac:dyDescent="0.35">
      <c r="B1013" s="56">
        <f>'Historical Data'!C233</f>
        <v>45946</v>
      </c>
      <c r="C1013" s="57">
        <f>'Historical Data'!E233</f>
        <v>4.2503507674322982E-3</v>
      </c>
      <c r="D1013" s="57">
        <f>'Historical Data'!G233</f>
        <v>3.9716161316651899E-3</v>
      </c>
      <c r="E1013" s="57">
        <f>'Historical Data'!I233</f>
        <v>1.5807625242520995E-2</v>
      </c>
      <c r="F1013" s="57">
        <f>'Historical Data'!K233</f>
        <v>-8.8882861107542066E-4</v>
      </c>
      <c r="G1013" s="57">
        <f>'Historical Data'!M233</f>
        <v>-7.0373927218767562E-3</v>
      </c>
      <c r="H1013" s="57">
        <f>'Historical Data'!O233</f>
        <v>5.2221571360278052E-3</v>
      </c>
      <c r="I1013" s="57">
        <f>'Historical Data'!Q233</f>
        <v>-1.0340483413122659E-3</v>
      </c>
      <c r="J1013" s="57">
        <f>'Historical Data'!S233</f>
        <v>6.6322721796396866E-3</v>
      </c>
      <c r="K1013" s="57">
        <f>'Historical Data'!U233</f>
        <v>3.0933891398792213E-3</v>
      </c>
      <c r="L1013" s="57">
        <f>'Historical Data'!W233</f>
        <v>6.305131175615708E-3</v>
      </c>
      <c r="M1013" s="57">
        <f>'Historical Data'!Y233</f>
        <v>2.1302588379018106E-2</v>
      </c>
    </row>
    <row r="1014" spans="2:13" ht="15" customHeight="1" x14ac:dyDescent="0.35">
      <c r="B1014" s="56">
        <f>'Historical Data'!C232</f>
        <v>45947</v>
      </c>
      <c r="C1014" s="57">
        <f>'Historical Data'!E232</f>
        <v>-2.9934494454559868E-3</v>
      </c>
      <c r="D1014" s="57">
        <f>'Historical Data'!G232</f>
        <v>-1.9252070008955569E-2</v>
      </c>
      <c r="E1014" s="57">
        <f>'Historical Data'!I232</f>
        <v>-2.2257942628913008E-2</v>
      </c>
      <c r="F1014" s="57">
        <f>'Historical Data'!K232</f>
        <v>5.471183120988532E-2</v>
      </c>
      <c r="G1014" s="57">
        <f>'Historical Data'!M232</f>
        <v>-2.6005971010953033E-2</v>
      </c>
      <c r="H1014" s="57">
        <f>'Historical Data'!O232</f>
        <v>-1.4218006304230091E-2</v>
      </c>
      <c r="I1014" s="57">
        <f>'Historical Data'!Q232</f>
        <v>-2.4151874020788E-3</v>
      </c>
      <c r="J1014" s="57">
        <f>'Historical Data'!S232</f>
        <v>-1.4641277682772014E-3</v>
      </c>
      <c r="K1014" s="57">
        <f>'Historical Data'!U232</f>
        <v>-7.1955773713280324E-3</v>
      </c>
      <c r="L1014" s="57">
        <f>'Historical Data'!W232</f>
        <v>-3.0075618478004884E-3</v>
      </c>
      <c r="M1014" s="57">
        <f>'Historical Data'!Y232</f>
        <v>-1.9288184986263723E-2</v>
      </c>
    </row>
    <row r="1015" spans="2:13" ht="15" customHeight="1" x14ac:dyDescent="0.35">
      <c r="B1015" s="56">
        <f>'Historical Data'!C231</f>
        <v>45950</v>
      </c>
      <c r="C1015" s="57">
        <f>'Historical Data'!E231</f>
        <v>-6.2429154386761665E-3</v>
      </c>
      <c r="D1015" s="57">
        <f>'Historical Data'!G231</f>
        <v>7.9057496928376381E-3</v>
      </c>
      <c r="E1015" s="57">
        <f>'Historical Data'!I231</f>
        <v>-2.5079345118141916E-3</v>
      </c>
      <c r="F1015" s="57">
        <f>'Historical Data'!K231</f>
        <v>2.602727699372509E-2</v>
      </c>
      <c r="G1015" s="57">
        <f>'Historical Data'!M231</f>
        <v>5.1170651442399961E-2</v>
      </c>
      <c r="H1015" s="57">
        <f>'Historical Data'!O231</f>
        <v>-2.8846147312804771E-2</v>
      </c>
      <c r="I1015" s="57">
        <f>'Historical Data'!Q231</f>
        <v>-2.0752495246918468E-3</v>
      </c>
      <c r="J1015" s="57">
        <f>'Historical Data'!S231</f>
        <v>2.7859400886363073E-3</v>
      </c>
      <c r="K1015" s="57">
        <f>'Historical Data'!U231</f>
        <v>-5.3494832944507298E-3</v>
      </c>
      <c r="L1015" s="57">
        <f>'Historical Data'!W231</f>
        <v>5.0276985409445363E-3</v>
      </c>
      <c r="M1015" s="57">
        <f>'Historical Data'!Y231</f>
        <v>-5.7937542367043626E-3</v>
      </c>
    </row>
    <row r="1016" spans="2:13" ht="15" customHeight="1" x14ac:dyDescent="0.35">
      <c r="B1016" s="56">
        <f>'Historical Data'!C230</f>
        <v>45951</v>
      </c>
      <c r="C1016" s="57">
        <f>'Historical Data'!E230</f>
        <v>7.241706755789723E-3</v>
      </c>
      <c r="D1016" s="57">
        <f>'Historical Data'!G230</f>
        <v>-6.4028130169457853E-4</v>
      </c>
      <c r="E1016" s="57">
        <f>'Historical Data'!I230</f>
        <v>5.7054680914454536E-3</v>
      </c>
      <c r="F1016" s="57">
        <f>'Historical Data'!K230</f>
        <v>2.818530351952564E-3</v>
      </c>
      <c r="G1016" s="57">
        <f>'Historical Data'!M230</f>
        <v>7.7597321697695509E-3</v>
      </c>
      <c r="H1016" s="57">
        <f>'Historical Data'!O230</f>
        <v>5.5216419398509409E-3</v>
      </c>
      <c r="I1016" s="57">
        <f>'Historical Data'!Q230</f>
        <v>-2.4260693537484501E-3</v>
      </c>
      <c r="J1016" s="57">
        <f>'Historical Data'!S230</f>
        <v>1.4611010266962765E-4</v>
      </c>
      <c r="K1016" s="57">
        <f>'Historical Data'!U230</f>
        <v>1.3880068067626539E-3</v>
      </c>
      <c r="L1016" s="57">
        <f>'Historical Data'!W230</f>
        <v>-2.5012352181826847E-3</v>
      </c>
      <c r="M1016" s="57">
        <f>'Historical Data'!Y230</f>
        <v>1.1501399467738427E-2</v>
      </c>
    </row>
    <row r="1017" spans="2:13" ht="15" customHeight="1" x14ac:dyDescent="0.35">
      <c r="B1017" s="56">
        <f>'Historical Data'!C229</f>
        <v>45953</v>
      </c>
      <c r="C1017" s="57">
        <f>'Historical Data'!E229</f>
        <v>4.1660001726986362E-3</v>
      </c>
      <c r="D1017" s="57">
        <f>'Historical Data'!G229</f>
        <v>1.7032422445529161E-2</v>
      </c>
      <c r="E1017" s="57">
        <f>'Historical Data'!I229</f>
        <v>4.5191838191058764E-3</v>
      </c>
      <c r="F1017" s="57">
        <f>'Historical Data'!K229</f>
        <v>-3.2322311230337131E-2</v>
      </c>
      <c r="G1017" s="57">
        <f>'Historical Data'!M229</f>
        <v>3.6007000988835802E-3</v>
      </c>
      <c r="H1017" s="57">
        <f>'Historical Data'!O229</f>
        <v>9.846734257505485E-3</v>
      </c>
      <c r="I1017" s="57">
        <f>'Historical Data'!Q229</f>
        <v>-6.1376945889016765E-3</v>
      </c>
      <c r="J1017" s="57">
        <f>'Historical Data'!S229</f>
        <v>1.9006202356779411E-3</v>
      </c>
      <c r="K1017" s="57">
        <f>'Historical Data'!U229</f>
        <v>3.6381958262914349E-3</v>
      </c>
      <c r="L1017" s="57">
        <f>'Historical Data'!W229</f>
        <v>-2.8836408454639972E-3</v>
      </c>
      <c r="M1017" s="57">
        <f>'Historical Data'!Y229</f>
        <v>6.9739235900545538E-3</v>
      </c>
    </row>
    <row r="1018" spans="2:13" ht="15" customHeight="1" x14ac:dyDescent="0.35">
      <c r="B1018" s="56">
        <f>'Historical Data'!C228</f>
        <v>45954</v>
      </c>
      <c r="C1018" s="57">
        <f>'Historical Data'!E228</f>
        <v>-2.0609662576688281E-3</v>
      </c>
      <c r="D1018" s="57">
        <f>'Historical Data'!G228</f>
        <v>-8.5573542683140547E-3</v>
      </c>
      <c r="E1018" s="57">
        <f>'Historical Data'!I228</f>
        <v>-1.3018068557086204E-2</v>
      </c>
      <c r="F1018" s="57">
        <f>'Historical Data'!K228</f>
        <v>1.4885675878237192E-2</v>
      </c>
      <c r="G1018" s="57">
        <f>'Historical Data'!M228</f>
        <v>1.920847085502797E-2</v>
      </c>
      <c r="H1018" s="57">
        <f>'Historical Data'!O228</f>
        <v>-4.031478745162409E-3</v>
      </c>
      <c r="I1018" s="57">
        <f>'Historical Data'!Q228</f>
        <v>-1.2001977338654046E-2</v>
      </c>
      <c r="J1018" s="57">
        <f>'Historical Data'!S228</f>
        <v>-8.9011868279614825E-3</v>
      </c>
      <c r="K1018" s="57">
        <f>'Historical Data'!U228</f>
        <v>-3.9703802633886953E-3</v>
      </c>
      <c r="L1018" s="57">
        <f>'Historical Data'!W228</f>
        <v>-2.0118224394672923E-3</v>
      </c>
      <c r="M1018" s="57">
        <f>'Historical Data'!Y228</f>
        <v>-1.9572417946401854E-3</v>
      </c>
    </row>
    <row r="1019" spans="2:13" ht="15" customHeight="1" x14ac:dyDescent="0.35">
      <c r="B1019" s="56">
        <f>'Historical Data'!C227</f>
        <v>45957</v>
      </c>
      <c r="C1019" s="57">
        <f>'Historical Data'!E227</f>
        <v>4.7534022494257755E-3</v>
      </c>
      <c r="D1019" s="57">
        <f>'Historical Data'!G227</f>
        <v>2.2239614359937931E-3</v>
      </c>
      <c r="E1019" s="57">
        <f>'Historical Data'!I227</f>
        <v>-1.3577732840158729E-2</v>
      </c>
      <c r="F1019" s="57">
        <f>'Historical Data'!K227</f>
        <v>-2.8380601432099528E-2</v>
      </c>
      <c r="G1019" s="57">
        <f>'Historical Data'!M227</f>
        <v>8.2283913825673682E-3</v>
      </c>
      <c r="H1019" s="57">
        <f>'Historical Data'!O227</f>
        <v>-3.3889608566488594E-3</v>
      </c>
      <c r="I1019" s="57">
        <f>'Historical Data'!Q227</f>
        <v>2.712600064500803E-3</v>
      </c>
      <c r="J1019" s="57">
        <f>'Historical Data'!S227</f>
        <v>6.3310100985698448E-3</v>
      </c>
      <c r="K1019" s="57">
        <f>'Historical Data'!U227</f>
        <v>8.8388531026861727E-3</v>
      </c>
      <c r="L1019" s="57">
        <f>'Historical Data'!W227</f>
        <v>8.5674622755025354E-3</v>
      </c>
      <c r="M1019" s="57">
        <f>'Historical Data'!Y227</f>
        <v>-3.0924724694524341E-3</v>
      </c>
    </row>
    <row r="1020" spans="2:13" ht="15" customHeight="1" x14ac:dyDescent="0.35">
      <c r="B1020" s="56">
        <f>'Historical Data'!C226</f>
        <v>45958</v>
      </c>
      <c r="C1020" s="57">
        <f>'Historical Data'!E226</f>
        <v>2.2550925867346194E-3</v>
      </c>
      <c r="D1020" s="57">
        <f>'Historical Data'!G226</f>
        <v>-2.6575753186165896E-2</v>
      </c>
      <c r="E1020" s="57">
        <f>'Historical Data'!I226</f>
        <v>-1.2683082969762727E-2</v>
      </c>
      <c r="F1020" s="57">
        <f>'Historical Data'!K226</f>
        <v>-3.8660091854265666E-3</v>
      </c>
      <c r="G1020" s="57">
        <f>'Historical Data'!M226</f>
        <v>-7.6615322713158296E-3</v>
      </c>
      <c r="H1020" s="57">
        <f>'Historical Data'!O226</f>
        <v>1.3223735412837279E-2</v>
      </c>
      <c r="I1020" s="57">
        <f>'Historical Data'!Q226</f>
        <v>-4.5870635153424377E-3</v>
      </c>
      <c r="J1020" s="57">
        <f>'Historical Data'!S226</f>
        <v>-7.6079499596451994E-3</v>
      </c>
      <c r="K1020" s="57">
        <f>'Historical Data'!U226</f>
        <v>-9.620260097419786E-3</v>
      </c>
      <c r="L1020" s="57">
        <f>'Historical Data'!W226</f>
        <v>-3.9975075610165778E-3</v>
      </c>
      <c r="M1020" s="57">
        <f>'Historical Data'!Y226</f>
        <v>-3.3668853569178925E-2</v>
      </c>
    </row>
    <row r="1021" spans="2:13" ht="15" customHeight="1" x14ac:dyDescent="0.35">
      <c r="B1021" s="56">
        <f>'Historical Data'!C225</f>
        <v>45959</v>
      </c>
      <c r="C1021" s="57">
        <f>'Historical Data'!E225</f>
        <v>-7.0137736486908242E-4</v>
      </c>
      <c r="D1021" s="57">
        <f>'Historical Data'!G225</f>
        <v>5.0314779604584192E-2</v>
      </c>
      <c r="E1021" s="57">
        <f>'Historical Data'!I225</f>
        <v>0.10794658639831978</v>
      </c>
      <c r="F1021" s="57">
        <f>'Historical Data'!K225</f>
        <v>-1.4168405405328155E-3</v>
      </c>
      <c r="G1021" s="57">
        <f>'Historical Data'!M225</f>
        <v>1.6056835371890621E-2</v>
      </c>
      <c r="H1021" s="57">
        <f>'Historical Data'!O225</f>
        <v>-3.5423393073037435E-3</v>
      </c>
      <c r="I1021" s="57">
        <f>'Historical Data'!Q225</f>
        <v>2.7413429760793306E-2</v>
      </c>
      <c r="J1021" s="57">
        <f>'Historical Data'!S225</f>
        <v>2.4620320659901163E-2</v>
      </c>
      <c r="K1021" s="57">
        <f>'Historical Data'!U225</f>
        <v>2.4631321598866496E-2</v>
      </c>
      <c r="L1021" s="57">
        <f>'Historical Data'!W225</f>
        <v>3.0227037655875311E-2</v>
      </c>
      <c r="M1021" s="57">
        <f>'Historical Data'!Y225</f>
        <v>2.8499846169126819E-2</v>
      </c>
    </row>
    <row r="1022" spans="2:13" ht="15" customHeight="1" x14ac:dyDescent="0.35">
      <c r="B1022" s="56">
        <f>'Historical Data'!C224</f>
        <v>45960</v>
      </c>
      <c r="C1022" s="57">
        <f>'Historical Data'!E224</f>
        <v>2.1757958850776582E-4</v>
      </c>
      <c r="D1022" s="57">
        <f>'Historical Data'!G224</f>
        <v>-1.9636849804937073E-3</v>
      </c>
      <c r="E1022" s="57">
        <f>'Historical Data'!I224</f>
        <v>2.4716879923997626E-2</v>
      </c>
      <c r="F1022" s="57">
        <f>'Historical Data'!K224</f>
        <v>2.8994522085512564E-3</v>
      </c>
      <c r="G1022" s="57">
        <f>'Historical Data'!M224</f>
        <v>-8.6449520953922887E-3</v>
      </c>
      <c r="H1022" s="57">
        <f>'Historical Data'!O224</f>
        <v>6.9229675335000795E-3</v>
      </c>
      <c r="I1022" s="57">
        <f>'Historical Data'!Q224</f>
        <v>-9.2006968509410481E-3</v>
      </c>
      <c r="J1022" s="57">
        <f>'Historical Data'!S224</f>
        <v>-6.7625495787839718E-3</v>
      </c>
      <c r="K1022" s="57">
        <f>'Historical Data'!U224</f>
        <v>-1.3035352864619765E-2</v>
      </c>
      <c r="L1022" s="57">
        <f>'Historical Data'!W224</f>
        <v>-2.191411863636028E-3</v>
      </c>
      <c r="M1022" s="57">
        <f>'Historical Data'!Y224</f>
        <v>1.8271345832174823E-3</v>
      </c>
    </row>
    <row r="1023" spans="2:13" ht="15" customHeight="1" x14ac:dyDescent="0.35">
      <c r="B1023" s="56">
        <f>'Historical Data'!C223</f>
        <v>45961</v>
      </c>
      <c r="C1023" s="57">
        <f>'Historical Data'!E223</f>
        <v>4.2973146695333142E-3</v>
      </c>
      <c r="D1023" s="57">
        <f>'Historical Data'!G223</f>
        <v>2.1280989254298666E-2</v>
      </c>
      <c r="E1023" s="57">
        <f>'Historical Data'!I223</f>
        <v>-8.7690192150602364E-5</v>
      </c>
      <c r="F1023" s="57">
        <f>'Historical Data'!K223</f>
        <v>-2.9033653245089552E-2</v>
      </c>
      <c r="G1023" s="57">
        <f>'Historical Data'!M223</f>
        <v>-4.4429194278572393E-4</v>
      </c>
      <c r="H1023" s="57">
        <f>'Historical Data'!O223</f>
        <v>-1.9882979309365778E-2</v>
      </c>
      <c r="I1023" s="57">
        <f>'Historical Data'!Q223</f>
        <v>-1.5206097048418243E-2</v>
      </c>
      <c r="J1023" s="57">
        <f>'Historical Data'!S223</f>
        <v>-2.3757788666627921E-2</v>
      </c>
      <c r="K1023" s="57">
        <f>'Historical Data'!U223</f>
        <v>-1.149225829689382E-2</v>
      </c>
      <c r="L1023" s="57">
        <f>'Historical Data'!W223</f>
        <v>-1.1957023531825151E-2</v>
      </c>
      <c r="M1023" s="57">
        <f>'Historical Data'!Y223</f>
        <v>3.7993920972634321E-4</v>
      </c>
    </row>
    <row r="1024" spans="2:13" ht="15" customHeight="1" x14ac:dyDescent="0.35">
      <c r="B1024" s="56">
        <f>'Historical Data'!C222</f>
        <v>45964</v>
      </c>
      <c r="C1024" s="57">
        <f>'Historical Data'!E222</f>
        <v>-3.4055338177753081E-3</v>
      </c>
      <c r="D1024" s="57">
        <f>'Historical Data'!G222</f>
        <v>8.4668175649789124E-3</v>
      </c>
      <c r="E1024" s="57">
        <f>'Historical Data'!I222</f>
        <v>-3.0526358621166705E-2</v>
      </c>
      <c r="F1024" s="57">
        <f>'Historical Data'!K222</f>
        <v>-7.0954091394935803E-3</v>
      </c>
      <c r="G1024" s="57">
        <f>'Historical Data'!M222</f>
        <v>-4.4448942585639806E-4</v>
      </c>
      <c r="H1024" s="57">
        <f>'Historical Data'!O222</f>
        <v>1.0332833320697121E-2</v>
      </c>
      <c r="I1024" s="57">
        <f>'Historical Data'!Q222</f>
        <v>5.7756235344408324E-3</v>
      </c>
      <c r="J1024" s="57">
        <f>'Historical Data'!S222</f>
        <v>-5.1936454308162405E-3</v>
      </c>
      <c r="K1024" s="57">
        <f>'Historical Data'!U222</f>
        <v>-5.2053839787613576E-4</v>
      </c>
      <c r="L1024" s="57">
        <f>'Historical Data'!W222</f>
        <v>9.1380629005417546E-3</v>
      </c>
      <c r="M1024" s="57">
        <f>'Historical Data'!Y222</f>
        <v>2.1496391948347959E-2</v>
      </c>
    </row>
    <row r="1025" spans="2:13" ht="15" customHeight="1" x14ac:dyDescent="0.35">
      <c r="B1025" s="56">
        <f>'Historical Data'!C221</f>
        <v>45965</v>
      </c>
      <c r="C1025" s="57">
        <f>'Historical Data'!E221</f>
        <v>1.9344806166332162E-2</v>
      </c>
      <c r="D1025" s="57">
        <f>'Historical Data'!G221</f>
        <v>-8.697364119526374E-3</v>
      </c>
      <c r="E1025" s="57">
        <f>'Historical Data'!I221</f>
        <v>-1.7010430318854075E-2</v>
      </c>
      <c r="F1025" s="57">
        <f>'Historical Data'!K221</f>
        <v>1.0591486680027629E-2</v>
      </c>
      <c r="G1025" s="57">
        <f>'Historical Data'!M221</f>
        <v>1.2063555680982052E-2</v>
      </c>
      <c r="H1025" s="57">
        <f>'Historical Data'!O221</f>
        <v>-9.007474624890488E-3</v>
      </c>
      <c r="I1025" s="57">
        <f>'Historical Data'!Q221</f>
        <v>-1.3711378588613599E-2</v>
      </c>
      <c r="J1025" s="57">
        <f>'Historical Data'!S221</f>
        <v>-1.3723197223773798E-2</v>
      </c>
      <c r="K1025" s="57">
        <f>'Historical Data'!U221</f>
        <v>-3.1076419532751531E-2</v>
      </c>
      <c r="L1025" s="57">
        <f>'Historical Data'!W221</f>
        <v>-1.9579079475896655E-2</v>
      </c>
      <c r="M1025" s="57">
        <f>'Historical Data'!Y221</f>
        <v>-3.0115910349216457E-2</v>
      </c>
    </row>
    <row r="1026" spans="2:13" ht="15" customHeight="1" x14ac:dyDescent="0.35">
      <c r="B1026" s="56">
        <f>'Historical Data'!C220</f>
        <v>45967</v>
      </c>
      <c r="C1026" s="57">
        <f>'Historical Data'!E220</f>
        <v>1.2284049031652255E-3</v>
      </c>
      <c r="D1026" s="57">
        <f>'Historical Data'!G220</f>
        <v>-1.8003853900449118E-2</v>
      </c>
      <c r="E1026" s="57">
        <f>'Historical Data'!I220</f>
        <v>-2.3840228122259943E-2</v>
      </c>
      <c r="F1026" s="57">
        <f>'Historical Data'!K220</f>
        <v>-3.2956633883566844E-2</v>
      </c>
      <c r="G1026" s="57">
        <f>'Historical Data'!M220</f>
        <v>-3.542985170292301E-2</v>
      </c>
      <c r="H1026" s="57">
        <f>'Historical Data'!O220</f>
        <v>-2.0355994193246629E-2</v>
      </c>
      <c r="I1026" s="57">
        <f>'Historical Data'!Q220</f>
        <v>-1.5565743167782364E-2</v>
      </c>
      <c r="J1026" s="57">
        <f>'Historical Data'!S220</f>
        <v>-1.1947984867268113E-2</v>
      </c>
      <c r="K1026" s="57">
        <f>'Historical Data'!U220</f>
        <v>-3.171475800648027E-2</v>
      </c>
      <c r="L1026" s="57">
        <f>'Historical Data'!W220</f>
        <v>-2.2091871697267673E-2</v>
      </c>
      <c r="M1026" s="57">
        <f>'Historical Data'!Y220</f>
        <v>-2.3844300246374739E-2</v>
      </c>
    </row>
    <row r="1027" spans="2:13" ht="15" customHeight="1" x14ac:dyDescent="0.35">
      <c r="B1027" s="56">
        <f>'Historical Data'!C219</f>
        <v>45968</v>
      </c>
      <c r="C1027" s="57">
        <f>'Historical Data'!E219</f>
        <v>-3.2053219610580497E-3</v>
      </c>
      <c r="D1027" s="57">
        <f>'Historical Data'!G219</f>
        <v>-7.7984285882700677E-3</v>
      </c>
      <c r="E1027" s="57">
        <f>'Historical Data'!I219</f>
        <v>-6.6001996405473662E-4</v>
      </c>
      <c r="F1027" s="57">
        <f>'Historical Data'!K219</f>
        <v>-1.1033508269301828E-2</v>
      </c>
      <c r="G1027" s="57">
        <f>'Historical Data'!M219</f>
        <v>-4.8405578842974917E-3</v>
      </c>
      <c r="H1027" s="57">
        <f>'Historical Data'!O219</f>
        <v>3.4793598271494197E-3</v>
      </c>
      <c r="I1027" s="57">
        <f>'Historical Data'!Q219</f>
        <v>-1.6535813761802132E-2</v>
      </c>
      <c r="J1027" s="57">
        <f>'Historical Data'!S219</f>
        <v>6.7922423064430415E-3</v>
      </c>
      <c r="K1027" s="57">
        <f>'Historical Data'!U219</f>
        <v>6.6617758905822555E-3</v>
      </c>
      <c r="L1027" s="57">
        <f>'Historical Data'!W219</f>
        <v>3.7014192640738575E-3</v>
      </c>
      <c r="M1027" s="57">
        <f>'Historical Data'!Y219</f>
        <v>6.2832832529187144E-3</v>
      </c>
    </row>
    <row r="1028" spans="2:13" ht="15" customHeight="1" x14ac:dyDescent="0.35">
      <c r="B1028" s="56">
        <f>'Historical Data'!C218</f>
        <v>45971</v>
      </c>
      <c r="C1028" s="57">
        <f>'Historical Data'!E218</f>
        <v>4.6642472492106624E-3</v>
      </c>
      <c r="D1028" s="57">
        <f>'Historical Data'!G218</f>
        <v>-1.5094224533896972E-3</v>
      </c>
      <c r="E1028" s="57">
        <f>'Historical Data'!I218</f>
        <v>-1.7456122992687617E-2</v>
      </c>
      <c r="F1028" s="57">
        <f>'Historical Data'!K218</f>
        <v>-9.3741629851910035E-3</v>
      </c>
      <c r="G1028" s="57">
        <f>'Historical Data'!M218</f>
        <v>-1.2646703645777801E-2</v>
      </c>
      <c r="H1028" s="57">
        <f>'Historical Data'!O218</f>
        <v>6.4528131257062249E-3</v>
      </c>
      <c r="I1028" s="57">
        <f>'Historical Data'!Q218</f>
        <v>1.0186474997124773E-2</v>
      </c>
      <c r="J1028" s="57">
        <f>'Historical Data'!S218</f>
        <v>-1.9931886758516315E-3</v>
      </c>
      <c r="K1028" s="57">
        <f>'Historical Data'!U218</f>
        <v>2.6168273895277316E-3</v>
      </c>
      <c r="L1028" s="57">
        <f>'Historical Data'!W218</f>
        <v>6.7395385454369627E-3</v>
      </c>
      <c r="M1028" s="57">
        <f>'Historical Data'!Y218</f>
        <v>2.4196165124070301E-2</v>
      </c>
    </row>
    <row r="1029" spans="2:13" ht="15" customHeight="1" x14ac:dyDescent="0.35">
      <c r="B1029" s="56">
        <f>'Historical Data'!C217</f>
        <v>45972</v>
      </c>
      <c r="C1029" s="57">
        <f>'Historical Data'!E217</f>
        <v>-4.5753687390502895E-3</v>
      </c>
      <c r="D1029" s="57">
        <f>'Historical Data'!G217</f>
        <v>3.1434043279438217E-2</v>
      </c>
      <c r="E1029" s="57">
        <f>'Historical Data'!I217</f>
        <v>2.7848863994710538E-3</v>
      </c>
      <c r="F1029" s="57">
        <f>'Historical Data'!K217</f>
        <v>7.3970453712595141E-3</v>
      </c>
      <c r="G1029" s="57">
        <f>'Historical Data'!M217</f>
        <v>-8.3457985324203454E-3</v>
      </c>
      <c r="H1029" s="57">
        <f>'Historical Data'!O217</f>
        <v>8.3253795907312078E-3</v>
      </c>
      <c r="I1029" s="57">
        <f>'Historical Data'!Q217</f>
        <v>-5.1025795917247763E-3</v>
      </c>
      <c r="J1029" s="57">
        <f>'Historical Data'!S217</f>
        <v>3.6871187204665645E-3</v>
      </c>
      <c r="K1029" s="57">
        <f>'Historical Data'!U217</f>
        <v>-2.050786272815186E-3</v>
      </c>
      <c r="L1029" s="57">
        <f>'Historical Data'!W217</f>
        <v>-6.3158722710687787E-4</v>
      </c>
      <c r="M1029" s="57">
        <f>'Historical Data'!Y217</f>
        <v>1.8747142203932254E-2</v>
      </c>
    </row>
    <row r="1030" spans="2:13" ht="15" customHeight="1" x14ac:dyDescent="0.35">
      <c r="B1030" s="56">
        <f>'Historical Data'!C216</f>
        <v>45973</v>
      </c>
      <c r="C1030" s="57">
        <f>'Historical Data'!E216</f>
        <v>-1.209810796507016E-2</v>
      </c>
      <c r="D1030" s="57">
        <f>'Historical Data'!G216</f>
        <v>1.2736315350818428E-2</v>
      </c>
      <c r="E1030" s="57">
        <f>'Historical Data'!I216</f>
        <v>2.547414183116703E-2</v>
      </c>
      <c r="F1030" s="57">
        <f>'Historical Data'!K216</f>
        <v>5.3581899080845652E-3</v>
      </c>
      <c r="G1030" s="57">
        <f>'Historical Data'!M216</f>
        <v>4.3249182210856052E-3</v>
      </c>
      <c r="H1030" s="57">
        <f>'Historical Data'!O216</f>
        <v>2.2776697232427257E-3</v>
      </c>
      <c r="I1030" s="57">
        <f>'Historical Data'!Q216</f>
        <v>1.0989837705148719E-3</v>
      </c>
      <c r="J1030" s="57">
        <f>'Historical Data'!S216</f>
        <v>1.5307429764748193E-3</v>
      </c>
      <c r="K1030" s="57">
        <f>'Historical Data'!U216</f>
        <v>-2.0548853394245503E-3</v>
      </c>
      <c r="L1030" s="57">
        <f>'Historical Data'!W216</f>
        <v>-1.7568243390670091E-2</v>
      </c>
      <c r="M1030" s="57">
        <f>'Historical Data'!Y216</f>
        <v>-3.2914422501496121E-2</v>
      </c>
    </row>
    <row r="1031" spans="2:13" ht="15" customHeight="1" x14ac:dyDescent="0.35">
      <c r="B1031" s="56">
        <f>'Historical Data'!C215</f>
        <v>45974</v>
      </c>
      <c r="C1031" s="57">
        <f>'Historical Data'!E215</f>
        <v>-1.3727870087472116E-3</v>
      </c>
      <c r="D1031" s="57">
        <f>'Historical Data'!G215</f>
        <v>1.9463019787232971E-2</v>
      </c>
      <c r="E1031" s="57">
        <f>'Historical Data'!I215</f>
        <v>5.6032870063522644E-3</v>
      </c>
      <c r="F1031" s="57">
        <f>'Historical Data'!K215</f>
        <v>-8.553074593912191E-4</v>
      </c>
      <c r="G1031" s="57">
        <f>'Historical Data'!M215</f>
        <v>2.2114371496029239E-3</v>
      </c>
      <c r="H1031" s="57">
        <f>'Historical Data'!O215</f>
        <v>4.7342652946902319E-4</v>
      </c>
      <c r="I1031" s="57">
        <f>'Historical Data'!Q215</f>
        <v>-6.3429773697312175E-3</v>
      </c>
      <c r="J1031" s="57">
        <f>'Historical Data'!S215</f>
        <v>-6.1124735025830379E-4</v>
      </c>
      <c r="K1031" s="57">
        <f>'Historical Data'!U215</f>
        <v>1.0295814015395255E-2</v>
      </c>
      <c r="L1031" s="57">
        <f>'Historical Data'!W215</f>
        <v>3.8595688944598194E-4</v>
      </c>
      <c r="M1031" s="57">
        <f>'Historical Data'!Y215</f>
        <v>6.1881188118806385E-4</v>
      </c>
    </row>
    <row r="1032" spans="2:13" ht="15" customHeight="1" x14ac:dyDescent="0.35">
      <c r="B1032" s="56">
        <f>'Historical Data'!C214</f>
        <v>45975</v>
      </c>
      <c r="C1032" s="57">
        <f>'Historical Data'!E214</f>
        <v>3.668591769278251E-3</v>
      </c>
      <c r="D1032" s="57">
        <f>'Historical Data'!G214</f>
        <v>2.3986206317896386E-3</v>
      </c>
      <c r="E1032" s="57">
        <f>'Historical Data'!I214</f>
        <v>-7.4294201683092753E-3</v>
      </c>
      <c r="F1032" s="57">
        <f>'Historical Data'!K214</f>
        <v>1.3566002474769245E-2</v>
      </c>
      <c r="G1032" s="57">
        <f>'Historical Data'!M214</f>
        <v>1.2716258023982352E-2</v>
      </c>
      <c r="H1032" s="57">
        <f>'Historical Data'!O214</f>
        <v>9.4652092987845826E-4</v>
      </c>
      <c r="I1032" s="57">
        <f>'Historical Data'!Q214</f>
        <v>-1.4240109210693852E-2</v>
      </c>
      <c r="J1032" s="57">
        <f>'Historical Data'!S214</f>
        <v>4.5878244413306568E-3</v>
      </c>
      <c r="K1032" s="57">
        <f>'Historical Data'!U214</f>
        <v>5.373226840860168E-3</v>
      </c>
      <c r="L1032" s="57">
        <f>'Historical Data'!W214</f>
        <v>-1.0288476172181094E-3</v>
      </c>
      <c r="M1032" s="57">
        <f>'Historical Data'!Y214</f>
        <v>5.7204700061843639E-3</v>
      </c>
    </row>
    <row r="1033" spans="2:13" ht="15" customHeight="1" x14ac:dyDescent="0.35">
      <c r="B1033" s="56">
        <f>'Historical Data'!C213</f>
        <v>45978</v>
      </c>
      <c r="C1033" s="57">
        <f>'Historical Data'!E213</f>
        <v>4.1270433388267413E-3</v>
      </c>
      <c r="D1033" s="57">
        <f>'Historical Data'!G213</f>
        <v>-2.2464109467343896E-3</v>
      </c>
      <c r="E1033" s="57">
        <f>'Historical Data'!I213</f>
        <v>1.8525379727966529E-2</v>
      </c>
      <c r="F1033" s="57">
        <f>'Historical Data'!K213</f>
        <v>-4.0933329076914271E-3</v>
      </c>
      <c r="G1033" s="57">
        <f>'Historical Data'!M213</f>
        <v>7.3962975053405433E-3</v>
      </c>
      <c r="H1033" s="57">
        <f>'Historical Data'!O213</f>
        <v>-2.174765791113531E-3</v>
      </c>
      <c r="I1033" s="57">
        <f>'Historical Data'!Q213</f>
        <v>1.1830619476356663E-2</v>
      </c>
      <c r="J1033" s="57">
        <f>'Historical Data'!S213</f>
        <v>5.3280493799816586E-3</v>
      </c>
      <c r="K1033" s="57">
        <f>'Historical Data'!U213</f>
        <v>8.2934594736907563E-3</v>
      </c>
      <c r="L1033" s="57">
        <f>'Historical Data'!W213</f>
        <v>1.1199875528828507E-2</v>
      </c>
      <c r="M1033" s="57">
        <f>'Historical Data'!Y213</f>
        <v>6.9177555726365192E-3</v>
      </c>
    </row>
    <row r="1034" spans="2:13" ht="15" customHeight="1" x14ac:dyDescent="0.35">
      <c r="B1034" s="56">
        <f>'Historical Data'!C212</f>
        <v>45979</v>
      </c>
      <c r="C1034" s="57">
        <f>'Historical Data'!E212</f>
        <v>6.0452150480250211E-3</v>
      </c>
      <c r="D1034" s="57">
        <f>'Historical Data'!G212</f>
        <v>4.9924493975264106E-3</v>
      </c>
      <c r="E1034" s="57">
        <f>'Historical Data'!I212</f>
        <v>-1.0104721887467694E-2</v>
      </c>
      <c r="F1034" s="57">
        <f>'Historical Data'!K212</f>
        <v>-2.4334523468451552E-2</v>
      </c>
      <c r="G1034" s="57">
        <f>'Historical Data'!M212</f>
        <v>-4.610124820469963E-3</v>
      </c>
      <c r="H1034" s="57">
        <f>'Historical Data'!O212</f>
        <v>-1.3266455540823507E-3</v>
      </c>
      <c r="I1034" s="57">
        <f>'Historical Data'!Q212</f>
        <v>-8.8616025596415238E-3</v>
      </c>
      <c r="J1034" s="57">
        <f>'Historical Data'!S212</f>
        <v>-5.2998117214253515E-3</v>
      </c>
      <c r="K1034" s="57">
        <f>'Historical Data'!U212</f>
        <v>2.3761940620534716E-3</v>
      </c>
      <c r="L1034" s="57">
        <f>'Historical Data'!W212</f>
        <v>-1.6550021672547266E-2</v>
      </c>
      <c r="M1034" s="57">
        <f>'Historical Data'!Y212</f>
        <v>2.3663177386383794E-3</v>
      </c>
    </row>
    <row r="1035" spans="2:13" ht="15" customHeight="1" x14ac:dyDescent="0.35">
      <c r="B1035" s="56">
        <f>'Historical Data'!C211</f>
        <v>45980</v>
      </c>
      <c r="C1035" s="57">
        <f>'Historical Data'!E211</f>
        <v>-2.7571173862362963E-3</v>
      </c>
      <c r="D1035" s="57">
        <f>'Historical Data'!G211</f>
        <v>-1.987047575019818E-2</v>
      </c>
      <c r="E1035" s="57">
        <f>'Historical Data'!I211</f>
        <v>-7.1454633874534768E-3</v>
      </c>
      <c r="F1035" s="57">
        <f>'Historical Data'!K211</f>
        <v>1.3774640699145024E-2</v>
      </c>
      <c r="G1035" s="57">
        <f>'Historical Data'!M211</f>
        <v>-2.0069671202986528E-2</v>
      </c>
      <c r="H1035" s="57">
        <f>'Historical Data'!O211</f>
        <v>-2.5239517287026225E-2</v>
      </c>
      <c r="I1035" s="57">
        <f>'Historical Data'!Q211</f>
        <v>-5.9604583950253476E-3</v>
      </c>
      <c r="J1035" s="57">
        <f>'Historical Data'!S211</f>
        <v>-5.6325580096967531E-3</v>
      </c>
      <c r="K1035" s="57">
        <f>'Historical Data'!U211</f>
        <v>3.4646230072847839E-3</v>
      </c>
      <c r="L1035" s="57">
        <f>'Historical Data'!W211</f>
        <v>7.3786668648860854E-3</v>
      </c>
      <c r="M1035" s="57">
        <f>'Historical Data'!Y211</f>
        <v>-9.3669588260754111E-3</v>
      </c>
    </row>
    <row r="1036" spans="2:13" ht="15" customHeight="1" x14ac:dyDescent="0.35">
      <c r="B1036" s="56">
        <f>'Historical Data'!C210</f>
        <v>45981</v>
      </c>
      <c r="C1036" s="57">
        <f>'Historical Data'!E210</f>
        <v>2.0241600426662565E-3</v>
      </c>
      <c r="D1036" s="57">
        <f>'Historical Data'!G210</f>
        <v>-1.2571452833851415E-2</v>
      </c>
      <c r="E1036" s="57">
        <f>'Historical Data'!I210</f>
        <v>-9.2532238416218604E-3</v>
      </c>
      <c r="F1036" s="57">
        <f>'Historical Data'!K210</f>
        <v>-9.8934038572762173E-4</v>
      </c>
      <c r="G1036" s="57">
        <f>'Historical Data'!M210</f>
        <v>-9.0442768193370604E-3</v>
      </c>
      <c r="H1036" s="57">
        <f>'Historical Data'!O210</f>
        <v>-1.7132347146224913E-2</v>
      </c>
      <c r="I1036" s="57">
        <f>'Historical Data'!Q210</f>
        <v>8.7448817923174715E-4</v>
      </c>
      <c r="J1036" s="57">
        <f>'Historical Data'!S210</f>
        <v>0</v>
      </c>
      <c r="K1036" s="57">
        <f>'Historical Data'!U210</f>
        <v>7.4505199740435568E-3</v>
      </c>
      <c r="L1036" s="57">
        <f>'Historical Data'!W210</f>
        <v>-2.5700175093595901E-3</v>
      </c>
      <c r="M1036" s="57">
        <f>'Historical Data'!Y210</f>
        <v>1.0070629605828163E-2</v>
      </c>
    </row>
    <row r="1037" spans="2:13" ht="15" customHeight="1" x14ac:dyDescent="0.35">
      <c r="B1037" s="56">
        <f>'Historical Data'!C209</f>
        <v>45982</v>
      </c>
      <c r="C1037" s="57">
        <f>'Historical Data'!E209</f>
        <v>4.9846805529893956E-3</v>
      </c>
      <c r="D1037" s="57">
        <f>'Historical Data'!G209</f>
        <v>-1.8921083187308341E-2</v>
      </c>
      <c r="E1037" s="57">
        <f>'Historical Data'!I209</f>
        <v>-2.7830188679245249E-2</v>
      </c>
      <c r="F1037" s="57">
        <f>'Historical Data'!K209</f>
        <v>-1.5449699544122342E-2</v>
      </c>
      <c r="G1037" s="57">
        <f>'Historical Data'!M209</f>
        <v>1.2836326379703999E-2</v>
      </c>
      <c r="H1037" s="57">
        <f>'Historical Data'!O209</f>
        <v>-4.0209980656101041E-2</v>
      </c>
      <c r="I1037" s="57">
        <f>'Historical Data'!Q209</f>
        <v>-1.6225721784777325E-2</v>
      </c>
      <c r="J1037" s="57">
        <f>'Historical Data'!S209</f>
        <v>1.530215911751398E-4</v>
      </c>
      <c r="K1037" s="57">
        <f>'Historical Data'!U209</f>
        <v>1.4429246538607554E-3</v>
      </c>
      <c r="L1037" s="57">
        <f>'Historical Data'!W209</f>
        <v>-2.8343351180531995E-3</v>
      </c>
      <c r="M1037" s="57">
        <f>'Historical Data'!Y209</f>
        <v>-1.7124590912550475E-2</v>
      </c>
    </row>
    <row r="1038" spans="2:13" ht="15" customHeight="1" x14ac:dyDescent="0.35">
      <c r="B1038" s="56">
        <f>'Historical Data'!C208</f>
        <v>45985</v>
      </c>
      <c r="C1038" s="57">
        <f>'Historical Data'!E208</f>
        <v>-5.984877277086631E-3</v>
      </c>
      <c r="D1038" s="57">
        <f>'Historical Data'!G208</f>
        <v>-4.7701717656294385E-3</v>
      </c>
      <c r="E1038" s="57">
        <f>'Historical Data'!I208</f>
        <v>-2.0475473639922415E-2</v>
      </c>
      <c r="F1038" s="57">
        <f>'Historical Data'!K208</f>
        <v>-2.4678063279770401E-2</v>
      </c>
      <c r="G1038" s="57">
        <f>'Historical Data'!M208</f>
        <v>-2.6800802230170562E-2</v>
      </c>
      <c r="H1038" s="57">
        <f>'Historical Data'!O208</f>
        <v>-7.3263786283991328E-3</v>
      </c>
      <c r="I1038" s="57">
        <f>'Historical Data'!Q208</f>
        <v>-2.3598119620721669E-2</v>
      </c>
      <c r="J1038" s="57">
        <f>'Historical Data'!S208</f>
        <v>-9.7963554273300391E-3</v>
      </c>
      <c r="K1038" s="57">
        <f>'Historical Data'!U208</f>
        <v>-6.4841943870942442E-3</v>
      </c>
      <c r="L1038" s="57">
        <f>'Historical Data'!W208</f>
        <v>-1.1498739994540985E-2</v>
      </c>
      <c r="M1038" s="57">
        <f>'Historical Data'!Y208</f>
        <v>8.4405480582110393E-3</v>
      </c>
    </row>
    <row r="1039" spans="2:13" ht="15" customHeight="1" x14ac:dyDescent="0.35">
      <c r="B1039" s="56">
        <f>'Historical Data'!C207</f>
        <v>45986</v>
      </c>
      <c r="C1039" s="57">
        <f>'Historical Data'!E207</f>
        <v>-2.5245867697297752E-3</v>
      </c>
      <c r="D1039" s="57">
        <f>'Historical Data'!G207</f>
        <v>1.3915121908627537E-3</v>
      </c>
      <c r="E1039" s="57">
        <f>'Historical Data'!I207</f>
        <v>2.1794641555978878E-3</v>
      </c>
      <c r="F1039" s="57">
        <f>'Historical Data'!K207</f>
        <v>9.6259204688065036E-3</v>
      </c>
      <c r="G1039" s="57">
        <f>'Historical Data'!M207</f>
        <v>-1.6128381234059574E-3</v>
      </c>
      <c r="H1039" s="57">
        <f>'Historical Data'!O207</f>
        <v>-9.1475774357819839E-3</v>
      </c>
      <c r="I1039" s="57">
        <f>'Historical Data'!Q207</f>
        <v>3.5084555418023466E-3</v>
      </c>
      <c r="J1039" s="57">
        <f>'Historical Data'!S207</f>
        <v>7.729435176602184E-4</v>
      </c>
      <c r="K1039" s="57">
        <f>'Historical Data'!U207</f>
        <v>-8.5205644257132507E-3</v>
      </c>
      <c r="L1039" s="57">
        <f>'Historical Data'!W207</f>
        <v>-6.6658104702137511E-3</v>
      </c>
      <c r="M1039" s="57">
        <f>'Historical Data'!Y207</f>
        <v>-7.1413060573974896E-3</v>
      </c>
    </row>
    <row r="1040" spans="2:13" ht="15" customHeight="1" x14ac:dyDescent="0.35">
      <c r="B1040" s="56">
        <f>'Historical Data'!C206</f>
        <v>45987</v>
      </c>
      <c r="C1040" s="57">
        <f>'Historical Data'!E206</f>
        <v>2.7786772499949208E-3</v>
      </c>
      <c r="D1040" s="57">
        <f>'Historical Data'!G206</f>
        <v>2.0277933306259488E-2</v>
      </c>
      <c r="E1040" s="57">
        <f>'Historical Data'!I206</f>
        <v>2.253860159983101E-2</v>
      </c>
      <c r="F1040" s="57">
        <f>'Historical Data'!K206</f>
        <v>1.2122029581103311E-2</v>
      </c>
      <c r="G1040" s="57">
        <f>'Historical Data'!M206</f>
        <v>3.7755099625492727E-2</v>
      </c>
      <c r="H1040" s="57">
        <f>'Historical Data'!O206</f>
        <v>2.2345761394639396E-2</v>
      </c>
      <c r="I1040" s="57">
        <f>'Historical Data'!Q206</f>
        <v>2.5895681689849237E-3</v>
      </c>
      <c r="J1040" s="57">
        <f>'Historical Data'!S206</f>
        <v>7.414200307366059E-3</v>
      </c>
      <c r="K1040" s="57">
        <f>'Historical Data'!U206</f>
        <v>5.8510755354832522E-3</v>
      </c>
      <c r="L1040" s="57">
        <f>'Historical Data'!W206</f>
        <v>3.0263214459680388E-2</v>
      </c>
      <c r="M1040" s="57">
        <f>'Historical Data'!Y206</f>
        <v>1.786533351710462E-2</v>
      </c>
    </row>
    <row r="1041" spans="2:13" ht="15" customHeight="1" x14ac:dyDescent="0.35">
      <c r="B1041" s="56">
        <f>'Historical Data'!C205</f>
        <v>45988</v>
      </c>
      <c r="C1041" s="57">
        <f>'Historical Data'!E205</f>
        <v>-1.0496043629097396E-2</v>
      </c>
      <c r="D1041" s="57">
        <f>'Historical Data'!G205</f>
        <v>-6.9108520346378155E-3</v>
      </c>
      <c r="E1041" s="57">
        <f>'Historical Data'!I205</f>
        <v>-3.1903023494216365E-3</v>
      </c>
      <c r="F1041" s="57">
        <f>'Historical Data'!K205</f>
        <v>-3.2969334576322673E-3</v>
      </c>
      <c r="G1041" s="57">
        <f>'Historical Data'!M205</f>
        <v>-1.4990830310145919E-2</v>
      </c>
      <c r="H1041" s="57">
        <f>'Historical Data'!O205</f>
        <v>1.539269825647116E-3</v>
      </c>
      <c r="I1041" s="57">
        <f>'Historical Data'!Q205</f>
        <v>-6.1990921597563364E-3</v>
      </c>
      <c r="J1041" s="57">
        <f>'Historical Data'!S205</f>
        <v>3.8332164373386934E-3</v>
      </c>
      <c r="K1041" s="57">
        <f>'Historical Data'!U205</f>
        <v>-4.9081201479085346E-3</v>
      </c>
      <c r="L1041" s="57">
        <f>'Historical Data'!W205</f>
        <v>1.4048208941599416E-3</v>
      </c>
      <c r="M1041" s="57">
        <f>'Historical Data'!Y205</f>
        <v>-2.4313323748375026E-3</v>
      </c>
    </row>
    <row r="1042" spans="2:13" ht="15" customHeight="1" x14ac:dyDescent="0.35">
      <c r="B1042" s="56">
        <f>'Historical Data'!C204</f>
        <v>45989</v>
      </c>
      <c r="C1042" s="57">
        <f>'Historical Data'!E204</f>
        <v>-1.1841606140732597E-2</v>
      </c>
      <c r="D1042" s="57">
        <f>'Historical Data'!G204</f>
        <v>1.0362180586187764E-2</v>
      </c>
      <c r="E1042" s="57">
        <f>'Historical Data'!I204</f>
        <v>1.6584207148509389E-2</v>
      </c>
      <c r="F1042" s="57">
        <f>'Historical Data'!K204</f>
        <v>-4.3205250020365016E-3</v>
      </c>
      <c r="G1042" s="57">
        <f>'Historical Data'!M204</f>
        <v>-2.1072113960963756E-3</v>
      </c>
      <c r="H1042" s="57">
        <f>'Historical Data'!O204</f>
        <v>1.3319040850867658E-3</v>
      </c>
      <c r="I1042" s="57">
        <f>'Historical Data'!Q204</f>
        <v>-2.7290518976338385E-3</v>
      </c>
      <c r="J1042" s="57">
        <f>'Historical Data'!S204</f>
        <v>-2.749312315879604E-3</v>
      </c>
      <c r="K1042" s="57">
        <f>'Historical Data'!U204</f>
        <v>-1.3701150835331299E-2</v>
      </c>
      <c r="L1042" s="57">
        <f>'Historical Data'!W204</f>
        <v>-4.9738482135102124E-3</v>
      </c>
      <c r="M1042" s="57">
        <f>'Historical Data'!Y204</f>
        <v>1.2186762129635653E-3</v>
      </c>
    </row>
    <row r="1043" spans="2:13" ht="15" customHeight="1" x14ac:dyDescent="0.35">
      <c r="B1043" s="56">
        <f>'Historical Data'!C203</f>
        <v>45992</v>
      </c>
      <c r="C1043" s="57">
        <f>'Historical Data'!E203</f>
        <v>-2.1875445447578912E-3</v>
      </c>
      <c r="D1043" s="57">
        <f>'Historical Data'!G203</f>
        <v>4.5749211691874514E-3</v>
      </c>
      <c r="E1043" s="57">
        <f>'Historical Data'!I203</f>
        <v>-8.204518208883127E-3</v>
      </c>
      <c r="F1043" s="57">
        <f>'Historical Data'!K203</f>
        <v>-1.017080138904447E-3</v>
      </c>
      <c r="G1043" s="57">
        <f>'Historical Data'!M203</f>
        <v>1.1145022480602451E-2</v>
      </c>
      <c r="H1043" s="57">
        <f>'Historical Data'!O203</f>
        <v>6.4463736845061792E-3</v>
      </c>
      <c r="I1043" s="57">
        <f>'Historical Data'!Q203</f>
        <v>7.2974543350894372E-3</v>
      </c>
      <c r="J1043" s="57">
        <f>'Historical Data'!S203</f>
        <v>1.9911467563915597E-3</v>
      </c>
      <c r="K1043" s="57">
        <f>'Historical Data'!U203</f>
        <v>-1.1114007170059947E-3</v>
      </c>
      <c r="L1043" s="57">
        <f>'Historical Data'!W203</f>
        <v>-8.971924362858319E-4</v>
      </c>
      <c r="M1043" s="57">
        <f>'Historical Data'!Y203</f>
        <v>-5.4012932674020186E-3</v>
      </c>
    </row>
    <row r="1044" spans="2:13" ht="15" customHeight="1" x14ac:dyDescent="0.35">
      <c r="B1044" s="56">
        <f>'Historical Data'!C202</f>
        <v>45993</v>
      </c>
      <c r="C1044" s="57">
        <f>'Historical Data'!E202</f>
        <v>1.7381723236120861E-2</v>
      </c>
      <c r="D1044" s="57">
        <f>'Historical Data'!G202</f>
        <v>-2.2169916845324544E-2</v>
      </c>
      <c r="E1044" s="57">
        <f>'Historical Data'!I202</f>
        <v>-1.6352443631425295E-2</v>
      </c>
      <c r="F1044" s="57">
        <f>'Historical Data'!K202</f>
        <v>-3.9364859879926772E-3</v>
      </c>
      <c r="G1044" s="57">
        <f>'Historical Data'!M202</f>
        <v>3.4806739382289287E-3</v>
      </c>
      <c r="H1044" s="57">
        <f>'Historical Data'!O202</f>
        <v>-1.5555133129800613E-2</v>
      </c>
      <c r="I1044" s="57">
        <f>'Historical Data'!Q202</f>
        <v>-2.5884321365809981E-4</v>
      </c>
      <c r="J1044" s="57">
        <f>'Historical Data'!S202</f>
        <v>4.585720680370331E-3</v>
      </c>
      <c r="K1044" s="57">
        <f>'Historical Data'!U202</f>
        <v>-8.1585772525297751E-3</v>
      </c>
      <c r="L1044" s="57">
        <f>'Historical Data'!W202</f>
        <v>-3.3354665843935427E-3</v>
      </c>
      <c r="M1044" s="57">
        <f>'Historical Data'!Y202</f>
        <v>4.5128681064507958E-3</v>
      </c>
    </row>
    <row r="1045" spans="2:13" ht="15" customHeight="1" x14ac:dyDescent="0.35">
      <c r="B1045" s="56">
        <f>'Historical Data'!C201</f>
        <v>45994</v>
      </c>
      <c r="C1045" s="57">
        <f>'Historical Data'!E201</f>
        <v>-5.8015059168965433E-3</v>
      </c>
      <c r="D1045" s="57">
        <f>'Historical Data'!G201</f>
        <v>-7.625786492597153E-3</v>
      </c>
      <c r="E1045" s="57">
        <f>'Historical Data'!I201</f>
        <v>-9.7789949528115372E-3</v>
      </c>
      <c r="F1045" s="57">
        <f>'Historical Data'!K201</f>
        <v>-1.219673857407122E-2</v>
      </c>
      <c r="G1045" s="57">
        <f>'Historical Data'!M201</f>
        <v>1.370105119180054E-2</v>
      </c>
      <c r="H1045" s="57">
        <f>'Historical Data'!O201</f>
        <v>-2.8813309440040125E-2</v>
      </c>
      <c r="I1045" s="57">
        <f>'Historical Data'!Q201</f>
        <v>-5.8229102396826216E-3</v>
      </c>
      <c r="J1045" s="57">
        <f>'Historical Data'!S201</f>
        <v>-1.719414138584141E-2</v>
      </c>
      <c r="K1045" s="57">
        <f>'Historical Data'!U201</f>
        <v>3.7389906663716221E-3</v>
      </c>
      <c r="L1045" s="57">
        <f>'Historical Data'!W201</f>
        <v>-1.235682105328284E-2</v>
      </c>
      <c r="M1045" s="57">
        <f>'Historical Data'!Y201</f>
        <v>-8.452178846185765E-3</v>
      </c>
    </row>
    <row r="1046" spans="2:13" ht="15" customHeight="1" x14ac:dyDescent="0.35">
      <c r="B1046" s="56">
        <f>'Historical Data'!C200</f>
        <v>45995</v>
      </c>
      <c r="C1046" s="57">
        <f>'Historical Data'!E200</f>
        <v>-5.8129860177899007E-3</v>
      </c>
      <c r="D1046" s="57">
        <f>'Historical Data'!G200</f>
        <v>2.2692235245291847E-3</v>
      </c>
      <c r="E1046" s="57">
        <f>'Historical Data'!I200</f>
        <v>7.9009366721249918E-4</v>
      </c>
      <c r="F1046" s="57">
        <f>'Historical Data'!K200</f>
        <v>-1.5451510480115171E-2</v>
      </c>
      <c r="G1046" s="57">
        <f>'Historical Data'!M200</f>
        <v>2.9653640783067203E-3</v>
      </c>
      <c r="H1046" s="57">
        <f>'Historical Data'!O200</f>
        <v>-2.2011958093920758E-2</v>
      </c>
      <c r="I1046" s="57">
        <f>'Historical Data'!Q200</f>
        <v>7.808745247261939E-4</v>
      </c>
      <c r="J1046" s="57">
        <f>'Historical Data'!S200</f>
        <v>0</v>
      </c>
      <c r="K1046" s="57">
        <f>'Historical Data'!U200</f>
        <v>2.4213367323786539E-3</v>
      </c>
      <c r="L1046" s="57">
        <f>'Historical Data'!W200</f>
        <v>2.0852370769615103E-3</v>
      </c>
      <c r="M1046" s="57">
        <f>'Historical Data'!Y200</f>
        <v>-1.9198281658751037E-3</v>
      </c>
    </row>
    <row r="1047" spans="2:13" ht="15" customHeight="1" x14ac:dyDescent="0.35">
      <c r="B1047" s="56">
        <f>'Historical Data'!C199</f>
        <v>45996</v>
      </c>
      <c r="C1047" s="57">
        <f>'Historical Data'!E199</f>
        <v>-2.5458320088456166E-4</v>
      </c>
      <c r="D1047" s="57">
        <f>'Historical Data'!G199</f>
        <v>7.3582003592509437E-3</v>
      </c>
      <c r="E1047" s="57">
        <f>'Historical Data'!I199</f>
        <v>4.2431297507183885E-3</v>
      </c>
      <c r="F1047" s="57">
        <f>'Historical Data'!K199</f>
        <v>7.356568928660101E-3</v>
      </c>
      <c r="G1047" s="57">
        <f>'Historical Data'!M199</f>
        <v>-1.0632771076099501E-2</v>
      </c>
      <c r="H1047" s="57">
        <f>'Historical Data'!O199</f>
        <v>4.5667360755490272E-3</v>
      </c>
      <c r="I1047" s="57">
        <f>'Historical Data'!Q199</f>
        <v>2.3409982938100704E-3</v>
      </c>
      <c r="J1047" s="57">
        <f>'Historical Data'!S199</f>
        <v>1.083642266011875E-3</v>
      </c>
      <c r="K1047" s="57">
        <f>'Historical Data'!U199</f>
        <v>2.601153649830712E-3</v>
      </c>
      <c r="L1047" s="57">
        <f>'Historical Data'!W199</f>
        <v>1.300311595566761E-4</v>
      </c>
      <c r="M1047" s="57">
        <f>'Historical Data'!Y199</f>
        <v>-7.5400118553606843E-3</v>
      </c>
    </row>
    <row r="1048" spans="2:13" ht="15" customHeight="1" x14ac:dyDescent="0.35">
      <c r="B1048" s="56">
        <f>'Historical Data'!C198</f>
        <v>45999</v>
      </c>
      <c r="C1048" s="57">
        <f>'Historical Data'!E198</f>
        <v>-2.2468116237680524E-3</v>
      </c>
      <c r="D1048" s="57">
        <f>'Historical Data'!G198</f>
        <v>-1.8746463751968534E-2</v>
      </c>
      <c r="E1048" s="57">
        <f>'Historical Data'!I198</f>
        <v>-2.3484351112693203E-2</v>
      </c>
      <c r="F1048" s="57">
        <f>'Historical Data'!K198</f>
        <v>-3.2967071452267627E-2</v>
      </c>
      <c r="G1048" s="57">
        <f>'Historical Data'!M198</f>
        <v>-3.2068971538267821E-2</v>
      </c>
      <c r="H1048" s="57">
        <f>'Historical Data'!O198</f>
        <v>-1.7534354995767387E-2</v>
      </c>
      <c r="I1048" s="57">
        <f>'Historical Data'!Q198</f>
        <v>-8.3040646684646724E-3</v>
      </c>
      <c r="J1048" s="57">
        <f>'Historical Data'!S198</f>
        <v>-1.1753731899282749E-2</v>
      </c>
      <c r="K1048" s="57">
        <f>'Historical Data'!U198</f>
        <v>-1.7049618428442326E-2</v>
      </c>
      <c r="L1048" s="57">
        <f>'Historical Data'!W198</f>
        <v>-2.6918061631229784E-2</v>
      </c>
      <c r="M1048" s="57">
        <f>'Historical Data'!Y198</f>
        <v>-2.697892892735676E-2</v>
      </c>
    </row>
    <row r="1049" spans="2:13" ht="15" customHeight="1" x14ac:dyDescent="0.35">
      <c r="B1049" s="56">
        <f>'Historical Data'!C197</f>
        <v>46000</v>
      </c>
      <c r="C1049" s="57">
        <f>'Historical Data'!E197</f>
        <v>-9.994528954240689E-3</v>
      </c>
      <c r="D1049" s="57">
        <f>'Historical Data'!G197</f>
        <v>1.4679828824504915E-2</v>
      </c>
      <c r="E1049" s="57">
        <f>'Historical Data'!I197</f>
        <v>5.1318541796525619E-3</v>
      </c>
      <c r="F1049" s="57">
        <f>'Historical Data'!K197</f>
        <v>1.9850473956404269E-2</v>
      </c>
      <c r="G1049" s="57">
        <f>'Historical Data'!M197</f>
        <v>-1.448766912826982E-2</v>
      </c>
      <c r="H1049" s="57">
        <f>'Historical Data'!O197</f>
        <v>-5.8389421907533157E-3</v>
      </c>
      <c r="I1049" s="57">
        <f>'Historical Data'!Q197</f>
        <v>5.2327354631498402E-4</v>
      </c>
      <c r="J1049" s="57">
        <f>'Historical Data'!S197</f>
        <v>1.095538186782985E-3</v>
      </c>
      <c r="K1049" s="57">
        <f>'Historical Data'!U197</f>
        <v>-2.4510100539940627E-3</v>
      </c>
      <c r="L1049" s="57">
        <f>'Historical Data'!W197</f>
        <v>5.6127204044709167E-3</v>
      </c>
      <c r="M1049" s="57">
        <f>'Historical Data'!Y197</f>
        <v>3.1073221257269523E-3</v>
      </c>
    </row>
    <row r="1050" spans="2:13" ht="15" customHeight="1" x14ac:dyDescent="0.35">
      <c r="B1050" s="56">
        <f>'Historical Data'!C196</f>
        <v>46001</v>
      </c>
      <c r="C1050" s="57">
        <f>'Historical Data'!E196</f>
        <v>-3.3869819114086264E-3</v>
      </c>
      <c r="D1050" s="57">
        <f>'Historical Data'!G196</f>
        <v>8.1572054239498204E-3</v>
      </c>
      <c r="E1050" s="57">
        <f>'Historical Data'!I196</f>
        <v>-9.1100574618886432E-3</v>
      </c>
      <c r="F1050" s="57">
        <f>'Historical Data'!K196</f>
        <v>-4.3724285093963422E-3</v>
      </c>
      <c r="G1050" s="57">
        <f>'Historical Data'!M196</f>
        <v>1.0784497856352271E-2</v>
      </c>
      <c r="H1050" s="57">
        <f>'Historical Data'!O196</f>
        <v>-1.1082601144363213E-4</v>
      </c>
      <c r="I1050" s="57">
        <f>'Historical Data'!Q196</f>
        <v>5.230813543365187E-3</v>
      </c>
      <c r="J1050" s="57">
        <f>'Historical Data'!S196</f>
        <v>5.4712106266929794E-3</v>
      </c>
      <c r="K1050" s="57">
        <f>'Historical Data'!U196</f>
        <v>3.5910022902205796E-3</v>
      </c>
      <c r="L1050" s="57">
        <f>'Historical Data'!W196</f>
        <v>9.5681616135372405E-3</v>
      </c>
      <c r="M1050" s="57">
        <f>'Historical Data'!Y196</f>
        <v>6.3541511021574237E-3</v>
      </c>
    </row>
    <row r="1051" spans="2:13" ht="15" customHeight="1" x14ac:dyDescent="0.35">
      <c r="B1051" s="56">
        <f>'Historical Data'!C195</f>
        <v>46002</v>
      </c>
      <c r="C1051" s="57">
        <f>'Historical Data'!E195</f>
        <v>-4.0873375426231373E-4</v>
      </c>
      <c r="D1051" s="57">
        <f>'Historical Data'!G195</f>
        <v>1.7352794264714477E-2</v>
      </c>
      <c r="E1051" s="57">
        <f>'Historical Data'!I195</f>
        <v>2.9298848613501738E-2</v>
      </c>
      <c r="F1051" s="57">
        <f>'Historical Data'!K195</f>
        <v>-4.2498291249020159E-3</v>
      </c>
      <c r="G1051" s="57">
        <f>'Historical Data'!M195</f>
        <v>8.9408380296662759E-3</v>
      </c>
      <c r="H1051" s="57">
        <f>'Historical Data'!O195</f>
        <v>1.4740067907969667E-2</v>
      </c>
      <c r="I1051" s="57">
        <f>'Historical Data'!Q195</f>
        <v>-2.3415060777839392E-3</v>
      </c>
      <c r="J1051" s="57">
        <f>'Historical Data'!S195</f>
        <v>3.1095595956722732E-3</v>
      </c>
      <c r="K1051" s="57">
        <f>'Historical Data'!U195</f>
        <v>-2.6365400058907529E-3</v>
      </c>
      <c r="L1051" s="57">
        <f>'Historical Data'!W195</f>
        <v>7.8971586073417477E-4</v>
      </c>
      <c r="M1051" s="57">
        <f>'Historical Data'!Y195</f>
        <v>1.2391477137804863E-2</v>
      </c>
    </row>
    <row r="1052" spans="2:13" ht="15" customHeight="1" x14ac:dyDescent="0.35">
      <c r="B1052" s="56">
        <f>'Historical Data'!C194</f>
        <v>46003</v>
      </c>
      <c r="C1052" s="57">
        <f>'Historical Data'!E194</f>
        <v>-1.4982071268850983E-2</v>
      </c>
      <c r="D1052" s="57">
        <f>'Historical Data'!G194</f>
        <v>1.1704694370530344E-2</v>
      </c>
      <c r="E1052" s="57">
        <f>'Historical Data'!I194</f>
        <v>2.1005068350333334E-2</v>
      </c>
      <c r="F1052" s="57">
        <f>'Historical Data'!K194</f>
        <v>2.7813370402491211E-2</v>
      </c>
      <c r="G1052" s="57">
        <f>'Historical Data'!M194</f>
        <v>4.7261659133230882E-3</v>
      </c>
      <c r="H1052" s="57">
        <f>'Historical Data'!O194</f>
        <v>5.329844271800388E-2</v>
      </c>
      <c r="I1052" s="57">
        <f>'Historical Data'!Q194</f>
        <v>5.7372052867763479E-3</v>
      </c>
      <c r="J1052" s="57">
        <f>'Historical Data'!S194</f>
        <v>7.5943998731380358E-3</v>
      </c>
      <c r="K1052" s="57">
        <f>'Historical Data'!U194</f>
        <v>-4.5317143084208089E-3</v>
      </c>
      <c r="L1052" s="57">
        <f>'Historical Data'!W194</f>
        <v>4.7350408613333617E-3</v>
      </c>
      <c r="M1052" s="57">
        <f>'Historical Data'!Y194</f>
        <v>6.3149018039534432E-3</v>
      </c>
    </row>
    <row r="1053" spans="2:13" ht="15" customHeight="1" x14ac:dyDescent="0.35">
      <c r="B1053" s="56">
        <f>'Historical Data'!C193</f>
        <v>46006</v>
      </c>
      <c r="C1053" s="57">
        <f>'Historical Data'!E193</f>
        <v>6.3559844808893651E-3</v>
      </c>
      <c r="D1053" s="57">
        <f>'Historical Data'!G193</f>
        <v>5.0924794583546706E-3</v>
      </c>
      <c r="E1053" s="57">
        <f>'Historical Data'!I193</f>
        <v>7.1140403397667029E-3</v>
      </c>
      <c r="F1053" s="57">
        <f>'Historical Data'!K193</f>
        <v>-7.6130255498685351E-4</v>
      </c>
      <c r="G1053" s="57">
        <f>'Historical Data'!M193</f>
        <v>5.1742719466945086E-3</v>
      </c>
      <c r="H1053" s="57">
        <f>'Historical Data'!O193</f>
        <v>8.8137724783998728E-3</v>
      </c>
      <c r="I1053" s="57">
        <f>'Historical Data'!Q193</f>
        <v>1.037352149801718E-3</v>
      </c>
      <c r="J1053" s="57">
        <f>'Historical Data'!S193</f>
        <v>-3.3839625741831636E-3</v>
      </c>
      <c r="K1053" s="57">
        <f>'Historical Data'!U193</f>
        <v>-5.3109707105805093E-3</v>
      </c>
      <c r="L1053" s="57">
        <f>'Historical Data'!W193</f>
        <v>-7.8553471310027767E-4</v>
      </c>
      <c r="M1053" s="57">
        <f>'Historical Data'!Y193</f>
        <v>1.4718594961389275E-3</v>
      </c>
    </row>
    <row r="1054" spans="2:13" ht="15" customHeight="1" x14ac:dyDescent="0.35">
      <c r="B1054" s="56">
        <f>'Historical Data'!C192</f>
        <v>46007</v>
      </c>
      <c r="C1054" s="57">
        <f>'Historical Data'!E192</f>
        <v>-9.100926534898468E-4</v>
      </c>
      <c r="D1054" s="57">
        <f>'Historical Data'!G192</f>
        <v>-2.1791553099564043E-2</v>
      </c>
      <c r="E1054" s="57">
        <f>'Historical Data'!I192</f>
        <v>-1.8518542254842507E-2</v>
      </c>
      <c r="F1054" s="57">
        <f>'Historical Data'!K192</f>
        <v>6.5798373466816606E-3</v>
      </c>
      <c r="G1054" s="57">
        <f>'Historical Data'!M192</f>
        <v>-6.6099798115556441E-3</v>
      </c>
      <c r="H1054" s="57">
        <f>'Historical Data'!O192</f>
        <v>-1.6342916530409313E-2</v>
      </c>
      <c r="I1054" s="57">
        <f>'Historical Data'!Q192</f>
        <v>-1.554203913078589E-2</v>
      </c>
      <c r="J1054" s="57">
        <f>'Historical Data'!S192</f>
        <v>-9.106348635881778E-3</v>
      </c>
      <c r="K1054" s="57">
        <f>'Historical Data'!U192</f>
        <v>-7.0557041415697519E-3</v>
      </c>
      <c r="L1054" s="57">
        <f>'Historical Data'!W192</f>
        <v>-4.7162699162992539E-3</v>
      </c>
      <c r="M1054" s="57">
        <f>'Historical Data'!Y192</f>
        <v>-8.8961097710248405E-3</v>
      </c>
    </row>
    <row r="1055" spans="2:13" ht="15" customHeight="1" x14ac:dyDescent="0.35">
      <c r="B1055" s="56">
        <f>'Historical Data'!C191</f>
        <v>46008</v>
      </c>
      <c r="C1055" s="57">
        <f>'Historical Data'!E191</f>
        <v>3.3693996722989894E-3</v>
      </c>
      <c r="D1055" s="57">
        <f>'Historical Data'!G191</f>
        <v>-1.6846022534084182E-2</v>
      </c>
      <c r="E1055" s="57">
        <f>'Historical Data'!I191</f>
        <v>-7.2942417049253194E-3</v>
      </c>
      <c r="F1055" s="57">
        <f>'Historical Data'!K191</f>
        <v>-1.6032490206410621E-2</v>
      </c>
      <c r="G1055" s="57">
        <f>'Historical Data'!M191</f>
        <v>-2.3554387562722434E-2</v>
      </c>
      <c r="H1055" s="57">
        <f>'Historical Data'!O191</f>
        <v>-6.7920566438391949E-3</v>
      </c>
      <c r="I1055" s="57">
        <f>'Historical Data'!Q191</f>
        <v>-8.1568375263101345E-3</v>
      </c>
      <c r="J1055" s="57">
        <f>'Historical Data'!S191</f>
        <v>7.7874607068917356E-4</v>
      </c>
      <c r="K1055" s="57">
        <f>'Historical Data'!U191</f>
        <v>2.8807174590197437E-3</v>
      </c>
      <c r="L1055" s="57">
        <f>'Historical Data'!W191</f>
        <v>-3.4224793116940377E-3</v>
      </c>
      <c r="M1055" s="57">
        <f>'Historical Data'!Y191</f>
        <v>-5.2293762760039497E-3</v>
      </c>
    </row>
    <row r="1056" spans="2:13" ht="15" customHeight="1" x14ac:dyDescent="0.35">
      <c r="B1056" s="56">
        <f>'Historical Data'!C190</f>
        <v>46009</v>
      </c>
      <c r="C1056" s="57">
        <f>'Historical Data'!E190</f>
        <v>8.2844272048043788E-3</v>
      </c>
      <c r="D1056" s="57">
        <f>'Historical Data'!G190</f>
        <v>-1.2787069874781176E-3</v>
      </c>
      <c r="E1056" s="57">
        <f>'Historical Data'!I190</f>
        <v>-9.503293907145105E-3</v>
      </c>
      <c r="F1056" s="57">
        <f>'Historical Data'!K190</f>
        <v>-1.1888090547153896E-2</v>
      </c>
      <c r="G1056" s="57">
        <f>'Historical Data'!M190</f>
        <v>-3.0155491639183296E-4</v>
      </c>
      <c r="H1056" s="57">
        <f>'Historical Data'!O190</f>
        <v>-6.8385041513925326E-3</v>
      </c>
      <c r="I1056" s="57">
        <f>'Historical Data'!Q190</f>
        <v>-4.6425030879080342E-3</v>
      </c>
      <c r="J1056" s="57">
        <f>'Historical Data'!S190</f>
        <v>-8.5603150485402679E-3</v>
      </c>
      <c r="K1056" s="57">
        <f>'Historical Data'!U190</f>
        <v>-1.2064365978259217E-2</v>
      </c>
      <c r="L1056" s="57">
        <f>'Historical Data'!W190</f>
        <v>-9.5098651963998471E-3</v>
      </c>
      <c r="M1056" s="57">
        <f>'Historical Data'!Y190</f>
        <v>-1.7104746959591965E-2</v>
      </c>
    </row>
    <row r="1057" spans="2:13" ht="15" customHeight="1" x14ac:dyDescent="0.35">
      <c r="B1057" s="56">
        <f>'Historical Data'!C189</f>
        <v>46010</v>
      </c>
      <c r="C1057" s="57">
        <f>'Historical Data'!E189</f>
        <v>-3.3390553897916231E-4</v>
      </c>
      <c r="D1057" s="57">
        <f>'Historical Data'!G189</f>
        <v>1.2240102792632879E-2</v>
      </c>
      <c r="E1057" s="57">
        <f>'Historical Data'!I189</f>
        <v>9.7923090148961389E-3</v>
      </c>
      <c r="F1057" s="57">
        <f>'Historical Data'!K189</f>
        <v>3.255424240221183E-3</v>
      </c>
      <c r="G1057" s="57">
        <f>'Historical Data'!M189</f>
        <v>1.972601772073812E-2</v>
      </c>
      <c r="H1057" s="57">
        <f>'Historical Data'!O189</f>
        <v>1.3241536694521328E-2</v>
      </c>
      <c r="I1057" s="57">
        <f>'Historical Data'!Q189</f>
        <v>2.0922070246942148E-2</v>
      </c>
      <c r="J1057" s="57">
        <f>'Historical Data'!S189</f>
        <v>4.3956187649427658E-3</v>
      </c>
      <c r="K1057" s="57">
        <f>'Historical Data'!U189</f>
        <v>2.1321993889099389E-2</v>
      </c>
      <c r="L1057" s="57">
        <f>'Historical Data'!W189</f>
        <v>1.4935182247566292E-2</v>
      </c>
      <c r="M1057" s="57">
        <f>'Historical Data'!Y189</f>
        <v>2.1074479125089862E-2</v>
      </c>
    </row>
    <row r="1058" spans="2:13" ht="15" customHeight="1" x14ac:dyDescent="0.35">
      <c r="B1058" s="56">
        <f>'Historical Data'!C188</f>
        <v>46013</v>
      </c>
      <c r="C1058" s="57">
        <f>'Historical Data'!E188</f>
        <v>-7.391198222001516E-3</v>
      </c>
      <c r="D1058" s="57">
        <f>'Historical Data'!G188</f>
        <v>1.9883657388373388E-2</v>
      </c>
      <c r="E1058" s="57">
        <f>'Historical Data'!I188</f>
        <v>-9.7988655801461988E-5</v>
      </c>
      <c r="F1058" s="57">
        <f>'Historical Data'!K188</f>
        <v>1.0510761504672228E-2</v>
      </c>
      <c r="G1058" s="57">
        <f>'Historical Data'!M188</f>
        <v>-5.6199354702027859E-3</v>
      </c>
      <c r="H1058" s="57">
        <f>'Historical Data'!O188</f>
        <v>1.4636790539832578E-3</v>
      </c>
      <c r="I1058" s="57">
        <f>'Historical Data'!Q188</f>
        <v>1.3836355479221796E-2</v>
      </c>
      <c r="J1058" s="57">
        <f>'Historical Data'!S188</f>
        <v>2.5007896335582647E-3</v>
      </c>
      <c r="K1058" s="57">
        <f>'Historical Data'!U188</f>
        <v>5.8834051217453442E-3</v>
      </c>
      <c r="L1058" s="57">
        <f>'Historical Data'!W188</f>
        <v>6.5698022934990163E-4</v>
      </c>
      <c r="M1058" s="57">
        <f>'Historical Data'!Y188</f>
        <v>6.4107575639120729E-3</v>
      </c>
    </row>
    <row r="1059" spans="2:13" ht="15" customHeight="1" x14ac:dyDescent="0.35">
      <c r="B1059" s="56">
        <f>'Historical Data'!C187</f>
        <v>46014</v>
      </c>
      <c r="C1059" s="57">
        <f>'Historical Data'!E187</f>
        <v>-9.2754373476566787E-4</v>
      </c>
      <c r="D1059" s="57">
        <f>'Historical Data'!G187</f>
        <v>-1.3195801672745144E-2</v>
      </c>
      <c r="E1059" s="57">
        <f>'Historical Data'!I187</f>
        <v>-3.8204970861451804E-3</v>
      </c>
      <c r="F1059" s="57">
        <f>'Historical Data'!K187</f>
        <v>7.3298642356509625E-3</v>
      </c>
      <c r="G1059" s="57">
        <f>'Historical Data'!M187</f>
        <v>1.4873185827151136E-3</v>
      </c>
      <c r="H1059" s="57">
        <f>'Historical Data'!O187</f>
        <v>1.3988905339913815E-2</v>
      </c>
      <c r="I1059" s="57">
        <f>'Historical Data'!Q187</f>
        <v>7.2100767395550935E-3</v>
      </c>
      <c r="J1059" s="57">
        <f>'Historical Data'!S187</f>
        <v>7.9513579943706336E-3</v>
      </c>
      <c r="K1059" s="57">
        <f>'Historical Data'!U187</f>
        <v>7.5471179565580471E-3</v>
      </c>
      <c r="L1059" s="57">
        <f>'Historical Data'!W187</f>
        <v>3.6764963803121997E-3</v>
      </c>
      <c r="M1059" s="57">
        <f>'Historical Data'!Y187</f>
        <v>1.0874514391487899E-3</v>
      </c>
    </row>
    <row r="1060" spans="2:13" ht="15" customHeight="1" x14ac:dyDescent="0.35">
      <c r="B1060" s="56">
        <f>'Historical Data'!C186</f>
        <v>46015</v>
      </c>
      <c r="C1060" s="57">
        <f>'Historical Data'!E186</f>
        <v>-7.8504188617323223E-3</v>
      </c>
      <c r="D1060" s="57">
        <f>'Historical Data'!G186</f>
        <v>1.9605994921547687E-3</v>
      </c>
      <c r="E1060" s="57">
        <f>'Historical Data'!I186</f>
        <v>-1.8684476039371178E-3</v>
      </c>
      <c r="F1060" s="57">
        <f>'Historical Data'!K186</f>
        <v>-7.9002035033851614E-3</v>
      </c>
      <c r="G1060" s="57">
        <f>'Historical Data'!M186</f>
        <v>-5.9408150061890375E-5</v>
      </c>
      <c r="H1060" s="57">
        <f>'Historical Data'!O186</f>
        <v>-2.6768241468262399E-3</v>
      </c>
      <c r="I1060" s="57">
        <f>'Historical Data'!Q186</f>
        <v>-5.3688975296914965E-3</v>
      </c>
      <c r="J1060" s="57">
        <f>'Historical Data'!S186</f>
        <v>-2.1655616754320262E-3</v>
      </c>
      <c r="K1060" s="57">
        <f>'Historical Data'!U186</f>
        <v>3.9325343359923881E-3</v>
      </c>
      <c r="L1060" s="57">
        <f>'Historical Data'!W186</f>
        <v>-6.5410376095004219E-3</v>
      </c>
      <c r="M1060" s="57">
        <f>'Historical Data'!Y186</f>
        <v>-6.1301132895892341E-3</v>
      </c>
    </row>
    <row r="1061" spans="2:13" ht="15" customHeight="1" x14ac:dyDescent="0.35">
      <c r="B1061" s="56">
        <f>'Historical Data'!C185</f>
        <v>46017</v>
      </c>
      <c r="C1061" s="57">
        <f>'Historical Data'!E185</f>
        <v>9.6360581819447955E-3</v>
      </c>
      <c r="D1061" s="57">
        <f>'Historical Data'!G185</f>
        <v>1.8814911674944756E-2</v>
      </c>
      <c r="E1061" s="57">
        <f>'Historical Data'!I185</f>
        <v>3.0541631388472101E-3</v>
      </c>
      <c r="F1061" s="57">
        <f>'Historical Data'!K185</f>
        <v>-6.7756440059364431E-3</v>
      </c>
      <c r="G1061" s="57">
        <f>'Historical Data'!M185</f>
        <v>-1.0336786198513859E-2</v>
      </c>
      <c r="H1061" s="57">
        <f>'Historical Data'!O185</f>
        <v>-1.0219894122828532E-2</v>
      </c>
      <c r="I1061" s="57">
        <f>'Historical Data'!Q185</f>
        <v>7.0684807936254312E-3</v>
      </c>
      <c r="J1061" s="57">
        <f>'Historical Data'!S185</f>
        <v>4.8054482881696448E-3</v>
      </c>
      <c r="K1061" s="57">
        <f>'Historical Data'!U185</f>
        <v>-9.699571181093769E-3</v>
      </c>
      <c r="L1061" s="57">
        <f>'Historical Data'!W185</f>
        <v>-3.951352270662456E-4</v>
      </c>
      <c r="M1061" s="57">
        <f>'Historical Data'!Y185</f>
        <v>1.4365924607757874E-2</v>
      </c>
    </row>
    <row r="1062" spans="2:13" ht="15" customHeight="1" x14ac:dyDescent="0.35">
      <c r="B1062" s="56">
        <f>'Historical Data'!C184</f>
        <v>46020</v>
      </c>
      <c r="C1062" s="57">
        <f>'Historical Data'!E184</f>
        <v>6.5825775080179394E-3</v>
      </c>
      <c r="D1062" s="57">
        <f>'Historical Data'!G184</f>
        <v>-1.570965468215435E-2</v>
      </c>
      <c r="E1062" s="57">
        <f>'Historical Data'!I184</f>
        <v>-1.5911945349519008E-2</v>
      </c>
      <c r="F1062" s="57">
        <f>'Historical Data'!K184</f>
        <v>-1.2307475701191728E-2</v>
      </c>
      <c r="G1062" s="57">
        <f>'Historical Data'!M184</f>
        <v>-1.1525331317064902E-2</v>
      </c>
      <c r="H1062" s="57">
        <f>'Historical Data'!O184</f>
        <v>-1.7209031349728843E-2</v>
      </c>
      <c r="I1062" s="57">
        <f>'Historical Data'!Q184</f>
        <v>-2.0035634543760894E-2</v>
      </c>
      <c r="J1062" s="57">
        <f>'Historical Data'!S184</f>
        <v>4.3197646156951652E-3</v>
      </c>
      <c r="K1062" s="57">
        <f>'Historical Data'!U184</f>
        <v>-1.8270804809420893E-2</v>
      </c>
      <c r="L1062" s="57">
        <f>'Historical Data'!W184</f>
        <v>-8.8261794566417695E-3</v>
      </c>
      <c r="M1062" s="57">
        <f>'Historical Data'!Y184</f>
        <v>-1.1468501891152449E-2</v>
      </c>
    </row>
    <row r="1063" spans="2:13" ht="15" customHeight="1" x14ac:dyDescent="0.35">
      <c r="B1063" s="56">
        <f>'Historical Data'!C183</f>
        <v>46021</v>
      </c>
      <c r="C1063" s="57">
        <f>'Historical Data'!E183</f>
        <v>5.3903661480438902E-3</v>
      </c>
      <c r="D1063" s="57">
        <f>'Historical Data'!G183</f>
        <v>2.4816179950954753E-2</v>
      </c>
      <c r="E1063" s="57">
        <f>'Historical Data'!I183</f>
        <v>5.1900898743975077E-3</v>
      </c>
      <c r="F1063" s="57">
        <f>'Historical Data'!K183</f>
        <v>2.9977153103756926E-2</v>
      </c>
      <c r="G1063" s="57">
        <f>'Historical Data'!M183</f>
        <v>3.0970528076841308E-3</v>
      </c>
      <c r="H1063" s="57">
        <f>'Historical Data'!O183</f>
        <v>-2.9714071200815928E-3</v>
      </c>
      <c r="I1063" s="57">
        <f>'Historical Data'!Q183</f>
        <v>2.3310338462256164E-2</v>
      </c>
      <c r="J1063" s="57">
        <f>'Historical Data'!S183</f>
        <v>-1.8434193528882314E-3</v>
      </c>
      <c r="K1063" s="57">
        <f>'Historical Data'!U183</f>
        <v>-9.5931797832227161E-4</v>
      </c>
      <c r="L1063" s="57">
        <f>'Historical Data'!W183</f>
        <v>-4.9175584351348611E-3</v>
      </c>
      <c r="M1063" s="57">
        <f>'Historical Data'!Y183</f>
        <v>-1.3781826676010245E-2</v>
      </c>
    </row>
    <row r="1064" spans="2:13" ht="15" customHeight="1" x14ac:dyDescent="0.35">
      <c r="B1064" s="56">
        <f>'Historical Data'!C182</f>
        <v>46022</v>
      </c>
      <c r="C1064" s="57">
        <f>'Historical Data'!E182</f>
        <v>-3.3835734113321081E-3</v>
      </c>
      <c r="D1064" s="57">
        <f>'Historical Data'!G182</f>
        <v>3.1244945521538003E-3</v>
      </c>
      <c r="E1064" s="57">
        <f>'Historical Data'!I182</f>
        <v>7.9436006294664185E-3</v>
      </c>
      <c r="F1064" s="57">
        <f>'Historical Data'!K182</f>
        <v>-1.1475896808595398E-2</v>
      </c>
      <c r="G1064" s="57">
        <f>'Historical Data'!M182</f>
        <v>1.4408577263527178E-2</v>
      </c>
      <c r="H1064" s="57">
        <f>'Historical Data'!O182</f>
        <v>2.7035654551577526E-2</v>
      </c>
      <c r="I1064" s="57">
        <f>'Historical Data'!Q182</f>
        <v>8.1445916018518805E-3</v>
      </c>
      <c r="J1064" s="57">
        <f>'Historical Data'!S182</f>
        <v>1.4312071518172376E-2</v>
      </c>
      <c r="K1064" s="57">
        <f>'Historical Data'!U182</f>
        <v>1.6324184134537401E-2</v>
      </c>
      <c r="L1064" s="57">
        <f>'Historical Data'!W182</f>
        <v>1.4024262502382312E-2</v>
      </c>
      <c r="M1064" s="57">
        <f>'Historical Data'!Y182</f>
        <v>3.1659463317240011E-2</v>
      </c>
    </row>
    <row r="1065" spans="2:13" ht="15" customHeight="1" x14ac:dyDescent="0.35">
      <c r="B1065" s="56">
        <f>'Historical Data'!C181</f>
        <v>46023</v>
      </c>
      <c r="C1065" s="57">
        <f>'Historical Data'!E181</f>
        <v>-1.0343324281736344E-3</v>
      </c>
      <c r="D1065" s="57">
        <f>'Historical Data'!G181</f>
        <v>1.8542900940125229E-2</v>
      </c>
      <c r="E1065" s="57">
        <f>'Historical Data'!I181</f>
        <v>1.063939423493343E-2</v>
      </c>
      <c r="F1065" s="57">
        <f>'Historical Data'!K181</f>
        <v>4.0352393817810084E-2</v>
      </c>
      <c r="G1065" s="57">
        <f>'Historical Data'!M181</f>
        <v>-2.7452127348643884E-3</v>
      </c>
      <c r="H1065" s="57">
        <f>'Historical Data'!O181</f>
        <v>4.0522332210348067E-2</v>
      </c>
      <c r="I1065" s="57">
        <f>'Historical Data'!Q181</f>
        <v>4.2917205962382798E-3</v>
      </c>
      <c r="J1065" s="57">
        <f>'Historical Data'!S181</f>
        <v>2.0482520619178324E-2</v>
      </c>
      <c r="K1065" s="57">
        <f>'Historical Data'!U181</f>
        <v>8.3142857875957432E-3</v>
      </c>
      <c r="L1065" s="57">
        <f>'Historical Data'!W181</f>
        <v>5.9272957006593074E-3</v>
      </c>
      <c r="M1065" s="57">
        <f>'Historical Data'!Y181</f>
        <v>1.5535414161692573E-2</v>
      </c>
    </row>
    <row r="1066" spans="2:13" ht="15" customHeight="1" x14ac:dyDescent="0.35">
      <c r="B1066" s="56">
        <f>'Historical Data'!C180</f>
        <v>46024</v>
      </c>
      <c r="C1066" s="57">
        <f>'Historical Data'!E180</f>
        <v>-5.420892899928198E-3</v>
      </c>
      <c r="D1066" s="57">
        <f>'Historical Data'!G180</f>
        <v>1.0990060905665233E-2</v>
      </c>
      <c r="E1066" s="57">
        <f>'Historical Data'!I180</f>
        <v>1.257434848140071E-2</v>
      </c>
      <c r="F1066" s="57">
        <f>'Historical Data'!K180</f>
        <v>-3.9660954535924997E-3</v>
      </c>
      <c r="G1066" s="57">
        <f>'Historical Data'!M180</f>
        <v>4.9491236194248334E-2</v>
      </c>
      <c r="H1066" s="57">
        <f>'Historical Data'!O180</f>
        <v>1.7231047385044329E-2</v>
      </c>
      <c r="I1066" s="57">
        <f>'Historical Data'!Q180</f>
        <v>5.1030739010041515E-2</v>
      </c>
      <c r="J1066" s="57">
        <f>'Historical Data'!S180</f>
        <v>4.6981923155085648E-2</v>
      </c>
      <c r="K1066" s="57">
        <f>'Historical Data'!U180</f>
        <v>1.5554894449633316E-2</v>
      </c>
      <c r="L1066" s="57">
        <f>'Historical Data'!W180</f>
        <v>2.9461849409958329E-2</v>
      </c>
      <c r="M1066" s="57">
        <f>'Historical Data'!Y180</f>
        <v>5.4559155990957064E-2</v>
      </c>
    </row>
    <row r="1067" spans="2:13" ht="15" customHeight="1" x14ac:dyDescent="0.35">
      <c r="B1067" s="56">
        <f>'Historical Data'!C179</f>
        <v>46027</v>
      </c>
      <c r="C1067" s="57">
        <f>'Historical Data'!E179</f>
        <v>-1.5730417637569438E-3</v>
      </c>
      <c r="D1067" s="57">
        <f>'Historical Data'!G179</f>
        <v>-1.2288495793541854E-2</v>
      </c>
      <c r="E1067" s="57">
        <f>'Historical Data'!I179</f>
        <v>-7.9900350769942508E-3</v>
      </c>
      <c r="F1067" s="57">
        <f>'Historical Data'!K179</f>
        <v>-1.3295547310844924E-2</v>
      </c>
      <c r="G1067" s="57">
        <f>'Historical Data'!M179</f>
        <v>-1.089119247377901E-2</v>
      </c>
      <c r="H1067" s="57">
        <f>'Historical Data'!O179</f>
        <v>1.2239313582385725E-2</v>
      </c>
      <c r="I1067" s="57">
        <f>'Historical Data'!Q179</f>
        <v>4.7837344088530465E-4</v>
      </c>
      <c r="J1067" s="57">
        <f>'Historical Data'!S179</f>
        <v>-4.2601229558597575E-3</v>
      </c>
      <c r="K1067" s="57">
        <f>'Historical Data'!U179</f>
        <v>2.5833933661156827E-3</v>
      </c>
      <c r="L1067" s="57">
        <f>'Historical Data'!W179</f>
        <v>-1.0811470347779628E-2</v>
      </c>
      <c r="M1067" s="57">
        <f>'Historical Data'!Y179</f>
        <v>3.1442046591396711E-3</v>
      </c>
    </row>
    <row r="1068" spans="2:13" ht="15" customHeight="1" x14ac:dyDescent="0.35">
      <c r="B1068" s="56">
        <f>'Historical Data'!C178</f>
        <v>46028</v>
      </c>
      <c r="C1068" s="57">
        <f>'Historical Data'!E178</f>
        <v>1.4699588382801165E-2</v>
      </c>
      <c r="D1068" s="57">
        <f>'Historical Data'!G178</f>
        <v>-7.6567021670670421E-4</v>
      </c>
      <c r="E1068" s="57">
        <f>'Historical Data'!I178</f>
        <v>-1.0771446468646251E-2</v>
      </c>
      <c r="F1068" s="57">
        <f>'Historical Data'!K178</f>
        <v>9.2339680690480819E-3</v>
      </c>
      <c r="G1068" s="57">
        <f>'Historical Data'!M178</f>
        <v>-1.5507901918942246E-2</v>
      </c>
      <c r="H1068" s="57">
        <f>'Historical Data'!O178</f>
        <v>-3.9660272809227681E-3</v>
      </c>
      <c r="I1068" s="57">
        <f>'Historical Data'!Q178</f>
        <v>-1.5539703047554587E-3</v>
      </c>
      <c r="J1068" s="57">
        <f>'Historical Data'!S178</f>
        <v>5.7036382812025721E-4</v>
      </c>
      <c r="K1068" s="57">
        <f>'Historical Data'!U178</f>
        <v>-1.1411732910486583E-2</v>
      </c>
      <c r="L1068" s="57">
        <f>'Historical Data'!W178</f>
        <v>-6.0434949059381404E-3</v>
      </c>
      <c r="M1068" s="57">
        <f>'Historical Data'!Y178</f>
        <v>3.7042313719903852E-3</v>
      </c>
    </row>
    <row r="1069" spans="2:13" ht="15" customHeight="1" x14ac:dyDescent="0.35">
      <c r="B1069" s="56">
        <f>'Historical Data'!C177</f>
        <v>46029</v>
      </c>
      <c r="C1069" s="57">
        <f>'Historical Data'!E177</f>
        <v>5.1520637270652259E-3</v>
      </c>
      <c r="D1069" s="57">
        <f>'Historical Data'!G177</f>
        <v>-1.015226111846379E-2</v>
      </c>
      <c r="E1069" s="57">
        <f>'Historical Data'!I177</f>
        <v>-1.9620580953483291E-4</v>
      </c>
      <c r="F1069" s="57">
        <f>'Historical Data'!K177</f>
        <v>-7.9973426646157142E-3</v>
      </c>
      <c r="G1069" s="57">
        <f>'Historical Data'!M177</f>
        <v>2.4007963056560389E-3</v>
      </c>
      <c r="H1069" s="57">
        <f>'Historical Data'!O177</f>
        <v>-4.3701995191941512E-3</v>
      </c>
      <c r="I1069" s="57">
        <f>'Historical Data'!Q177</f>
        <v>1.5563888868683762E-3</v>
      </c>
      <c r="J1069" s="57">
        <f>'Historical Data'!S177</f>
        <v>-5.5587189917432056E-3</v>
      </c>
      <c r="K1069" s="57">
        <f>'Historical Data'!U177</f>
        <v>-1.6570495075127978E-2</v>
      </c>
      <c r="L1069" s="57">
        <f>'Historical Data'!W177</f>
        <v>-1.4877129178680892E-2</v>
      </c>
      <c r="M1069" s="57">
        <f>'Historical Data'!Y177</f>
        <v>-8.6586231369766287E-3</v>
      </c>
    </row>
    <row r="1070" spans="2:13" ht="15" customHeight="1" x14ac:dyDescent="0.35">
      <c r="B1070" s="56">
        <f>'Historical Data'!C176</f>
        <v>46030</v>
      </c>
      <c r="C1070" s="57">
        <f>'Historical Data'!E176</f>
        <v>2.1629141889142112E-2</v>
      </c>
      <c r="D1070" s="57">
        <f>'Historical Data'!G176</f>
        <v>-3.7929378042604767E-2</v>
      </c>
      <c r="E1070" s="57">
        <f>'Historical Data'!I176</f>
        <v>-2.9827339138499664E-2</v>
      </c>
      <c r="F1070" s="57">
        <f>'Historical Data'!K176</f>
        <v>-2.3775335407730358E-2</v>
      </c>
      <c r="G1070" s="57">
        <f>'Historical Data'!M176</f>
        <v>-2.3834449785978595E-2</v>
      </c>
      <c r="H1070" s="57">
        <f>'Historical Data'!O176</f>
        <v>-2.5165738328125409E-2</v>
      </c>
      <c r="I1070" s="57">
        <f>'Historical Data'!Q176</f>
        <v>-1.7810238739068174E-2</v>
      </c>
      <c r="J1070" s="57">
        <f>'Historical Data'!S176</f>
        <v>-1.2756173885524524E-2</v>
      </c>
      <c r="K1070" s="57">
        <f>'Historical Data'!U176</f>
        <v>-1.817490276590783E-2</v>
      </c>
      <c r="L1070" s="57">
        <f>'Historical Data'!W176</f>
        <v>-1.7202839354005905E-2</v>
      </c>
      <c r="M1070" s="57">
        <f>'Historical Data'!Y176</f>
        <v>-2.6560798798957452E-2</v>
      </c>
    </row>
    <row r="1071" spans="2:13" ht="15" customHeight="1" x14ac:dyDescent="0.35">
      <c r="B1071" s="56">
        <f>'Historical Data'!C175</f>
        <v>46031</v>
      </c>
      <c r="C1071" s="57">
        <f>'Historical Data'!E175</f>
        <v>-6.2190477634446184E-3</v>
      </c>
      <c r="D1071" s="57">
        <f>'Historical Data'!G175</f>
        <v>-3.3893203882898848E-2</v>
      </c>
      <c r="E1071" s="57">
        <f>'Historical Data'!I175</f>
        <v>-4.3183669836342364E-2</v>
      </c>
      <c r="F1071" s="57">
        <f>'Historical Data'!K175</f>
        <v>-8.4680993703936114E-3</v>
      </c>
      <c r="G1071" s="57">
        <f>'Historical Data'!M175</f>
        <v>-9.7547232883610224E-3</v>
      </c>
      <c r="H1071" s="57">
        <f>'Historical Data'!O175</f>
        <v>-1.8911346262369788E-2</v>
      </c>
      <c r="I1071" s="57">
        <f>'Historical Data'!Q175</f>
        <v>3.1642027186378208E-3</v>
      </c>
      <c r="J1071" s="57">
        <f>'Historical Data'!S175</f>
        <v>-2.4390232897039454E-2</v>
      </c>
      <c r="K1071" s="57">
        <f>'Historical Data'!U175</f>
        <v>-5.013499095198104E-3</v>
      </c>
      <c r="L1071" s="57">
        <f>'Historical Data'!W175</f>
        <v>-2.5120313651271431E-2</v>
      </c>
      <c r="M1071" s="57">
        <f>'Historical Data'!Y175</f>
        <v>-2.8241435414314564E-2</v>
      </c>
    </row>
    <row r="1072" spans="2:13" ht="15" customHeight="1" x14ac:dyDescent="0.35">
      <c r="B1072" s="56">
        <f>'Historical Data'!C174</f>
        <v>46034</v>
      </c>
      <c r="C1072" s="57">
        <f>'Historical Data'!E174</f>
        <v>-5.5728078047049268E-3</v>
      </c>
      <c r="D1072" s="57">
        <f>'Historical Data'!G174</f>
        <v>-1.0097804932753918E-2</v>
      </c>
      <c r="E1072" s="57">
        <f>'Historical Data'!I174</f>
        <v>-4.1221472144006288E-3</v>
      </c>
      <c r="F1072" s="57">
        <f>'Historical Data'!K174</f>
        <v>6.0700215613294084E-3</v>
      </c>
      <c r="G1072" s="57">
        <f>'Historical Data'!M174</f>
        <v>-1.335586900937602E-2</v>
      </c>
      <c r="H1072" s="57">
        <f>'Historical Data'!O174</f>
        <v>1.7440033488941742E-2</v>
      </c>
      <c r="I1072" s="57">
        <f>'Historical Data'!Q174</f>
        <v>4.4886461987581061E-3</v>
      </c>
      <c r="J1072" s="57">
        <f>'Historical Data'!S174</f>
        <v>4.3154207865967464E-3</v>
      </c>
      <c r="K1072" s="57">
        <f>'Historical Data'!U174</f>
        <v>2.1317443612420828E-3</v>
      </c>
      <c r="L1072" s="57">
        <f>'Historical Data'!W174</f>
        <v>1.5899125852789409E-2</v>
      </c>
      <c r="M1072" s="57">
        <f>'Historical Data'!Y174</f>
        <v>2.2553545750397364E-2</v>
      </c>
    </row>
    <row r="1073" spans="2:13" ht="15" customHeight="1" x14ac:dyDescent="0.35">
      <c r="B1073" s="56">
        <f>'Historical Data'!C173</f>
        <v>46035</v>
      </c>
      <c r="C1073" s="57">
        <f>'Historical Data'!E173</f>
        <v>-2.3891779860889528E-3</v>
      </c>
      <c r="D1073" s="57">
        <f>'Historical Data'!G173</f>
        <v>-1.935011456688096E-2</v>
      </c>
      <c r="E1073" s="57">
        <f>'Historical Data'!I173</f>
        <v>-5.8374017498861175E-3</v>
      </c>
      <c r="F1073" s="57">
        <f>'Historical Data'!K173</f>
        <v>5.8931642784196825E-3</v>
      </c>
      <c r="G1073" s="57">
        <f>'Historical Data'!M173</f>
        <v>-1.9355564084968524E-2</v>
      </c>
      <c r="H1073" s="57">
        <f>'Historical Data'!O173</f>
        <v>-9.3223290389136126E-3</v>
      </c>
      <c r="I1073" s="57">
        <f>'Historical Data'!Q173</f>
        <v>-1.6666669802122946E-2</v>
      </c>
      <c r="J1073" s="57">
        <f>'Historical Data'!S173</f>
        <v>1.3335583100884119E-3</v>
      </c>
      <c r="K1073" s="57">
        <f>'Historical Data'!U173</f>
        <v>9.6692434804812599E-4</v>
      </c>
      <c r="L1073" s="57">
        <f>'Historical Data'!W173</f>
        <v>-5.8013756527652838E-3</v>
      </c>
      <c r="M1073" s="57">
        <f>'Historical Data'!Y173</f>
        <v>-3.4046332617866382E-3</v>
      </c>
    </row>
    <row r="1074" spans="2:13" ht="15" customHeight="1" x14ac:dyDescent="0.35">
      <c r="B1074" s="56">
        <f>'Historical Data'!C172</f>
        <v>46036</v>
      </c>
      <c r="C1074" s="57">
        <f>'Historical Data'!E172</f>
        <v>-2.8907964824471888E-2</v>
      </c>
      <c r="D1074" s="57">
        <f>'Historical Data'!G172</f>
        <v>-1.0616648165215015E-2</v>
      </c>
      <c r="E1074" s="57">
        <f>'Historical Data'!I172</f>
        <v>-1.4946347772157864E-3</v>
      </c>
      <c r="F1074" s="57">
        <f>'Historical Data'!K172</f>
        <v>-4.2544329026251715E-3</v>
      </c>
      <c r="G1074" s="57">
        <f>'Historical Data'!M172</f>
        <v>-1.8925739290091004E-2</v>
      </c>
      <c r="H1074" s="57">
        <f>'Historical Data'!O172</f>
        <v>1.0118096303233237E-3</v>
      </c>
      <c r="I1074" s="57">
        <f>'Historical Data'!Q172</f>
        <v>-1.5967226817361624E-3</v>
      </c>
      <c r="J1074" s="57">
        <f>'Historical Data'!S172</f>
        <v>3.3145917405214886E-2</v>
      </c>
      <c r="K1074" s="57">
        <f>'Historical Data'!U172</f>
        <v>-1.7387467822941316E-3</v>
      </c>
      <c r="L1074" s="57">
        <f>'Historical Data'!W172</f>
        <v>-2.8498167808262975E-3</v>
      </c>
      <c r="M1074" s="57">
        <f>'Historical Data'!Y172</f>
        <v>-1.0397326401782037E-3</v>
      </c>
    </row>
    <row r="1075" spans="2:13" ht="15" customHeight="1" x14ac:dyDescent="0.35">
      <c r="B1075" s="56">
        <f>'Historical Data'!C171</f>
        <v>46037</v>
      </c>
      <c r="C1075" s="57">
        <f>'Historical Data'!E171</f>
        <v>-9.224106779077812E-3</v>
      </c>
      <c r="D1075" s="57">
        <f>'Historical Data'!G171</f>
        <v>0</v>
      </c>
      <c r="E1075" s="57">
        <f>'Historical Data'!I171</f>
        <v>0</v>
      </c>
      <c r="F1075" s="57">
        <f>'Historical Data'!K171</f>
        <v>0</v>
      </c>
      <c r="G1075" s="57">
        <f>'Historical Data'!M171</f>
        <v>0</v>
      </c>
      <c r="H1075" s="57">
        <f>'Historical Data'!O171</f>
        <v>0</v>
      </c>
      <c r="I1075" s="57">
        <f>'Historical Data'!Q171</f>
        <v>0</v>
      </c>
      <c r="J1075" s="57">
        <f>'Historical Data'!S171</f>
        <v>0</v>
      </c>
      <c r="K1075" s="57">
        <f>'Historical Data'!U171</f>
        <v>0</v>
      </c>
      <c r="L1075" s="57">
        <f>'Historical Data'!W171</f>
        <v>0</v>
      </c>
      <c r="M1075" s="57">
        <f>'Historical Data'!Y171</f>
        <v>0</v>
      </c>
    </row>
    <row r="1076" spans="2:13" ht="15" customHeight="1" x14ac:dyDescent="0.35">
      <c r="B1076" s="56">
        <f>'Historical Data'!C170</f>
        <v>46038</v>
      </c>
      <c r="C1076" s="57">
        <f>'Historical Data'!E170</f>
        <v>1.8672277552871375E-3</v>
      </c>
      <c r="D1076" s="57">
        <f>'Historical Data'!G170</f>
        <v>-1.5066078199360677E-2</v>
      </c>
      <c r="E1076" s="57">
        <f>'Historical Data'!I170</f>
        <v>-5.5597265849446353E-3</v>
      </c>
      <c r="F1076" s="57">
        <f>'Historical Data'!K170</f>
        <v>-9.8059386046411845E-4</v>
      </c>
      <c r="G1076" s="57">
        <f>'Historical Data'!M170</f>
        <v>-8.531278567468048E-3</v>
      </c>
      <c r="H1076" s="57">
        <f>'Historical Data'!O170</f>
        <v>-3.7399982208449201E-3</v>
      </c>
      <c r="I1076" s="57">
        <f>'Historical Data'!Q170</f>
        <v>-1.3162699151431423E-2</v>
      </c>
      <c r="J1076" s="57">
        <f>'Historical Data'!S170</f>
        <v>-7.8774023669001547E-3</v>
      </c>
      <c r="K1076" s="57">
        <f>'Historical Data'!U170</f>
        <v>-4.0643215163205237E-3</v>
      </c>
      <c r="L1076" s="57">
        <f>'Historical Data'!W170</f>
        <v>-3.5383727396863796E-3</v>
      </c>
      <c r="M1076" s="57">
        <f>'Historical Data'!Y170</f>
        <v>9.3672412739693733E-3</v>
      </c>
    </row>
    <row r="1077" spans="2:13" ht="15" customHeight="1" x14ac:dyDescent="0.35">
      <c r="B1077" s="56">
        <f>'Historical Data'!C169</f>
        <v>46041</v>
      </c>
      <c r="C1077" s="57">
        <f>'Historical Data'!E169</f>
        <v>-1.6490903895887143E-3</v>
      </c>
      <c r="D1077" s="57">
        <f>'Historical Data'!G169</f>
        <v>-3.3012852309788343E-4</v>
      </c>
      <c r="E1077" s="57">
        <f>'Historical Data'!I169</f>
        <v>-1.7309940875758545E-2</v>
      </c>
      <c r="F1077" s="57">
        <f>'Historical Data'!K169</f>
        <v>-1.4513126644844054E-2</v>
      </c>
      <c r="G1077" s="57">
        <f>'Historical Data'!M169</f>
        <v>-2.2603130861729492E-2</v>
      </c>
      <c r="H1077" s="57">
        <f>'Historical Data'!O169</f>
        <v>-1.3088460962973336E-2</v>
      </c>
      <c r="I1077" s="57">
        <f>'Historical Data'!Q169</f>
        <v>-9.9725830665887694E-3</v>
      </c>
      <c r="J1077" s="57">
        <f>'Historical Data'!S169</f>
        <v>-8.661696776898764E-3</v>
      </c>
      <c r="K1077" s="57">
        <f>'Historical Data'!U169</f>
        <v>1.3603425251813572E-3</v>
      </c>
      <c r="L1077" s="57">
        <f>'Historical Data'!W169</f>
        <v>-7.9212506519190651E-3</v>
      </c>
      <c r="M1077" s="57">
        <f>'Historical Data'!Y169</f>
        <v>-1.4951666854290391E-2</v>
      </c>
    </row>
    <row r="1078" spans="2:13" ht="15" customHeight="1" x14ac:dyDescent="0.35">
      <c r="B1078" s="56">
        <f>'Historical Data'!C168</f>
        <v>46042</v>
      </c>
      <c r="C1078" s="57">
        <f>'Historical Data'!E168</f>
        <v>5.9723913100326875E-3</v>
      </c>
      <c r="D1078" s="57">
        <f>'Historical Data'!G168</f>
        <v>-2.5209185159184799E-2</v>
      </c>
      <c r="E1078" s="57">
        <f>'Historical Data'!I168</f>
        <v>-3.3698017278959491E-2</v>
      </c>
      <c r="F1078" s="57">
        <f>'Historical Data'!K168</f>
        <v>-2.191236400505836E-2</v>
      </c>
      <c r="G1078" s="57">
        <f>'Historical Data'!M168</f>
        <v>-3.2915081858343243E-2</v>
      </c>
      <c r="H1078" s="57">
        <f>'Historical Data'!O168</f>
        <v>-1.490697519357298E-2</v>
      </c>
      <c r="I1078" s="57">
        <f>'Historical Data'!Q168</f>
        <v>-2.3293825130873747E-2</v>
      </c>
      <c r="J1078" s="57">
        <f>'Historical Data'!S168</f>
        <v>-1.3397450641794206E-2</v>
      </c>
      <c r="K1078" s="57">
        <f>'Historical Data'!U168</f>
        <v>-1.3972419040099937E-2</v>
      </c>
      <c r="L1078" s="57">
        <f>'Historical Data'!W168</f>
        <v>-2.8221400916210948E-2</v>
      </c>
      <c r="M1078" s="57">
        <f>'Historical Data'!Y168</f>
        <v>-1.188873934499779E-2</v>
      </c>
    </row>
    <row r="1079" spans="2:13" ht="15" customHeight="1" x14ac:dyDescent="0.35">
      <c r="B1079" s="56">
        <f>'Historical Data'!C167</f>
        <v>46043</v>
      </c>
      <c r="C1079" s="57">
        <f>'Historical Data'!E167</f>
        <v>-7.9688639530938188E-3</v>
      </c>
      <c r="D1079" s="57">
        <f>'Historical Data'!G167</f>
        <v>1.5584401798947489E-2</v>
      </c>
      <c r="E1079" s="57">
        <f>'Historical Data'!I167</f>
        <v>-5.0951086252307709E-3</v>
      </c>
      <c r="F1079" s="57">
        <f>'Historical Data'!K167</f>
        <v>1.0911344190778216E-3</v>
      </c>
      <c r="G1079" s="57">
        <f>'Historical Data'!M167</f>
        <v>-1.413044436412747E-2</v>
      </c>
      <c r="H1079" s="57">
        <f>'Historical Data'!O167</f>
        <v>-2.7134202773172467E-3</v>
      </c>
      <c r="I1079" s="57">
        <f>'Historical Data'!Q167</f>
        <v>-1.8692731721064226E-2</v>
      </c>
      <c r="J1079" s="57">
        <f>'Historical Data'!S167</f>
        <v>-1.4753314128335138E-4</v>
      </c>
      <c r="K1079" s="57">
        <f>'Historical Data'!U167</f>
        <v>6.8884210025104142E-3</v>
      </c>
      <c r="L1079" s="57">
        <f>'Historical Data'!W167</f>
        <v>-1.0199716536308023E-2</v>
      </c>
      <c r="M1079" s="57">
        <f>'Historical Data'!Y167</f>
        <v>-1.6118141326056601E-2</v>
      </c>
    </row>
    <row r="1080" spans="2:13" ht="15" customHeight="1" x14ac:dyDescent="0.35">
      <c r="B1080" s="56">
        <f>'Historical Data'!C166</f>
        <v>46044</v>
      </c>
      <c r="C1080" s="57">
        <f>'Historical Data'!E166</f>
        <v>-6.6833884823276346E-3</v>
      </c>
      <c r="D1080" s="57">
        <f>'Historical Data'!G166</f>
        <v>2.8355387908523433E-2</v>
      </c>
      <c r="E1080" s="57">
        <f>'Historical Data'!I166</f>
        <v>2.9133919688515197E-2</v>
      </c>
      <c r="F1080" s="57">
        <f>'Historical Data'!K166</f>
        <v>2.3904622316436974E-2</v>
      </c>
      <c r="G1080" s="57">
        <f>'Historical Data'!M166</f>
        <v>-1.1507728811193663E-2</v>
      </c>
      <c r="H1080" s="57">
        <f>'Historical Data'!O166</f>
        <v>3.0452049100323064E-2</v>
      </c>
      <c r="I1080" s="57">
        <f>'Historical Data'!Q166</f>
        <v>1.747228529293765E-2</v>
      </c>
      <c r="J1080" s="57">
        <f>'Historical Data'!S166</f>
        <v>1.1071757017438122E-2</v>
      </c>
      <c r="K1080" s="57">
        <f>'Historical Data'!U166</f>
        <v>1.3487090512298572E-2</v>
      </c>
      <c r="L1080" s="57">
        <f>'Historical Data'!W166</f>
        <v>1.1306580476421413E-2</v>
      </c>
      <c r="M1080" s="57">
        <f>'Historical Data'!Y166</f>
        <v>1.6305280557117552E-2</v>
      </c>
    </row>
    <row r="1081" spans="2:13" ht="15" customHeight="1" x14ac:dyDescent="0.35">
      <c r="B1081" s="56">
        <f>'Historical Data'!C165</f>
        <v>46045</v>
      </c>
      <c r="C1081" s="57">
        <f>'Historical Data'!E165</f>
        <v>-2.2182619706420326E-2</v>
      </c>
      <c r="D1081" s="57">
        <f>'Historical Data'!G165</f>
        <v>-0.12121537312458575</v>
      </c>
      <c r="E1081" s="57">
        <f>'Historical Data'!I165</f>
        <v>-0.14541634609654097</v>
      </c>
      <c r="F1081" s="57">
        <f>'Historical Data'!K165</f>
        <v>-5.6485889572145731E-2</v>
      </c>
      <c r="G1081" s="57">
        <f>'Historical Data'!M165</f>
        <v>-2.1052703570880293E-2</v>
      </c>
      <c r="H1081" s="57">
        <f>'Historical Data'!O165</f>
        <v>-2.9856816248142182E-2</v>
      </c>
      <c r="I1081" s="57">
        <f>'Historical Data'!Q165</f>
        <v>-2.8405344429935364E-2</v>
      </c>
      <c r="J1081" s="57">
        <f>'Historical Data'!S165</f>
        <v>-1.6790802641495683E-2</v>
      </c>
      <c r="K1081" s="57">
        <f>'Historical Data'!U165</f>
        <v>-1.9672185787179441E-2</v>
      </c>
      <c r="L1081" s="57">
        <f>'Historical Data'!W165</f>
        <v>-2.2785090231413507E-2</v>
      </c>
      <c r="M1081" s="57">
        <f>'Historical Data'!Y165</f>
        <v>-3.8368397154533107E-2</v>
      </c>
    </row>
    <row r="1082" spans="2:13" ht="15" customHeight="1" x14ac:dyDescent="0.35">
      <c r="B1082" s="56">
        <f>'Historical Data'!C164</f>
        <v>46049</v>
      </c>
      <c r="C1082" s="57">
        <f>'Historical Data'!E164</f>
        <v>3.0125899280575297E-4</v>
      </c>
      <c r="D1082" s="57">
        <f>'Historical Data'!G164</f>
        <v>4.4788929287764345E-2</v>
      </c>
      <c r="E1082" s="57">
        <f>'Historical Data'!I164</f>
        <v>3.4032075839026676E-2</v>
      </c>
      <c r="F1082" s="57">
        <f>'Historical Data'!K164</f>
        <v>1.1582379726011283E-2</v>
      </c>
      <c r="G1082" s="57">
        <f>'Historical Data'!M164</f>
        <v>7.1328010366578098E-5</v>
      </c>
      <c r="H1082" s="57">
        <f>'Historical Data'!O164</f>
        <v>-7.8718752850818641E-2</v>
      </c>
      <c r="I1082" s="57">
        <f>'Historical Data'!Q164</f>
        <v>-1.4618519668919694E-3</v>
      </c>
      <c r="J1082" s="57">
        <f>'Historical Data'!S164</f>
        <v>2.3760007118796445E-2</v>
      </c>
      <c r="K1082" s="57">
        <f>'Historical Data'!U164</f>
        <v>7.8695574409048952E-4</v>
      </c>
      <c r="L1082" s="57">
        <f>'Historical Data'!W164</f>
        <v>7.2410848561939023E-3</v>
      </c>
      <c r="M1082" s="57">
        <f>'Historical Data'!Y164</f>
        <v>3.0691744707641355E-2</v>
      </c>
    </row>
    <row r="1083" spans="2:13" ht="15" customHeight="1" x14ac:dyDescent="0.35">
      <c r="B1083" s="56">
        <f>'Historical Data'!C163</f>
        <v>46050</v>
      </c>
      <c r="C1083" s="57">
        <f>'Historical Data'!E163</f>
        <v>1.1296057392781833E-2</v>
      </c>
      <c r="D1083" s="57">
        <f>'Historical Data'!G163</f>
        <v>3.8746938358300786E-2</v>
      </c>
      <c r="E1083" s="57">
        <f>'Historical Data'!I163</f>
        <v>2.9783568458594534E-2</v>
      </c>
      <c r="F1083" s="57">
        <f>'Historical Data'!K163</f>
        <v>1.6356968082007484E-3</v>
      </c>
      <c r="G1083" s="57">
        <f>'Historical Data'!M163</f>
        <v>1.7872307630079076E-2</v>
      </c>
      <c r="H1083" s="57">
        <f>'Historical Data'!O163</f>
        <v>1.4089380030814835E-2</v>
      </c>
      <c r="I1083" s="57">
        <f>'Historical Data'!Q163</f>
        <v>4.9906852413861502E-2</v>
      </c>
      <c r="J1083" s="57">
        <f>'Historical Data'!S163</f>
        <v>9.7185142813991376E-3</v>
      </c>
      <c r="K1083" s="57">
        <f>'Historical Data'!U163</f>
        <v>2.1427165738862053E-2</v>
      </c>
      <c r="L1083" s="57">
        <f>'Historical Data'!W163</f>
        <v>2.0992069154540438E-2</v>
      </c>
      <c r="M1083" s="57">
        <f>'Historical Data'!Y163</f>
        <v>1.7713980300832155E-2</v>
      </c>
    </row>
    <row r="1084" spans="2:13" ht="15" customHeight="1" x14ac:dyDescent="0.35">
      <c r="B1084" s="56">
        <f>'Historical Data'!C162</f>
        <v>46051</v>
      </c>
      <c r="C1084" s="57">
        <f>'Historical Data'!E162</f>
        <v>-1.9222449402909847E-2</v>
      </c>
      <c r="D1084" s="57">
        <f>'Historical Data'!G162</f>
        <v>3.6394530142785708E-2</v>
      </c>
      <c r="E1084" s="57">
        <f>'Historical Data'!I162</f>
        <v>4.3626154227505598E-2</v>
      </c>
      <c r="F1084" s="57">
        <f>'Historical Data'!K162</f>
        <v>-6.2351271546896569E-3</v>
      </c>
      <c r="G1084" s="57">
        <f>'Historical Data'!M162</f>
        <v>2.0147013210243703E-2</v>
      </c>
      <c r="H1084" s="57">
        <f>'Historical Data'!O162</f>
        <v>2.8571436413636242E-2</v>
      </c>
      <c r="I1084" s="57">
        <f>'Historical Data'!Q162</f>
        <v>3.6759530041940991E-3</v>
      </c>
      <c r="J1084" s="57">
        <f>'Historical Data'!S162</f>
        <v>2.9018869717223117E-2</v>
      </c>
      <c r="K1084" s="57">
        <f>'Historical Data'!U162</f>
        <v>2.6943855504992786E-3</v>
      </c>
      <c r="L1084" s="57">
        <f>'Historical Data'!W162</f>
        <v>3.2108268802882201E-2</v>
      </c>
      <c r="M1084" s="57">
        <f>'Historical Data'!Y162</f>
        <v>2.873424580809969E-2</v>
      </c>
    </row>
    <row r="1085" spans="2:13" ht="15" customHeight="1" x14ac:dyDescent="0.35">
      <c r="B1085" s="56">
        <f>'Historical Data'!C161</f>
        <v>46052</v>
      </c>
      <c r="C1085" s="57">
        <f>'Historical Data'!E161</f>
        <v>5.8854986509879748E-3</v>
      </c>
      <c r="D1085" s="57">
        <f>'Historical Data'!G161</f>
        <v>-2.1113650922698901E-2</v>
      </c>
      <c r="E1085" s="57">
        <f>'Historical Data'!I161</f>
        <v>-7.568700619924762E-3</v>
      </c>
      <c r="F1085" s="57">
        <f>'Historical Data'!K161</f>
        <v>1.1204062931675196E-2</v>
      </c>
      <c r="G1085" s="57">
        <f>'Historical Data'!M161</f>
        <v>2.9692106414789254E-2</v>
      </c>
      <c r="H1085" s="57">
        <f>'Historical Data'!O161</f>
        <v>1.7428829665937506E-3</v>
      </c>
      <c r="I1085" s="57">
        <f>'Historical Data'!Q161</f>
        <v>-1.2376862868998306E-2</v>
      </c>
      <c r="J1085" s="57">
        <f>'Historical Data'!S161</f>
        <v>-6.0030690490920913E-3</v>
      </c>
      <c r="K1085" s="57">
        <f>'Historical Data'!U161</f>
        <v>-1.5355099333040578E-2</v>
      </c>
      <c r="L1085" s="57">
        <f>'Historical Data'!W161</f>
        <v>-4.0942241357344589E-4</v>
      </c>
      <c r="M1085" s="57">
        <f>'Historical Data'!Y161</f>
        <v>1.1960327800640824E-2</v>
      </c>
    </row>
    <row r="1086" spans="2:13" ht="15" customHeight="1" x14ac:dyDescent="0.35">
      <c r="B1086" s="56">
        <f>'Historical Data'!C160</f>
        <v>46055</v>
      </c>
      <c r="C1086" s="57">
        <f>'Historical Data'!E160</f>
        <v>4.1820977920349778E-2</v>
      </c>
      <c r="D1086" s="57">
        <f>'Historical Data'!G160</f>
        <v>-1.1399209148615808E-2</v>
      </c>
      <c r="E1086" s="57">
        <f>'Historical Data'!I160</f>
        <v>-9.7969913240985029E-3</v>
      </c>
      <c r="F1086" s="57">
        <f>'Historical Data'!K160</f>
        <v>-5.7615508285154826E-3</v>
      </c>
      <c r="G1086" s="57">
        <f>'Historical Data'!M160</f>
        <v>-4.6616935303704587E-2</v>
      </c>
      <c r="H1086" s="57">
        <f>'Historical Data'!O160</f>
        <v>-1.8051291395375979E-2</v>
      </c>
      <c r="I1086" s="57">
        <f>'Historical Data'!Q160</f>
        <v>-5.2429759092224026E-3</v>
      </c>
      <c r="J1086" s="57">
        <f>'Historical Data'!S160</f>
        <v>-1.5870772305471403E-2</v>
      </c>
      <c r="K1086" s="57">
        <f>'Historical Data'!U160</f>
        <v>5.4191070568979649E-2</v>
      </c>
      <c r="L1086" s="57">
        <f>'Historical Data'!W160</f>
        <v>-2.0474978663337695E-2</v>
      </c>
      <c r="M1086" s="57">
        <f>'Historical Data'!Y160</f>
        <v>-4.1798703812859217E-2</v>
      </c>
    </row>
    <row r="1087" spans="2:13" ht="15" customHeight="1" x14ac:dyDescent="0.35">
      <c r="B1087" s="56">
        <f>'Historical Data'!C159</f>
        <v>46056</v>
      </c>
      <c r="C1087" s="57">
        <f>'Historical Data'!E159</f>
        <v>1.8732638613597308E-2</v>
      </c>
      <c r="D1087" s="57">
        <f>'Historical Data'!G159</f>
        <v>0.10151486695287737</v>
      </c>
      <c r="E1087" s="57">
        <f>'Historical Data'!I159</f>
        <v>0.10444927081449196</v>
      </c>
      <c r="F1087" s="57">
        <f>'Historical Data'!K159</f>
        <v>6.7013288296102314E-2</v>
      </c>
      <c r="G1087" s="57">
        <f>'Historical Data'!M159</f>
        <v>2.9896591340928147E-2</v>
      </c>
      <c r="H1087" s="57">
        <f>'Historical Data'!O159</f>
        <v>1.694348543077262E-2</v>
      </c>
      <c r="I1087" s="57">
        <f>'Historical Data'!Q159</f>
        <v>8.998643250057059E-3</v>
      </c>
      <c r="J1087" s="57">
        <f>'Historical Data'!S159</f>
        <v>2.3405152816927233E-2</v>
      </c>
      <c r="K1087" s="57">
        <f>'Historical Data'!U159</f>
        <v>4.7337271353381727E-2</v>
      </c>
      <c r="L1087" s="57">
        <f>'Historical Data'!W159</f>
        <v>1.7558522632014961E-2</v>
      </c>
      <c r="M1087" s="57">
        <f>'Historical Data'!Y159</f>
        <v>3.0610803070377335E-2</v>
      </c>
    </row>
    <row r="1088" spans="2:13" ht="15" customHeight="1" x14ac:dyDescent="0.35">
      <c r="B1088" s="56">
        <f>'Historical Data'!C158</f>
        <v>46057</v>
      </c>
      <c r="C1088" s="57">
        <f>'Historical Data'!E158</f>
        <v>-5.5794222192033782E-3</v>
      </c>
      <c r="D1088" s="57">
        <f>'Historical Data'!G158</f>
        <v>1.4111247593890708E-2</v>
      </c>
      <c r="E1088" s="57">
        <f>'Historical Data'!I158</f>
        <v>2.3978153853125406E-2</v>
      </c>
      <c r="F1088" s="57">
        <f>'Historical Data'!K158</f>
        <v>8.125608247948235E-2</v>
      </c>
      <c r="G1088" s="57">
        <f>'Historical Data'!M158</f>
        <v>3.655725848143998E-2</v>
      </c>
      <c r="H1088" s="57">
        <f>'Historical Data'!O158</f>
        <v>2.11260448046382E-2</v>
      </c>
      <c r="I1088" s="57">
        <f>'Historical Data'!Q158</f>
        <v>-1.2740982182835037E-4</v>
      </c>
      <c r="J1088" s="57">
        <f>'Historical Data'!S158</f>
        <v>2.4264346594738084E-2</v>
      </c>
      <c r="K1088" s="57">
        <f>'Historical Data'!U158</f>
        <v>2.1892635358698564E-2</v>
      </c>
      <c r="L1088" s="57">
        <f>'Historical Data'!W158</f>
        <v>1.7666393045536299E-2</v>
      </c>
      <c r="M1088" s="57">
        <f>'Historical Data'!Y158</f>
        <v>2.7147247228941573E-2</v>
      </c>
    </row>
    <row r="1089" spans="2:13" ht="15" customHeight="1" x14ac:dyDescent="0.35">
      <c r="B1089" s="56">
        <f>'Historical Data'!C157</f>
        <v>46058</v>
      </c>
      <c r="C1089" s="57">
        <f>'Historical Data'!E157</f>
        <v>-3.0784292241601507E-2</v>
      </c>
      <c r="D1089" s="57">
        <f>'Historical Data'!G157</f>
        <v>2.3579403144561972E-2</v>
      </c>
      <c r="E1089" s="57">
        <f>'Historical Data'!I157</f>
        <v>1.3306105133430668E-2</v>
      </c>
      <c r="F1089" s="57">
        <f>'Historical Data'!K157</f>
        <v>-1.1848775951066481E-2</v>
      </c>
      <c r="G1089" s="57">
        <f>'Historical Data'!M157</f>
        <v>1.0141937634828402E-2</v>
      </c>
      <c r="H1089" s="57">
        <f>'Historical Data'!O157</f>
        <v>1.0877656053545293E-2</v>
      </c>
      <c r="I1089" s="57">
        <f>'Historical Data'!Q157</f>
        <v>1.936796675648611E-2</v>
      </c>
      <c r="J1089" s="57">
        <f>'Historical Data'!S157</f>
        <v>-6.8067395438209388E-4</v>
      </c>
      <c r="K1089" s="57">
        <f>'Historical Data'!U157</f>
        <v>-1.7274873738626351E-4</v>
      </c>
      <c r="L1089" s="57">
        <f>'Historical Data'!W157</f>
        <v>-1.8974589362686145E-2</v>
      </c>
      <c r="M1089" s="57">
        <f>'Historical Data'!Y157</f>
        <v>7.1758436944937554E-3</v>
      </c>
    </row>
    <row r="1090" spans="2:13" ht="15" customHeight="1" x14ac:dyDescent="0.35">
      <c r="B1090" s="56">
        <f>'Historical Data'!C156</f>
        <v>46059</v>
      </c>
      <c r="C1090" s="57">
        <f>'Historical Data'!E156</f>
        <v>1.6353778370260086E-2</v>
      </c>
      <c r="D1090" s="57">
        <f>'Historical Data'!G156</f>
        <v>6.179247540234023E-3</v>
      </c>
      <c r="E1090" s="57">
        <f>'Historical Data'!I156</f>
        <v>4.8595885366620184E-3</v>
      </c>
      <c r="F1090" s="57">
        <f>'Historical Data'!K156</f>
        <v>-4.6268587109680182E-3</v>
      </c>
      <c r="G1090" s="57">
        <f>'Historical Data'!M156</f>
        <v>-3.0443620364686286E-3</v>
      </c>
      <c r="H1090" s="57">
        <f>'Historical Data'!O156</f>
        <v>-1.6879711157045119E-3</v>
      </c>
      <c r="I1090" s="57">
        <f>'Historical Data'!Q156</f>
        <v>-7.124990945901466E-3</v>
      </c>
      <c r="J1090" s="57">
        <f>'Historical Data'!S156</f>
        <v>2.1962728063174008E-3</v>
      </c>
      <c r="K1090" s="57">
        <f>'Historical Data'!U156</f>
        <v>1.1750436905847872E-2</v>
      </c>
      <c r="L1090" s="57">
        <f>'Historical Data'!W156</f>
        <v>3.9781371784231023E-3</v>
      </c>
      <c r="M1090" s="57">
        <f>'Historical Data'!Y156</f>
        <v>8.041760722347524E-3</v>
      </c>
    </row>
    <row r="1091" spans="2:13" ht="15" customHeight="1" x14ac:dyDescent="0.35">
      <c r="B1091" s="56">
        <f>'Historical Data'!C155</f>
        <v>46062</v>
      </c>
      <c r="C1091" s="57">
        <f>'Historical Data'!E155</f>
        <v>3.0169039068797199E-2</v>
      </c>
      <c r="D1091" s="57">
        <f>'Historical Data'!G155</f>
        <v>1.4542583880758908E-2</v>
      </c>
      <c r="E1091" s="57">
        <f>'Historical Data'!I155</f>
        <v>1.1112876575022357E-2</v>
      </c>
      <c r="F1091" s="57">
        <f>'Historical Data'!K155</f>
        <v>-8.9695582473862112E-3</v>
      </c>
      <c r="G1091" s="57">
        <f>'Historical Data'!M155</f>
        <v>4.3531160558887283E-3</v>
      </c>
      <c r="H1091" s="57">
        <f>'Historical Data'!O155</f>
        <v>1.4688809146118365E-2</v>
      </c>
      <c r="I1091" s="57">
        <f>'Historical Data'!Q155</f>
        <v>-6.6725126777161803E-3</v>
      </c>
      <c r="J1091" s="57">
        <f>'Historical Data'!S155</f>
        <v>-8.6289467548976706E-3</v>
      </c>
      <c r="K1091" s="57">
        <f>'Historical Data'!U155</f>
        <v>8.6355785837644028E-4</v>
      </c>
      <c r="L1091" s="57">
        <f>'Historical Data'!W155</f>
        <v>7.5146829034884455E-3</v>
      </c>
      <c r="M1091" s="57">
        <f>'Historical Data'!Y155</f>
        <v>-1.2597087210524105E-3</v>
      </c>
    </row>
    <row r="1092" spans="2:13" ht="15" customHeight="1" x14ac:dyDescent="0.35">
      <c r="B1092" s="56">
        <f>'Historical Data'!C154</f>
        <v>46063</v>
      </c>
      <c r="C1092" s="57">
        <f>'Historical Data'!E154</f>
        <v>1.9990156362397205E-2</v>
      </c>
      <c r="D1092" s="57">
        <f>'Historical Data'!G154</f>
        <v>-1.5254237288135575E-2</v>
      </c>
      <c r="E1092" s="57">
        <f>'Historical Data'!I154</f>
        <v>-4.4268422256316109E-3</v>
      </c>
      <c r="F1092" s="57">
        <f>'Historical Data'!K154</f>
        <v>-1.5326631038297345E-2</v>
      </c>
      <c r="G1092" s="57">
        <f>'Historical Data'!M154</f>
        <v>4.5277235285512418E-4</v>
      </c>
      <c r="H1092" s="57">
        <f>'Historical Data'!O154</f>
        <v>7.4984407082943072E-3</v>
      </c>
      <c r="I1092" s="57">
        <f>'Historical Data'!Q154</f>
        <v>-7.0967876949652453E-3</v>
      </c>
      <c r="J1092" s="57">
        <f>'Historical Data'!S154</f>
        <v>1.3815967517913252E-2</v>
      </c>
      <c r="K1092" s="57">
        <f>'Historical Data'!U154</f>
        <v>1.5875776025936261E-2</v>
      </c>
      <c r="L1092" s="57">
        <f>'Historical Data'!W154</f>
        <v>3.3903107304580349E-3</v>
      </c>
      <c r="M1092" s="57">
        <f>'Historical Data'!Y154</f>
        <v>3.9097623739629217E-2</v>
      </c>
    </row>
    <row r="1093" spans="2:13" ht="15" customHeight="1" x14ac:dyDescent="0.35">
      <c r="B1093" s="56">
        <f>'Historical Data'!C153</f>
        <v>46064</v>
      </c>
      <c r="C1093" s="57">
        <f>'Historical Data'!E153</f>
        <v>-3.849289324958427E-3</v>
      </c>
      <c r="D1093" s="57">
        <f>'Historical Data'!G153</f>
        <v>1.6769165309191036E-2</v>
      </c>
      <c r="E1093" s="57">
        <f>'Historical Data'!I153</f>
        <v>1.6814895647850436E-2</v>
      </c>
      <c r="F1093" s="57">
        <f>'Historical Data'!K153</f>
        <v>1.2479037720691144E-2</v>
      </c>
      <c r="G1093" s="57">
        <f>'Historical Data'!M153</f>
        <v>8.341545476376E-3</v>
      </c>
      <c r="H1093" s="57">
        <f>'Historical Data'!O153</f>
        <v>-2.7909951267899302E-3</v>
      </c>
      <c r="I1093" s="57">
        <f>'Historical Data'!Q153</f>
        <v>8.1871339215271455E-3</v>
      </c>
      <c r="J1093" s="57">
        <f>'Historical Data'!S153</f>
        <v>4.2246176968165905E-3</v>
      </c>
      <c r="K1093" s="57">
        <f>'Historical Data'!U153</f>
        <v>3.3975234055483305E-4</v>
      </c>
      <c r="L1093" s="57">
        <f>'Historical Data'!W153</f>
        <v>1.5407374600001189E-2</v>
      </c>
      <c r="M1093" s="57">
        <f>'Historical Data'!Y153</f>
        <v>-3.6682400539447046E-2</v>
      </c>
    </row>
    <row r="1094" spans="2:13" ht="15" customHeight="1" x14ac:dyDescent="0.35">
      <c r="B1094" s="56">
        <f>'Historical Data'!C152</f>
        <v>46065</v>
      </c>
      <c r="C1094" s="57">
        <f>'Historical Data'!E152</f>
        <v>6.1095186770208088E-3</v>
      </c>
      <c r="D1094" s="57">
        <f>'Historical Data'!G152</f>
        <v>-1.0640414505328488E-2</v>
      </c>
      <c r="E1094" s="57">
        <f>'Historical Data'!I152</f>
        <v>2.9153298960160612E-3</v>
      </c>
      <c r="F1094" s="57">
        <f>'Historical Data'!K152</f>
        <v>-7.4217106142595579E-3</v>
      </c>
      <c r="G1094" s="57">
        <f>'Historical Data'!M152</f>
        <v>-1.2056032014115647E-2</v>
      </c>
      <c r="H1094" s="57">
        <f>'Historical Data'!O152</f>
        <v>-5.9085564050593842E-3</v>
      </c>
      <c r="I1094" s="57">
        <f>'Historical Data'!Q152</f>
        <v>-1.3921070446507477E-2</v>
      </c>
      <c r="J1094" s="57">
        <f>'Historical Data'!S152</f>
        <v>-5.4285116752206264E-4</v>
      </c>
      <c r="K1094" s="57">
        <f>'Historical Data'!U152</f>
        <v>-1.8679513932583491E-3</v>
      </c>
      <c r="L1094" s="57">
        <f>'Historical Data'!W152</f>
        <v>1.3044025937645642E-2</v>
      </c>
      <c r="M1094" s="57">
        <f>'Historical Data'!Y152</f>
        <v>1.756964860702781E-2</v>
      </c>
    </row>
    <row r="1095" spans="2:13" ht="15" customHeight="1" x14ac:dyDescent="0.35">
      <c r="B1095" s="56">
        <f>'Historical Data'!C151</f>
        <v>46066</v>
      </c>
      <c r="C1095" s="57">
        <f>'Historical Data'!E151</f>
        <v>3.4881775061246234E-3</v>
      </c>
      <c r="D1095" s="57">
        <f>'Historical Data'!G151</f>
        <v>-3.4024235635799038E-2</v>
      </c>
      <c r="E1095" s="57">
        <f>'Historical Data'!I151</f>
        <v>-4.726108681424035E-2</v>
      </c>
      <c r="F1095" s="57">
        <f>'Historical Data'!K151</f>
        <v>-6.6025768295188469E-2</v>
      </c>
      <c r="G1095" s="57">
        <f>'Historical Data'!M151</f>
        <v>-2.4211254822904427E-2</v>
      </c>
      <c r="H1095" s="57">
        <f>'Historical Data'!O151</f>
        <v>-1.0010409988530977E-2</v>
      </c>
      <c r="I1095" s="57">
        <f>'Historical Data'!Q151</f>
        <v>-1.3464079321222955E-2</v>
      </c>
      <c r="J1095" s="57">
        <f>'Historical Data'!S151</f>
        <v>-1.4256577687554728E-2</v>
      </c>
      <c r="K1095" s="57">
        <f>'Historical Data'!U151</f>
        <v>-2.2796807855031131E-2</v>
      </c>
      <c r="L1095" s="57">
        <f>'Historical Data'!W151</f>
        <v>-1.6949073219727384E-2</v>
      </c>
      <c r="M1095" s="57">
        <f>'Historical Data'!Y151</f>
        <v>6.12230859186913E-3</v>
      </c>
    </row>
    <row r="1096" spans="2:13" ht="15" customHeight="1" x14ac:dyDescent="0.35">
      <c r="B1096" s="56">
        <f>'Historical Data'!C150</f>
        <v>46069</v>
      </c>
      <c r="C1096" s="57">
        <f>'Historical Data'!E150</f>
        <v>2.5192153389186345E-3</v>
      </c>
      <c r="D1096" s="57">
        <f>'Historical Data'!G150</f>
        <v>1.5637664177155841E-2</v>
      </c>
      <c r="E1096" s="57">
        <f>'Historical Data'!I150</f>
        <v>4.2872172540767917E-2</v>
      </c>
      <c r="F1096" s="57">
        <f>'Historical Data'!K150</f>
        <v>2.0514728385903958E-2</v>
      </c>
      <c r="G1096" s="57">
        <f>'Historical Data'!M150</f>
        <v>2.753942131510656E-2</v>
      </c>
      <c r="H1096" s="57">
        <f>'Historical Data'!O150</f>
        <v>3.2125538454235825E-2</v>
      </c>
      <c r="I1096" s="57">
        <f>'Historical Data'!Q150</f>
        <v>2.0803024184064434E-2</v>
      </c>
      <c r="J1096" s="57">
        <f>'Historical Data'!S150</f>
        <v>1.6804353285038598E-2</v>
      </c>
      <c r="K1096" s="57">
        <f>'Historical Data'!U150</f>
        <v>4.6309147728662126E-2</v>
      </c>
      <c r="L1096" s="57">
        <f>'Historical Data'!W150</f>
        <v>2.1384688323481837E-2</v>
      </c>
      <c r="M1096" s="57">
        <f>'Historical Data'!Y150</f>
        <v>1.6441035427211093E-2</v>
      </c>
    </row>
    <row r="1097" spans="2:13" ht="15" customHeight="1" x14ac:dyDescent="0.35">
      <c r="B1097" s="56">
        <f>'Historical Data'!C149</f>
        <v>46070</v>
      </c>
      <c r="C1097" s="57">
        <f>'Historical Data'!E149</f>
        <v>-3.7495568705514515E-4</v>
      </c>
      <c r="D1097" s="57">
        <f>'Historical Data'!G149</f>
        <v>2.6657968647591179E-2</v>
      </c>
      <c r="E1097" s="57">
        <f>'Historical Data'!I149</f>
        <v>2.5775523624675944E-2</v>
      </c>
      <c r="F1097" s="57">
        <f>'Historical Data'!K149</f>
        <v>1.1066763211968089E-2</v>
      </c>
      <c r="G1097" s="57">
        <f>'Historical Data'!M149</f>
        <v>7.6388928015533875E-3</v>
      </c>
      <c r="H1097" s="57">
        <f>'Historical Data'!O149</f>
        <v>-5.3066624400708307E-3</v>
      </c>
      <c r="I1097" s="57">
        <f>'Historical Data'!Q149</f>
        <v>-4.2835168610846353E-3</v>
      </c>
      <c r="J1097" s="57">
        <f>'Historical Data'!S149</f>
        <v>-1.8965496635995338E-3</v>
      </c>
      <c r="K1097" s="57">
        <f>'Historical Data'!U149</f>
        <v>8.3194675540765317E-4</v>
      </c>
      <c r="L1097" s="57">
        <f>'Historical Data'!W149</f>
        <v>-9.6834133935777E-3</v>
      </c>
      <c r="M1097" s="57">
        <f>'Historical Data'!Y149</f>
        <v>1.0194299833378162E-2</v>
      </c>
    </row>
    <row r="1098" spans="2:13" ht="15" customHeight="1" x14ac:dyDescent="0.35">
      <c r="B1098" s="56">
        <f>'Historical Data'!C148</f>
        <v>46071</v>
      </c>
      <c r="C1098" s="57">
        <f>'Historical Data'!E148</f>
        <v>-5.5814334135811938E-3</v>
      </c>
      <c r="D1098" s="57">
        <f>'Historical Data'!G148</f>
        <v>5.3387694240749628E-3</v>
      </c>
      <c r="E1098" s="57">
        <f>'Historical Data'!I148</f>
        <v>-1.642408773359505E-2</v>
      </c>
      <c r="F1098" s="57">
        <f>'Historical Data'!K148</f>
        <v>9.6986064239312775E-4</v>
      </c>
      <c r="G1098" s="57">
        <f>'Historical Data'!M148</f>
        <v>-1.0150844970136963E-2</v>
      </c>
      <c r="H1098" s="57">
        <f>'Historical Data'!O148</f>
        <v>-2.2571282728446329E-3</v>
      </c>
      <c r="I1098" s="57">
        <f>'Historical Data'!Q148</f>
        <v>-4.823431394978428E-3</v>
      </c>
      <c r="J1098" s="57">
        <f>'Historical Data'!S148</f>
        <v>0</v>
      </c>
      <c r="K1098" s="57">
        <f>'Historical Data'!U148</f>
        <v>-6.6504474491102528E-4</v>
      </c>
      <c r="L1098" s="57">
        <f>'Historical Data'!W148</f>
        <v>3.1712928211766744E-3</v>
      </c>
      <c r="M1098" s="57">
        <f>'Historical Data'!Y148</f>
        <v>2.7919842169797482E-2</v>
      </c>
    </row>
    <row r="1099" spans="2:13" ht="15" customHeight="1" x14ac:dyDescent="0.35">
      <c r="B1099" s="56">
        <f>'Historical Data'!C147</f>
        <v>46072</v>
      </c>
      <c r="C1099" s="57">
        <f>'Historical Data'!E147</f>
        <v>-2.0375747716558368E-2</v>
      </c>
      <c r="D1099" s="57">
        <f>'Historical Data'!G147</f>
        <v>-2.7517563298707359E-2</v>
      </c>
      <c r="E1099" s="57">
        <f>'Historical Data'!I147</f>
        <v>-2.3597616400403809E-2</v>
      </c>
      <c r="F1099" s="57">
        <f>'Historical Data'!K147</f>
        <v>-2.7960470560803974E-2</v>
      </c>
      <c r="G1099" s="57">
        <f>'Historical Data'!M147</f>
        <v>-1.5577400326625357E-2</v>
      </c>
      <c r="H1099" s="57">
        <f>'Historical Data'!O147</f>
        <v>-1.2647806757331903E-2</v>
      </c>
      <c r="I1099" s="57">
        <f>'Historical Data'!Q147</f>
        <v>-2.5936569677360133E-2</v>
      </c>
      <c r="J1099" s="57">
        <f>'Historical Data'!S147</f>
        <v>-1.4115042469388661E-2</v>
      </c>
      <c r="K1099" s="57">
        <f>'Historical Data'!U147</f>
        <v>-1.9630657581487632E-2</v>
      </c>
      <c r="L1099" s="57">
        <f>'Historical Data'!W147</f>
        <v>-2.7133835350380608E-2</v>
      </c>
      <c r="M1099" s="57">
        <f>'Historical Data'!Y147</f>
        <v>-2.31036477355131E-2</v>
      </c>
    </row>
    <row r="1100" spans="2:13" ht="15" customHeight="1" x14ac:dyDescent="0.35">
      <c r="B1100" s="56">
        <f>'Historical Data'!C146</f>
        <v>46073</v>
      </c>
      <c r="C1100" s="57">
        <f>'Historical Data'!E146</f>
        <v>1.8954127566865209E-2</v>
      </c>
      <c r="D1100" s="57">
        <f>'Historical Data'!G146</f>
        <v>-9.0349846215276308E-3</v>
      </c>
      <c r="E1100" s="57">
        <f>'Historical Data'!I146</f>
        <v>-8.4485407066051676E-3</v>
      </c>
      <c r="F1100" s="57">
        <f>'Historical Data'!K146</f>
        <v>1.6019936268344415E-2</v>
      </c>
      <c r="G1100" s="57">
        <f>'Historical Data'!M146</f>
        <v>2.4790585267854492E-2</v>
      </c>
      <c r="H1100" s="57">
        <f>'Historical Data'!O146</f>
        <v>2.8848188099530825E-2</v>
      </c>
      <c r="I1100" s="57">
        <f>'Historical Data'!Q146</f>
        <v>1.4793339242158421E-3</v>
      </c>
      <c r="J1100" s="57">
        <f>'Historical Data'!S146</f>
        <v>2.6844744944601873E-2</v>
      </c>
      <c r="K1100" s="57">
        <f>'Historical Data'!U146</f>
        <v>1.4593648055725827E-2</v>
      </c>
      <c r="L1100" s="57">
        <f>'Historical Data'!W146</f>
        <v>2.3558087182367737E-2</v>
      </c>
      <c r="M1100" s="57">
        <f>'Historical Data'!Y146</f>
        <v>2.4118980646567811E-2</v>
      </c>
    </row>
    <row r="1101" spans="2:13" ht="15" customHeight="1" x14ac:dyDescent="0.35">
      <c r="B1101" s="56">
        <f>'Historical Data'!C145</f>
        <v>46076</v>
      </c>
      <c r="C1101" s="57">
        <f>'Historical Data'!E145</f>
        <v>4.6720303407132846E-5</v>
      </c>
      <c r="D1101" s="57">
        <f>'Historical Data'!G145</f>
        <v>5.7108629861220006E-3</v>
      </c>
      <c r="E1101" s="57">
        <f>'Historical Data'!I145</f>
        <v>2.1688361331650974E-3</v>
      </c>
      <c r="F1101" s="57">
        <f>'Historical Data'!K145</f>
        <v>9.4604494210652756E-3</v>
      </c>
      <c r="G1101" s="57">
        <f>'Historical Data'!M145</f>
        <v>1.8659350887084702E-3</v>
      </c>
      <c r="H1101" s="57">
        <f>'Historical Data'!O145</f>
        <v>-1.5285019576102621E-2</v>
      </c>
      <c r="I1101" s="57">
        <f>'Historical Data'!Q145</f>
        <v>-5.2370516033303227E-3</v>
      </c>
      <c r="J1101" s="57">
        <f>'Historical Data'!S145</f>
        <v>6.7033508565856881E-3</v>
      </c>
      <c r="K1101" s="57">
        <f>'Historical Data'!U145</f>
        <v>1.4718159280210585E-2</v>
      </c>
      <c r="L1101" s="57">
        <f>'Historical Data'!W145</f>
        <v>3.3068985080761948E-3</v>
      </c>
      <c r="M1101" s="57">
        <f>'Historical Data'!Y145</f>
        <v>5.1027845106039749E-3</v>
      </c>
    </row>
    <row r="1102" spans="2:13" ht="15" customHeight="1" x14ac:dyDescent="0.35">
      <c r="B1102" s="56">
        <f>'Historical Data'!C144</f>
        <v>46077</v>
      </c>
      <c r="C1102" s="57">
        <f>'Historical Data'!E144</f>
        <v>3.5354624887842245E-3</v>
      </c>
      <c r="D1102" s="57">
        <f>'Historical Data'!G144</f>
        <v>3.3173927274283255E-2</v>
      </c>
      <c r="E1102" s="57">
        <f>'Historical Data'!I144</f>
        <v>1.1336116119710082E-2</v>
      </c>
      <c r="F1102" s="57">
        <f>'Historical Data'!K144</f>
        <v>1.8048906721828128E-3</v>
      </c>
      <c r="G1102" s="57">
        <f>'Historical Data'!M144</f>
        <v>0</v>
      </c>
      <c r="H1102" s="57">
        <f>'Historical Data'!O144</f>
        <v>7.9153475207733859E-3</v>
      </c>
      <c r="I1102" s="57">
        <f>'Historical Data'!Q144</f>
        <v>2.2813158510282427E-2</v>
      </c>
      <c r="J1102" s="57">
        <f>'Historical Data'!S144</f>
        <v>1.9443251060057731E-2</v>
      </c>
      <c r="K1102" s="57">
        <f>'Historical Data'!U144</f>
        <v>4.7798966879144533E-3</v>
      </c>
      <c r="L1102" s="57">
        <f>'Historical Data'!W144</f>
        <v>1.3183833962220337E-3</v>
      </c>
      <c r="M1102" s="57">
        <f>'Historical Data'!Y144</f>
        <v>3.5147005675870702E-3</v>
      </c>
    </row>
    <row r="1103" spans="2:13" ht="15" customHeight="1" x14ac:dyDescent="0.35">
      <c r="B1103" s="56">
        <f>'Historical Data'!C143</f>
        <v>46078</v>
      </c>
      <c r="C1103" s="57">
        <f>'Historical Data'!E143</f>
        <v>-1.1750659280172826E-2</v>
      </c>
      <c r="D1103" s="57">
        <f>'Historical Data'!G143</f>
        <v>-2.3237851849638891E-2</v>
      </c>
      <c r="E1103" s="57">
        <f>'Historical Data'!I143</f>
        <v>-1.752682692186891E-2</v>
      </c>
      <c r="F1103" s="57">
        <f>'Historical Data'!K143</f>
        <v>-2.6124345757336132E-2</v>
      </c>
      <c r="G1103" s="57">
        <f>'Historical Data'!M143</f>
        <v>2.7870439536668234E-2</v>
      </c>
      <c r="H1103" s="57">
        <f>'Historical Data'!O143</f>
        <v>-4.079934486185266E-4</v>
      </c>
      <c r="I1103" s="57">
        <f>'Historical Data'!Q143</f>
        <v>-1.3197402077622655E-3</v>
      </c>
      <c r="J1103" s="57">
        <f>'Historical Data'!S143</f>
        <v>5.6172204905313716E-3</v>
      </c>
      <c r="K1103" s="57">
        <f>'Historical Data'!U143</f>
        <v>8.0380981140200092E-3</v>
      </c>
      <c r="L1103" s="57">
        <f>'Historical Data'!W143</f>
        <v>3.9499426498657009E-3</v>
      </c>
      <c r="M1103" s="57">
        <f>'Historical Data'!Y143</f>
        <v>1.550128066389389E-2</v>
      </c>
    </row>
    <row r="1104" spans="2:13" ht="15" customHeight="1" x14ac:dyDescent="0.35">
      <c r="B1104" s="56">
        <f>'Historical Data'!C142</f>
        <v>46079</v>
      </c>
      <c r="C1104" s="57">
        <f>'Historical Data'!E142</f>
        <v>1.3665207271115198E-2</v>
      </c>
      <c r="D1104" s="57">
        <f>'Historical Data'!G142</f>
        <v>1.0809488851954541E-2</v>
      </c>
      <c r="E1104" s="57">
        <f>'Historical Data'!I142</f>
        <v>1.8669167114970797E-3</v>
      </c>
      <c r="F1104" s="57">
        <f>'Historical Data'!K142</f>
        <v>5.6923515723332763E-3</v>
      </c>
      <c r="G1104" s="57">
        <f>'Historical Data'!M142</f>
        <v>-1.7492806486207879E-3</v>
      </c>
      <c r="H1104" s="57">
        <f>'Historical Data'!O142</f>
        <v>1.7549254292599459E-2</v>
      </c>
      <c r="I1104" s="57">
        <f>'Historical Data'!Q142</f>
        <v>7.929309743630597E-4</v>
      </c>
      <c r="J1104" s="57">
        <f>'Historical Data'!S142</f>
        <v>-7.7941984741617398E-3</v>
      </c>
      <c r="K1104" s="57">
        <f>'Historical Data'!U142</f>
        <v>-1.3018714401952791E-2</v>
      </c>
      <c r="L1104" s="57">
        <f>'Historical Data'!W142</f>
        <v>-2.229486405459058E-3</v>
      </c>
      <c r="M1104" s="57">
        <f>'Historical Data'!Y142</f>
        <v>-3.8319682695808766E-4</v>
      </c>
    </row>
    <row r="1105" spans="2:13" ht="15" customHeight="1" x14ac:dyDescent="0.35">
      <c r="B1105" s="56">
        <f>'Historical Data'!C141</f>
        <v>46080</v>
      </c>
      <c r="C1105" s="57">
        <f>'Historical Data'!E141</f>
        <v>4.3847719385530226E-3</v>
      </c>
      <c r="D1105" s="57">
        <f>'Historical Data'!G141</f>
        <v>-1.210999000560864E-2</v>
      </c>
      <c r="E1105" s="57">
        <f>'Historical Data'!I141</f>
        <v>-1.9255692723266327E-2</v>
      </c>
      <c r="F1105" s="57">
        <f>'Historical Data'!K141</f>
        <v>-8.7023896944113943E-3</v>
      </c>
      <c r="G1105" s="57">
        <f>'Historical Data'!M141</f>
        <v>-1.020161684470533E-2</v>
      </c>
      <c r="H1105" s="57">
        <f>'Historical Data'!O141</f>
        <v>-2.1859046636042767E-2</v>
      </c>
      <c r="I1105" s="57">
        <f>'Historical Data'!Q141</f>
        <v>-5.2819508729873288E-3</v>
      </c>
      <c r="J1105" s="57">
        <f>'Historical Data'!S141</f>
        <v>0</v>
      </c>
      <c r="K1105" s="57">
        <f>'Historical Data'!U141</f>
        <v>-1.5169022600217685E-2</v>
      </c>
      <c r="L1105" s="57">
        <f>'Historical Data'!W141</f>
        <v>-7.4921398884708612E-3</v>
      </c>
      <c r="M1105" s="57">
        <f>'Historical Data'!Y141</f>
        <v>8.306302435328039E-4</v>
      </c>
    </row>
    <row r="1106" spans="2:13" ht="15" customHeight="1" x14ac:dyDescent="0.35">
      <c r="B1106" s="56">
        <f>'Historical Data'!C140</f>
        <v>46083</v>
      </c>
      <c r="C1106" s="57">
        <f>'Historical Data'!E140</f>
        <v>7.7990721676139962E-3</v>
      </c>
      <c r="D1106" s="57">
        <f>'Historical Data'!G140</f>
        <v>-3.8801839230534929E-2</v>
      </c>
      <c r="E1106" s="57">
        <f>'Historical Data'!I140</f>
        <v>-4.6234220638343038E-2</v>
      </c>
      <c r="F1106" s="57">
        <f>'Historical Data'!K140</f>
        <v>-1.5273709088042708E-2</v>
      </c>
      <c r="G1106" s="57">
        <f>'Historical Data'!M140</f>
        <v>-2.9465560010530689E-2</v>
      </c>
      <c r="H1106" s="57">
        <f>'Historical Data'!O140</f>
        <v>-1.3223974910754666E-2</v>
      </c>
      <c r="I1106" s="57">
        <f>'Historical Data'!Q140</f>
        <v>-2.9072051288614009E-2</v>
      </c>
      <c r="J1106" s="57">
        <f>'Historical Data'!S140</f>
        <v>-1.1390459454294177E-2</v>
      </c>
      <c r="K1106" s="57">
        <f>'Historical Data'!U140</f>
        <v>-6.1945626697624823E-3</v>
      </c>
      <c r="L1106" s="57">
        <f>'Historical Data'!W140</f>
        <v>-2.4367629796226198E-2</v>
      </c>
      <c r="M1106" s="57">
        <f>'Historical Data'!Y140</f>
        <v>-7.3416101681761381E-3</v>
      </c>
    </row>
    <row r="1107" spans="2:13" ht="15" customHeight="1" x14ac:dyDescent="0.35">
      <c r="B1107" s="56">
        <f>'Historical Data'!C139</f>
        <v>46085</v>
      </c>
      <c r="C1107" s="57">
        <f>'Historical Data'!E139</f>
        <v>2.4440897588589028E-3</v>
      </c>
      <c r="D1107" s="57">
        <f>'Historical Data'!G139</f>
        <v>-1.2136159560952819E-2</v>
      </c>
      <c r="E1107" s="57">
        <f>'Historical Data'!I139</f>
        <v>-3.4973134871180478E-2</v>
      </c>
      <c r="F1107" s="57">
        <f>'Historical Data'!K139</f>
        <v>-1.0871486204095948E-3</v>
      </c>
      <c r="G1107" s="57">
        <f>'Historical Data'!M139</f>
        <v>-7.5575598072727956E-3</v>
      </c>
      <c r="H1107" s="57">
        <f>'Historical Data'!O139</f>
        <v>-2.752964938244129E-2</v>
      </c>
      <c r="I1107" s="57">
        <f>'Historical Data'!Q139</f>
        <v>-1.2441890774110731E-2</v>
      </c>
      <c r="J1107" s="57">
        <f>'Historical Data'!S139</f>
        <v>-3.1121686842176088E-2</v>
      </c>
      <c r="K1107" s="57">
        <f>'Historical Data'!U139</f>
        <v>-1.634088876486095E-2</v>
      </c>
      <c r="L1107" s="57">
        <f>'Historical Data'!W139</f>
        <v>-6.7869814000950379E-3</v>
      </c>
      <c r="M1107" s="57">
        <f>'Historical Data'!Y139</f>
        <v>-5.0807182984796695E-2</v>
      </c>
    </row>
    <row r="1108" spans="2:13" ht="15" customHeight="1" x14ac:dyDescent="0.35">
      <c r="B1108" s="56">
        <f>'Historical Data'!C138</f>
        <v>46086</v>
      </c>
      <c r="C1108" s="57">
        <f>'Historical Data'!E138</f>
        <v>1.702650423238028E-3</v>
      </c>
      <c r="D1108" s="57">
        <f>'Historical Data'!G138</f>
        <v>2.8526834371745968E-2</v>
      </c>
      <c r="E1108" s="57">
        <f>'Historical Data'!I138</f>
        <v>1.4450341658972521E-2</v>
      </c>
      <c r="F1108" s="57">
        <f>'Historical Data'!K138</f>
        <v>1.6615826182230897E-2</v>
      </c>
      <c r="G1108" s="57">
        <f>'Historical Data'!M138</f>
        <v>2.1072626787026705E-2</v>
      </c>
      <c r="H1108" s="57">
        <f>'Historical Data'!O138</f>
        <v>2.4463273849602674E-2</v>
      </c>
      <c r="I1108" s="57">
        <f>'Historical Data'!Q138</f>
        <v>2.6581704124369221E-2</v>
      </c>
      <c r="J1108" s="57">
        <f>'Historical Data'!S138</f>
        <v>3.3488232931937478E-2</v>
      </c>
      <c r="K1108" s="57">
        <f>'Historical Data'!U138</f>
        <v>2.5689329290664809E-2</v>
      </c>
      <c r="L1108" s="57">
        <f>'Historical Data'!W138</f>
        <v>3.0066948707627938E-2</v>
      </c>
      <c r="M1108" s="57">
        <f>'Historical Data'!Y138</f>
        <v>1.8971534274539792E-2</v>
      </c>
    </row>
    <row r="1109" spans="2:13" ht="15" customHeight="1" x14ac:dyDescent="0.35">
      <c r="B1109" s="56">
        <f>'Historical Data'!C137</f>
        <v>46087</v>
      </c>
      <c r="C1109" s="57">
        <f>'Historical Data'!E137</f>
        <v>-3.6738404273060077E-3</v>
      </c>
      <c r="D1109" s="57">
        <f>'Historical Data'!G137</f>
        <v>4.6563169068309929E-3</v>
      </c>
      <c r="E1109" s="57">
        <f>'Historical Data'!I137</f>
        <v>-2.9563013667720961E-2</v>
      </c>
      <c r="F1109" s="57">
        <f>'Historical Data'!K137</f>
        <v>-7.9936843359362797E-3</v>
      </c>
      <c r="G1109" s="57">
        <f>'Historical Data'!M137</f>
        <v>-1.2665507759244465E-2</v>
      </c>
      <c r="H1109" s="57">
        <f>'Historical Data'!O137</f>
        <v>1.8143880078159702E-2</v>
      </c>
      <c r="I1109" s="57">
        <f>'Historical Data'!Q137</f>
        <v>4.0464422621111495E-4</v>
      </c>
      <c r="J1109" s="57">
        <f>'Historical Data'!S137</f>
        <v>6.7451878136530752E-3</v>
      </c>
      <c r="K1109" s="57">
        <f>'Historical Data'!U137</f>
        <v>-1.0018978070357454E-3</v>
      </c>
      <c r="L1109" s="57">
        <f>'Historical Data'!W137</f>
        <v>-3.5822968826491053E-3</v>
      </c>
      <c r="M1109" s="57">
        <f>'Historical Data'!Y137</f>
        <v>-1.5027579885230069E-2</v>
      </c>
    </row>
    <row r="1110" spans="2:13" ht="15" customHeight="1" x14ac:dyDescent="0.35">
      <c r="B1110" s="56">
        <f>'Historical Data'!C136</f>
        <v>46090</v>
      </c>
      <c r="C1110" s="57">
        <f>'Historical Data'!E136</f>
        <v>-1.5975079092567901E-2</v>
      </c>
      <c r="D1110" s="57">
        <f>'Historical Data'!G136</f>
        <v>-1.118385449464776E-2</v>
      </c>
      <c r="E1110" s="57">
        <f>'Historical Data'!I136</f>
        <v>-4.9510716206013772E-3</v>
      </c>
      <c r="F1110" s="57">
        <f>'Historical Data'!K136</f>
        <v>8.6333630077373158E-4</v>
      </c>
      <c r="G1110" s="57">
        <f>'Historical Data'!M136</f>
        <v>-2.187920117292963E-2</v>
      </c>
      <c r="H1110" s="57">
        <f>'Historical Data'!O136</f>
        <v>-1.9049603483987432E-2</v>
      </c>
      <c r="I1110" s="57">
        <f>'Historical Data'!Q136</f>
        <v>-1.5368095353455846E-2</v>
      </c>
      <c r="J1110" s="57">
        <f>'Historical Data'!S136</f>
        <v>-1.1429365245450573E-2</v>
      </c>
      <c r="K1110" s="57">
        <f>'Historical Data'!U136</f>
        <v>-1.3204017282446578E-2</v>
      </c>
      <c r="L1110" s="57">
        <f>'Historical Data'!W136</f>
        <v>-6.9241726511981572E-3</v>
      </c>
      <c r="M1110" s="57">
        <f>'Historical Data'!Y136</f>
        <v>-3.5374399876423768E-2</v>
      </c>
    </row>
    <row r="1111" spans="2:13" ht="15" customHeight="1" x14ac:dyDescent="0.35">
      <c r="B1111" s="56">
        <f>'Historical Data'!C135</f>
        <v>46091</v>
      </c>
      <c r="C1111" s="57">
        <f>'Historical Data'!E135</f>
        <v>-2.369600640818148E-2</v>
      </c>
      <c r="D1111" s="57">
        <f>'Historical Data'!G135</f>
        <v>3.2810220471609197E-2</v>
      </c>
      <c r="E1111" s="57">
        <f>'Historical Data'!I135</f>
        <v>3.2195749240730986E-3</v>
      </c>
      <c r="F1111" s="57">
        <f>'Historical Data'!K135</f>
        <v>-1.2220413212502557E-3</v>
      </c>
      <c r="G1111" s="57">
        <f>'Historical Data'!M135</f>
        <v>2.8693151172118458E-2</v>
      </c>
      <c r="H1111" s="57">
        <f>'Historical Data'!O135</f>
        <v>2.0463631478540023E-2</v>
      </c>
      <c r="I1111" s="57">
        <f>'Historical Data'!Q135</f>
        <v>0</v>
      </c>
      <c r="J1111" s="57">
        <f>'Historical Data'!S135</f>
        <v>2.7907224608902936E-3</v>
      </c>
      <c r="K1111" s="57">
        <f>'Historical Data'!U135</f>
        <v>1.1686929359045584E-2</v>
      </c>
      <c r="L1111" s="57">
        <f>'Historical Data'!W135</f>
        <v>2.2526139795201683E-2</v>
      </c>
      <c r="M1111" s="57">
        <f>'Historical Data'!Y135</f>
        <v>1.581634726217751E-2</v>
      </c>
    </row>
    <row r="1112" spans="2:13" ht="15" customHeight="1" x14ac:dyDescent="0.35">
      <c r="B1112" s="56">
        <f>'Historical Data'!C134</f>
        <v>46092</v>
      </c>
      <c r="C1112" s="57">
        <f>'Historical Data'!E134</f>
        <v>1.9226122237957055E-2</v>
      </c>
      <c r="D1112" s="57">
        <f>'Historical Data'!G134</f>
        <v>-2.1310157957969311E-2</v>
      </c>
      <c r="E1112" s="57">
        <f>'Historical Data'!I134</f>
        <v>-8.4607302992638633E-3</v>
      </c>
      <c r="F1112" s="57">
        <f>'Historical Data'!K134</f>
        <v>-6.4773525485539718E-4</v>
      </c>
      <c r="G1112" s="57">
        <f>'Historical Data'!M134</f>
        <v>-1.4885946267869654E-3</v>
      </c>
      <c r="H1112" s="57">
        <f>'Historical Data'!O134</f>
        <v>-1.4323808168000829E-3</v>
      </c>
      <c r="I1112" s="57">
        <f>'Historical Data'!Q134</f>
        <v>5.7502734783989595E-3</v>
      </c>
      <c r="J1112" s="57">
        <f>'Historical Data'!S134</f>
        <v>6.8910434993549874E-3</v>
      </c>
      <c r="K1112" s="57">
        <f>'Historical Data'!U134</f>
        <v>5.0223974401286675E-4</v>
      </c>
      <c r="L1112" s="57">
        <f>'Historical Data'!W134</f>
        <v>1.1670633651304163E-2</v>
      </c>
      <c r="M1112" s="57">
        <f>'Historical Data'!Y134</f>
        <v>-8.6117340551742361E-3</v>
      </c>
    </row>
    <row r="1113" spans="2:13" ht="15" customHeight="1" x14ac:dyDescent="0.35">
      <c r="B1113" s="56">
        <f>'Historical Data'!C133</f>
        <v>46093</v>
      </c>
      <c r="C1113" s="57">
        <f>'Historical Data'!E133</f>
        <v>1.2612391571338311E-3</v>
      </c>
      <c r="D1113" s="57">
        <f>'Historical Data'!G133</f>
        <v>1.250002461094768E-2</v>
      </c>
      <c r="E1113" s="57">
        <f>'Historical Data'!I133</f>
        <v>1.9890499491906022E-2</v>
      </c>
      <c r="F1113" s="57">
        <f>'Historical Data'!K133</f>
        <v>7.389264714318422E-2</v>
      </c>
      <c r="G1113" s="57">
        <f>'Historical Data'!M133</f>
        <v>3.3249066523465931E-2</v>
      </c>
      <c r="H1113" s="57">
        <f>'Historical Data'!O133</f>
        <v>6.2090160732700905E-2</v>
      </c>
      <c r="I1113" s="57">
        <f>'Historical Data'!Q133</f>
        <v>1.7968976508891954E-2</v>
      </c>
      <c r="J1113" s="57">
        <f>'Historical Data'!S133</f>
        <v>2.8033721664321609E-2</v>
      </c>
      <c r="K1113" s="57">
        <f>'Historical Data'!U133</f>
        <v>1.6064318964674085E-2</v>
      </c>
      <c r="L1113" s="57">
        <f>'Historical Data'!W133</f>
        <v>4.2514606271471633E-2</v>
      </c>
      <c r="M1113" s="57">
        <f>'Historical Data'!Y133</f>
        <v>4.6560063332083068E-2</v>
      </c>
    </row>
    <row r="1114" spans="2:13" ht="15" customHeight="1" x14ac:dyDescent="0.35">
      <c r="B1114" s="56">
        <f>'Historical Data'!C132</f>
        <v>46094</v>
      </c>
      <c r="C1114" s="57">
        <f>'Historical Data'!E132</f>
        <v>-1.822294298395355E-2</v>
      </c>
      <c r="D1114" s="57">
        <f>'Historical Data'!G132</f>
        <v>-1.2047029397625586E-2</v>
      </c>
      <c r="E1114" s="57">
        <f>'Historical Data'!I132</f>
        <v>-6.00082197251528E-3</v>
      </c>
      <c r="F1114" s="57">
        <f>'Historical Data'!K132</f>
        <v>-1.7034359035182356E-2</v>
      </c>
      <c r="G1114" s="57">
        <f>'Historical Data'!M132</f>
        <v>1.9445991243336458E-3</v>
      </c>
      <c r="H1114" s="57">
        <f>'Historical Data'!O132</f>
        <v>-1.0322231575306762E-2</v>
      </c>
      <c r="I1114" s="57">
        <f>'Historical Data'!Q132</f>
        <v>2.674526320958881E-3</v>
      </c>
      <c r="J1114" s="57">
        <f>'Historical Data'!S132</f>
        <v>-1.5618949076970812E-2</v>
      </c>
      <c r="K1114" s="57">
        <f>'Historical Data'!U132</f>
        <v>-8.7285699710442088E-3</v>
      </c>
      <c r="L1114" s="57">
        <f>'Historical Data'!W132</f>
        <v>-1.7903717467067648E-2</v>
      </c>
      <c r="M1114" s="57">
        <f>'Historical Data'!Y132</f>
        <v>-2.9681235674063999E-2</v>
      </c>
    </row>
    <row r="1115" spans="2:13" ht="15" customHeight="1" x14ac:dyDescent="0.35">
      <c r="B1115" s="56">
        <f>'Historical Data'!C131</f>
        <v>46097</v>
      </c>
      <c r="C1115" s="57">
        <f>'Historical Data'!E131</f>
        <v>1.0690523098064064E-2</v>
      </c>
      <c r="D1115" s="57">
        <f>'Historical Data'!G131</f>
        <v>4.2326033041415467E-3</v>
      </c>
      <c r="E1115" s="57">
        <f>'Historical Data'!I131</f>
        <v>6.5014648863077618E-3</v>
      </c>
      <c r="F1115" s="57">
        <f>'Historical Data'!K131</f>
        <v>5.1101793409936036E-2</v>
      </c>
      <c r="G1115" s="57">
        <f>'Historical Data'!M131</f>
        <v>-1.9908539204001263E-2</v>
      </c>
      <c r="H1115" s="57">
        <f>'Historical Data'!O131</f>
        <v>-1.5206156534152915E-2</v>
      </c>
      <c r="I1115" s="57">
        <f>'Historical Data'!Q131</f>
        <v>3.8676831387300936E-3</v>
      </c>
      <c r="J1115" s="57">
        <f>'Historical Data'!S131</f>
        <v>-5.3323321854309436E-3</v>
      </c>
      <c r="K1115" s="57">
        <f>'Historical Data'!U131</f>
        <v>-1.0633035644569633E-2</v>
      </c>
      <c r="L1115" s="57">
        <f>'Historical Data'!W131</f>
        <v>-1.1140783307630797E-2</v>
      </c>
      <c r="M1115" s="57">
        <f>'Historical Data'!Y131</f>
        <v>-1.060701608118797E-2</v>
      </c>
    </row>
    <row r="1116" spans="2:13" ht="15" customHeight="1" x14ac:dyDescent="0.35">
      <c r="B1116" s="56">
        <f>'Historical Data'!C130</f>
        <v>46098</v>
      </c>
      <c r="C1116" s="57">
        <f>'Historical Data'!E130</f>
        <v>2.762289134395024E-3</v>
      </c>
      <c r="D1116" s="57">
        <f>'Historical Data'!G130</f>
        <v>4.1143759015855874E-3</v>
      </c>
      <c r="E1116" s="57">
        <f>'Historical Data'!I130</f>
        <v>1.9609114517493698E-3</v>
      </c>
      <c r="F1116" s="57">
        <f>'Historical Data'!K130</f>
        <v>9.9961610367822473E-3</v>
      </c>
      <c r="G1116" s="57">
        <f>'Historical Data'!M130</f>
        <v>-3.9604977195965008E-3</v>
      </c>
      <c r="H1116" s="57">
        <f>'Historical Data'!O130</f>
        <v>1.2867461749344056E-3</v>
      </c>
      <c r="I1116" s="57">
        <f>'Historical Data'!Q130</f>
        <v>2.1522502849667946E-2</v>
      </c>
      <c r="J1116" s="57">
        <f>'Historical Data'!S130</f>
        <v>2.4843162261802831E-3</v>
      </c>
      <c r="K1116" s="57">
        <f>'Historical Data'!U130</f>
        <v>2.5188916876575096E-3</v>
      </c>
      <c r="L1116" s="57">
        <f>'Historical Data'!W130</f>
        <v>2.6373154109974095E-2</v>
      </c>
      <c r="M1116" s="57">
        <f>'Historical Data'!Y130</f>
        <v>-1.6599858020489577E-3</v>
      </c>
    </row>
    <row r="1117" spans="2:13" ht="15" customHeight="1" x14ac:dyDescent="0.35">
      <c r="B1117" s="56">
        <f>'Historical Data'!C129</f>
        <v>46099</v>
      </c>
      <c r="C1117" s="57">
        <f>'Historical Data'!E129</f>
        <v>1.9255088063976133E-2</v>
      </c>
      <c r="D1117" s="57">
        <f>'Historical Data'!G129</f>
        <v>3.6078329469077408E-2</v>
      </c>
      <c r="E1117" s="57">
        <f>'Historical Data'!I129</f>
        <v>2.6074900986947203E-2</v>
      </c>
      <c r="F1117" s="57">
        <f>'Historical Data'!K129</f>
        <v>-9.8328966534817486E-3</v>
      </c>
      <c r="G1117" s="57">
        <f>'Historical Data'!M129</f>
        <v>2.6936217598125811E-3</v>
      </c>
      <c r="H1117" s="57">
        <f>'Historical Data'!O129</f>
        <v>6.524325524661867E-3</v>
      </c>
      <c r="I1117" s="57">
        <f>'Historical Data'!Q129</f>
        <v>6.1126565102143093E-3</v>
      </c>
      <c r="J1117" s="57">
        <f>'Historical Data'!S129</f>
        <v>-1.2651593857330612E-2</v>
      </c>
      <c r="K1117" s="57">
        <f>'Historical Data'!U129</f>
        <v>3.0150549295946405E-3</v>
      </c>
      <c r="L1117" s="57">
        <f>'Historical Data'!W129</f>
        <v>-1.2473416524185765E-3</v>
      </c>
      <c r="M1117" s="57">
        <f>'Historical Data'!Y129</f>
        <v>7.551648403870681E-3</v>
      </c>
    </row>
    <row r="1118" spans="2:13" ht="15" customHeight="1" x14ac:dyDescent="0.35">
      <c r="B1118" s="56">
        <f>'Historical Data'!C128</f>
        <v>46100</v>
      </c>
      <c r="C1118" s="57">
        <f>'Historical Data'!E128</f>
        <v>-2.0700786086899847E-2</v>
      </c>
      <c r="D1118" s="57">
        <f>'Historical Data'!G128</f>
        <v>-3.0288381265395015E-2</v>
      </c>
      <c r="E1118" s="57">
        <f>'Historical Data'!I128</f>
        <v>-4.0839183078010932E-2</v>
      </c>
      <c r="F1118" s="57">
        <f>'Historical Data'!K128</f>
        <v>-1.986118434422901E-2</v>
      </c>
      <c r="G1118" s="57">
        <f>'Historical Data'!M128</f>
        <v>-1.4902492388592203E-2</v>
      </c>
      <c r="H1118" s="57">
        <f>'Historical Data'!O128</f>
        <v>-6.2855911025165856E-3</v>
      </c>
      <c r="I1118" s="57">
        <f>'Historical Data'!Q128</f>
        <v>-1.4477765060287417E-2</v>
      </c>
      <c r="J1118" s="57">
        <f>'Historical Data'!S128</f>
        <v>-1.175699610949732E-2</v>
      </c>
      <c r="K1118" s="57">
        <f>'Historical Data'!U128</f>
        <v>-9.0179750985114326E-3</v>
      </c>
      <c r="L1118" s="57">
        <f>'Historical Data'!W128</f>
        <v>-4.6209970195305594E-3</v>
      </c>
      <c r="M1118" s="57">
        <f>'Historical Data'!Y128</f>
        <v>-5.0883954144470556E-3</v>
      </c>
    </row>
    <row r="1119" spans="2:13" ht="15" customHeight="1" x14ac:dyDescent="0.35">
      <c r="B1119" s="56">
        <f>'Historical Data'!C127</f>
        <v>46101</v>
      </c>
      <c r="C1119" s="57">
        <f>'Historical Data'!E127</f>
        <v>-1.0806210382888426E-2</v>
      </c>
      <c r="D1119" s="57">
        <f>'Historical Data'!G127</f>
        <v>4.5757850163701264E-3</v>
      </c>
      <c r="E1119" s="57">
        <f>'Historical Data'!I127</f>
        <v>9.5917077292109187E-3</v>
      </c>
      <c r="F1119" s="57">
        <f>'Historical Data'!K127</f>
        <v>3.5096933883604908E-3</v>
      </c>
      <c r="G1119" s="57">
        <f>'Historical Data'!M127</f>
        <v>-8.3106303842794826E-3</v>
      </c>
      <c r="H1119" s="57">
        <f>'Historical Data'!O127</f>
        <v>2.2731479458273363E-3</v>
      </c>
      <c r="I1119" s="57">
        <f>'Historical Data'!Q127</f>
        <v>7.3452249715975082E-3</v>
      </c>
      <c r="J1119" s="57">
        <f>'Historical Data'!S127</f>
        <v>1.8446824605979906E-2</v>
      </c>
      <c r="K1119" s="57">
        <f>'Historical Data'!U127</f>
        <v>3.0333463412735018E-3</v>
      </c>
      <c r="L1119" s="57">
        <f>'Historical Data'!W127</f>
        <v>9.7866860292143976E-3</v>
      </c>
      <c r="M1119" s="57">
        <f>'Historical Data'!Y127</f>
        <v>2.6262915471422232E-3</v>
      </c>
    </row>
    <row r="1120" spans="2:13" ht="15" customHeight="1" x14ac:dyDescent="0.35">
      <c r="B1120" s="56">
        <f>'Historical Data'!C126</f>
        <v>46104</v>
      </c>
      <c r="C1120" s="57">
        <f>'Historical Data'!E126</f>
        <v>8.3725570700114993E-3</v>
      </c>
      <c r="D1120" s="57">
        <f>'Historical Data'!G126</f>
        <v>-6.2382412592325909E-2</v>
      </c>
      <c r="E1120" s="57">
        <f>'Historical Data'!I126</f>
        <v>-5.4049316068206954E-2</v>
      </c>
      <c r="F1120" s="57">
        <f>'Historical Data'!K126</f>
        <v>-2.4349923096866566E-2</v>
      </c>
      <c r="G1120" s="57">
        <f>'Historical Data'!M126</f>
        <v>-2.6450238888107047E-2</v>
      </c>
      <c r="H1120" s="57">
        <f>'Historical Data'!O126</f>
        <v>-4.8022860735963513E-2</v>
      </c>
      <c r="I1120" s="57">
        <f>'Historical Data'!Q126</f>
        <v>-1.9791693437640756E-2</v>
      </c>
      <c r="J1120" s="57">
        <f>'Historical Data'!S126</f>
        <v>-2.2443948430570626E-2</v>
      </c>
      <c r="K1120" s="57">
        <f>'Historical Data'!U126</f>
        <v>1.5120967431817789E-2</v>
      </c>
      <c r="L1120" s="57">
        <f>'Historical Data'!W126</f>
        <v>-3.839457157118098E-2</v>
      </c>
      <c r="M1120" s="57">
        <f>'Historical Data'!Y126</f>
        <v>-6.059140690603293E-2</v>
      </c>
    </row>
    <row r="1121" spans="2:13" ht="15" customHeight="1" x14ac:dyDescent="0.35">
      <c r="B1121" s="56">
        <f>'Historical Data'!C125</f>
        <v>46105</v>
      </c>
      <c r="C1121" s="57">
        <f>'Historical Data'!E125</f>
        <v>4.4787775702594956E-3</v>
      </c>
      <c r="D1121" s="57">
        <f>'Historical Data'!G125</f>
        <v>2.1543946407150294E-2</v>
      </c>
      <c r="E1121" s="57">
        <f>'Historical Data'!I125</f>
        <v>2.829319032465083E-2</v>
      </c>
      <c r="F1121" s="57">
        <f>'Historical Data'!K125</f>
        <v>1.5285724812575952E-2</v>
      </c>
      <c r="G1121" s="57">
        <f>'Historical Data'!M125</f>
        <v>1.069264002005732E-2</v>
      </c>
      <c r="H1121" s="57">
        <f>'Historical Data'!O125</f>
        <v>2.6931834495400597E-3</v>
      </c>
      <c r="I1121" s="57">
        <f>'Historical Data'!Q125</f>
        <v>1.6737512311776781E-2</v>
      </c>
      <c r="J1121" s="57">
        <f>'Historical Data'!S125</f>
        <v>8.4586385200202674E-3</v>
      </c>
      <c r="K1121" s="57">
        <f>'Historical Data'!U125</f>
        <v>-1.0261522809942525E-2</v>
      </c>
      <c r="L1121" s="57">
        <f>'Historical Data'!W125</f>
        <v>-5.6855172387529906E-3</v>
      </c>
      <c r="M1121" s="57">
        <f>'Historical Data'!Y125</f>
        <v>2.5682385836369725E-3</v>
      </c>
    </row>
    <row r="1122" spans="2:13" ht="15" customHeight="1" x14ac:dyDescent="0.35">
      <c r="B1122" s="56">
        <f>'Historical Data'!C124</f>
        <v>46106</v>
      </c>
      <c r="C1122" s="57">
        <f>'Historical Data'!E124</f>
        <v>-1.3906277884840113E-2</v>
      </c>
      <c r="D1122" s="57">
        <f>'Historical Data'!G124</f>
        <v>2.3880943774019947E-2</v>
      </c>
      <c r="E1122" s="57">
        <f>'Historical Data'!I124</f>
        <v>1.6973378842468634E-2</v>
      </c>
      <c r="F1122" s="57">
        <f>'Historical Data'!K124</f>
        <v>2.3582661193386922E-2</v>
      </c>
      <c r="G1122" s="57">
        <f>'Historical Data'!M124</f>
        <v>1.310805110934421E-2</v>
      </c>
      <c r="H1122" s="57">
        <f>'Historical Data'!O124</f>
        <v>2.1280966572409632E-2</v>
      </c>
      <c r="I1122" s="57">
        <f>'Historical Data'!Q124</f>
        <v>8.6228989236449838E-3</v>
      </c>
      <c r="J1122" s="57">
        <f>'Historical Data'!S124</f>
        <v>7.5888898343985378E-3</v>
      </c>
      <c r="K1122" s="57">
        <f>'Historical Data'!U124</f>
        <v>-1.3377926421404673E-2</v>
      </c>
      <c r="L1122" s="57">
        <f>'Historical Data'!W124</f>
        <v>1.5464595494629085E-2</v>
      </c>
      <c r="M1122" s="57">
        <f>'Historical Data'!Y124</f>
        <v>1.8736702755948853E-2</v>
      </c>
    </row>
    <row r="1123" spans="2:13" ht="15" customHeight="1" x14ac:dyDescent="0.35">
      <c r="B1123" s="56">
        <f>'Historical Data'!C123</f>
        <v>46108</v>
      </c>
      <c r="C1123" s="57">
        <f>'Historical Data'!E123</f>
        <v>7.5464339276671843E-3</v>
      </c>
      <c r="D1123" s="57">
        <f>'Historical Data'!G123</f>
        <v>-3.4733464828429983E-2</v>
      </c>
      <c r="E1123" s="57">
        <f>'Historical Data'!I123</f>
        <v>-2.4947280507730429E-2</v>
      </c>
      <c r="F1123" s="57">
        <f>'Historical Data'!K123</f>
        <v>1.7572683578686021E-3</v>
      </c>
      <c r="G1123" s="57">
        <f>'Historical Data'!M123</f>
        <v>-7.0273692012736699E-3</v>
      </c>
      <c r="H1123" s="57">
        <f>'Historical Data'!O123</f>
        <v>-1.9219107339024988E-2</v>
      </c>
      <c r="I1123" s="57">
        <f>'Historical Data'!Q123</f>
        <v>-7.9014835088551116E-3</v>
      </c>
      <c r="J1123" s="57">
        <f>'Historical Data'!S123</f>
        <v>-7.2674438747731829E-3</v>
      </c>
      <c r="K1123" s="57">
        <f>'Historical Data'!U123</f>
        <v>1.6949152542373724E-3</v>
      </c>
      <c r="L1123" s="57">
        <f>'Historical Data'!W123</f>
        <v>-1.2797542207931611E-2</v>
      </c>
      <c r="M1123" s="57">
        <f>'Historical Data'!Y123</f>
        <v>-2.8450276896563764E-2</v>
      </c>
    </row>
    <row r="1124" spans="2:13" ht="15" customHeight="1" x14ac:dyDescent="0.35">
      <c r="B1124" s="56">
        <f>'Historical Data'!C122</f>
        <v>46111</v>
      </c>
      <c r="C1124" s="57">
        <f>'Historical Data'!E122</f>
        <v>-2.9766098645717221E-2</v>
      </c>
      <c r="D1124" s="57">
        <f>'Historical Data'!G122</f>
        <v>-2.2071104169391176E-2</v>
      </c>
      <c r="E1124" s="57">
        <f>'Historical Data'!I122</f>
        <v>-3.0750721424550043E-2</v>
      </c>
      <c r="F1124" s="57">
        <f>'Historical Data'!K122</f>
        <v>-2.2674152382287094E-2</v>
      </c>
      <c r="G1124" s="57">
        <f>'Historical Data'!M122</f>
        <v>-6.7465768658159231E-3</v>
      </c>
      <c r="H1124" s="57">
        <f>'Historical Data'!O122</f>
        <v>-2.7227692128892977E-2</v>
      </c>
      <c r="I1124" s="57">
        <f>'Historical Data'!Q122</f>
        <v>-3.7472251655312316E-2</v>
      </c>
      <c r="J1124" s="57">
        <f>'Historical Data'!S122</f>
        <v>-1.3310258463180569E-2</v>
      </c>
      <c r="K1124" s="57">
        <f>'Historical Data'!U122</f>
        <v>2.0304775076649406E-3</v>
      </c>
      <c r="L1124" s="57">
        <f>'Historical Data'!W122</f>
        <v>-1.8019177783807461E-2</v>
      </c>
      <c r="M1124" s="57">
        <f>'Historical Data'!Y122</f>
        <v>-3.4385842865882199E-2</v>
      </c>
    </row>
    <row r="1125" spans="2:13" ht="15" customHeight="1" x14ac:dyDescent="0.35">
      <c r="B1125" s="56">
        <f>'Historical Data'!C121</f>
        <v>46113</v>
      </c>
      <c r="C1125" s="57">
        <f>'Historical Data'!E121</f>
        <v>6.9748517843994939E-3</v>
      </c>
      <c r="D1125" s="57">
        <f>'Historical Data'!G121</f>
        <v>2.321098577944225E-2</v>
      </c>
      <c r="E1125" s="57">
        <f>'Historical Data'!I121</f>
        <v>5.5830941169796588E-2</v>
      </c>
      <c r="F1125" s="57">
        <f>'Historical Data'!K121</f>
        <v>4.4406090938043929E-2</v>
      </c>
      <c r="G1125" s="57">
        <f>'Historical Data'!M121</f>
        <v>1.9644436810692723E-2</v>
      </c>
      <c r="H1125" s="57">
        <f>'Historical Data'!O121</f>
        <v>2.6611503181381391E-2</v>
      </c>
      <c r="I1125" s="57">
        <f>'Historical Data'!Q121</f>
        <v>2.2653295501221082E-2</v>
      </c>
      <c r="J1125" s="57">
        <f>'Historical Data'!S121</f>
        <v>-1.6187790251405043E-2</v>
      </c>
      <c r="K1125" s="57">
        <f>'Historical Data'!U121</f>
        <v>-1.1144945094642478E-2</v>
      </c>
      <c r="L1125" s="57">
        <f>'Historical Data'!W121</f>
        <v>3.8283834162335939E-3</v>
      </c>
      <c r="M1125" s="57">
        <f>'Historical Data'!Y121</f>
        <v>2.3969924744319693E-2</v>
      </c>
    </row>
    <row r="1126" spans="2:13" ht="15" customHeight="1" x14ac:dyDescent="0.35">
      <c r="B1126" s="56">
        <f>'Historical Data'!C120</f>
        <v>46114</v>
      </c>
      <c r="C1126" s="57">
        <f>'Historical Data'!E120</f>
        <v>1.3511029018782983E-2</v>
      </c>
      <c r="D1126" s="57">
        <f>'Historical Data'!G120</f>
        <v>-1.5680535629129855E-2</v>
      </c>
      <c r="E1126" s="57">
        <f>'Historical Data'!I120</f>
        <v>4.7537857091841662E-3</v>
      </c>
      <c r="F1126" s="57">
        <f>'Historical Data'!K120</f>
        <v>1.8203810064548964E-2</v>
      </c>
      <c r="G1126" s="57">
        <f>'Historical Data'!M120</f>
        <v>8.4896916128940347E-4</v>
      </c>
      <c r="H1126" s="57">
        <f>'Historical Data'!O120</f>
        <v>1.435507622517318E-2</v>
      </c>
      <c r="I1126" s="57">
        <f>'Historical Data'!Q120</f>
        <v>-7.9587593590024763E-4</v>
      </c>
      <c r="J1126" s="57">
        <f>'Historical Data'!S120</f>
        <v>-1.3711774671068211E-2</v>
      </c>
      <c r="K1126" s="57">
        <f>'Historical Data'!U120</f>
        <v>-9.7335235818115651E-3</v>
      </c>
      <c r="L1126" s="57">
        <f>'Historical Data'!W120</f>
        <v>1.2624872089145533E-2</v>
      </c>
      <c r="M1126" s="57">
        <f>'Historical Data'!Y120</f>
        <v>-3.6646244735609734E-3</v>
      </c>
    </row>
    <row r="1127" spans="2:13" ht="15" customHeight="1" x14ac:dyDescent="0.35">
      <c r="B1127" s="56">
        <f>'Historical Data'!C119</f>
        <v>46118</v>
      </c>
      <c r="C1127" s="57">
        <f>'Historical Data'!E119</f>
        <v>-9.6086645320326847E-3</v>
      </c>
      <c r="D1127" s="57">
        <f>'Historical Data'!G119</f>
        <v>5.2835600350394696E-2</v>
      </c>
      <c r="E1127" s="57">
        <f>'Historical Data'!I119</f>
        <v>7.6051373348057227E-2</v>
      </c>
      <c r="F1127" s="57">
        <f>'Historical Data'!K119</f>
        <v>2.0566314065303626E-2</v>
      </c>
      <c r="G1127" s="57">
        <f>'Historical Data'!M119</f>
        <v>4.9591849209669192E-3</v>
      </c>
      <c r="H1127" s="57">
        <f>'Historical Data'!O119</f>
        <v>1.1402984408291683E-2</v>
      </c>
      <c r="I1127" s="57">
        <f>'Historical Data'!Q119</f>
        <v>1.1018200194420347E-2</v>
      </c>
      <c r="J1127" s="57">
        <f>'Historical Data'!S119</f>
        <v>1.7934113927660977E-2</v>
      </c>
      <c r="K1127" s="57">
        <f>'Historical Data'!U119</f>
        <v>1.7934062667809281E-2</v>
      </c>
      <c r="L1127" s="57">
        <f>'Historical Data'!W119</f>
        <v>-2.9869228609018528E-3</v>
      </c>
      <c r="M1127" s="57">
        <f>'Historical Data'!Y119</f>
        <v>3.520486103257614E-2</v>
      </c>
    </row>
    <row r="1128" spans="2:13" ht="15" customHeight="1" x14ac:dyDescent="0.35">
      <c r="B1128" s="56">
        <f>'Historical Data'!C118</f>
        <v>46119</v>
      </c>
      <c r="C1128" s="57">
        <f>'Historical Data'!E118</f>
        <v>-1.0367799902313957E-2</v>
      </c>
      <c r="D1128" s="57">
        <f>'Historical Data'!G118</f>
        <v>-5.1444754239517998E-3</v>
      </c>
      <c r="E1128" s="57">
        <f>'Historical Data'!I118</f>
        <v>4.6140485426637845E-3</v>
      </c>
      <c r="F1128" s="57">
        <f>'Historical Data'!K118</f>
        <v>6.1255731275799974E-4</v>
      </c>
      <c r="G1128" s="57">
        <f>'Historical Data'!M118</f>
        <v>-4.4152260568566248E-3</v>
      </c>
      <c r="H1128" s="57">
        <f>'Historical Data'!O118</f>
        <v>-1.7918279472314058E-2</v>
      </c>
      <c r="I1128" s="57">
        <f>'Historical Data'!Q118</f>
        <v>-6.4338228831347655E-3</v>
      </c>
      <c r="J1128" s="57">
        <f>'Historical Data'!S118</f>
        <v>7.5116108984021324E-3</v>
      </c>
      <c r="K1128" s="57">
        <f>'Historical Data'!U118</f>
        <v>8.470269529725627E-4</v>
      </c>
      <c r="L1128" s="57">
        <f>'Historical Data'!W118</f>
        <v>1.0029969112525627E-2</v>
      </c>
      <c r="M1128" s="57">
        <f>'Historical Data'!Y118</f>
        <v>1.4792347035933018E-2</v>
      </c>
    </row>
    <row r="1129" spans="2:13" ht="15" customHeight="1" x14ac:dyDescent="0.35">
      <c r="B1129" s="56">
        <f>'Historical Data'!C117</f>
        <v>46120</v>
      </c>
      <c r="C1129" s="57">
        <f>'Historical Data'!E117</f>
        <v>1.5872446534690443E-2</v>
      </c>
      <c r="D1129" s="57">
        <f>'Historical Data'!G117</f>
        <v>8.8263674350438581E-2</v>
      </c>
      <c r="E1129" s="57">
        <f>'Historical Data'!I117</f>
        <v>0.1127141639162843</v>
      </c>
      <c r="F1129" s="57">
        <f>'Historical Data'!K117</f>
        <v>3.6422606060305007E-2</v>
      </c>
      <c r="G1129" s="57">
        <f>'Historical Data'!M117</f>
        <v>1.7543865080815069E-2</v>
      </c>
      <c r="H1129" s="57">
        <f>'Historical Data'!O117</f>
        <v>2.9212775276111547E-2</v>
      </c>
      <c r="I1129" s="57">
        <f>'Historical Data'!Q117</f>
        <v>1.3611661575079426E-2</v>
      </c>
      <c r="J1129" s="57">
        <f>'Historical Data'!S117</f>
        <v>1.4368952077763231E-2</v>
      </c>
      <c r="K1129" s="57">
        <f>'Historical Data'!U117</f>
        <v>-1.8618409083708265E-3</v>
      </c>
      <c r="L1129" s="57">
        <f>'Historical Data'!W117</f>
        <v>1.8700027887083026E-2</v>
      </c>
      <c r="M1129" s="57">
        <f>'Historical Data'!Y117</f>
        <v>3.4941037447875578E-2</v>
      </c>
    </row>
    <row r="1130" spans="2:13" ht="15" customHeight="1" x14ac:dyDescent="0.35">
      <c r="B1130" s="56">
        <f>'Historical Data'!C116</f>
        <v>46121</v>
      </c>
      <c r="C1130" s="57">
        <f>'Historical Data'!E116</f>
        <v>-2.9220811318861895E-3</v>
      </c>
      <c r="D1130" s="57">
        <f>'Historical Data'!G116</f>
        <v>5.0777517226712199E-3</v>
      </c>
      <c r="E1130" s="57">
        <f>'Historical Data'!I116</f>
        <v>1.4470960093978746E-2</v>
      </c>
      <c r="F1130" s="57">
        <f>'Historical Data'!K116</f>
        <v>1.7837129029641963E-2</v>
      </c>
      <c r="G1130" s="57">
        <f>'Historical Data'!M116</f>
        <v>3.7815525349835788E-3</v>
      </c>
      <c r="H1130" s="57">
        <f>'Historical Data'!O116</f>
        <v>-2.5694627253038282E-2</v>
      </c>
      <c r="I1130" s="57">
        <f>'Historical Data'!Q116</f>
        <v>5.3456157951106142E-3</v>
      </c>
      <c r="J1130" s="57">
        <f>'Historical Data'!S116</f>
        <v>1.2027250445065141E-2</v>
      </c>
      <c r="K1130" s="57">
        <f>'Historical Data'!U116</f>
        <v>1.1022553612764829E-2</v>
      </c>
      <c r="L1130" s="57">
        <f>'Historical Data'!W116</f>
        <v>-6.3302644016438592E-4</v>
      </c>
      <c r="M1130" s="57">
        <f>'Historical Data'!Y116</f>
        <v>-1.6570059434172224E-3</v>
      </c>
    </row>
    <row r="1131" spans="2:13" ht="15" customHeight="1" x14ac:dyDescent="0.35">
      <c r="B1131" s="56">
        <f>'Historical Data'!C115</f>
        <v>46122</v>
      </c>
      <c r="C1131" s="57">
        <f>'Historical Data'!E115</f>
        <v>2.5312044963936575E-3</v>
      </c>
      <c r="D1131" s="57">
        <f>'Historical Data'!G115</f>
        <v>7.3371980916857371E-2</v>
      </c>
      <c r="E1131" s="57">
        <f>'Historical Data'!I115</f>
        <v>3.9059810301654174E-2</v>
      </c>
      <c r="F1131" s="57">
        <f>'Historical Data'!K115</f>
        <v>2.0193789186810696E-2</v>
      </c>
      <c r="G1131" s="57">
        <f>'Historical Data'!M115</f>
        <v>5.8106543887257445E-3</v>
      </c>
      <c r="H1131" s="57">
        <f>'Historical Data'!O115</f>
        <v>-6.1330382897739621E-4</v>
      </c>
      <c r="I1131" s="57">
        <f>'Historical Data'!Q115</f>
        <v>-2.5944056082782829E-4</v>
      </c>
      <c r="J1131" s="57">
        <f>'Historical Data'!S115</f>
        <v>3.9614654269322092E-3</v>
      </c>
      <c r="K1131" s="57">
        <f>'Historical Data'!U115</f>
        <v>1.5598771557456148E-2</v>
      </c>
      <c r="L1131" s="57">
        <f>'Historical Data'!W115</f>
        <v>1.1781112006646666E-2</v>
      </c>
      <c r="M1131" s="57">
        <f>'Historical Data'!Y115</f>
        <v>1.7842315285733434E-2</v>
      </c>
    </row>
    <row r="1132" spans="2:13" ht="15" customHeight="1" x14ac:dyDescent="0.35">
      <c r="B1132" s="56">
        <f>'Historical Data'!C114</f>
        <v>46125</v>
      </c>
      <c r="C1132" s="57">
        <f>'Historical Data'!E114</f>
        <v>5.3548090848081209E-3</v>
      </c>
      <c r="D1132" s="57">
        <f>'Historical Data'!G114</f>
        <v>1.5027225189726545E-2</v>
      </c>
      <c r="E1132" s="57">
        <f>'Historical Data'!I114</f>
        <v>9.2113685160377656E-5</v>
      </c>
      <c r="F1132" s="57">
        <f>'Historical Data'!K114</f>
        <v>3.1511339638552904E-2</v>
      </c>
      <c r="G1132" s="57">
        <f>'Historical Data'!M114</f>
        <v>2.1013210105979008E-2</v>
      </c>
      <c r="H1132" s="57">
        <f>'Historical Data'!O114</f>
        <v>4.2446600207299623E-2</v>
      </c>
      <c r="I1132" s="57">
        <f>'Historical Data'!Q114</f>
        <v>7.3940396545904008E-3</v>
      </c>
      <c r="J1132" s="57">
        <f>'Historical Data'!S114</f>
        <v>1.6046327259095827E-2</v>
      </c>
      <c r="K1132" s="57">
        <f>'Historical Data'!U114</f>
        <v>-7.927312622576399E-3</v>
      </c>
      <c r="L1132" s="57">
        <f>'Historical Data'!W114</f>
        <v>2.5541407577039932E-2</v>
      </c>
      <c r="M1132" s="57">
        <f>'Historical Data'!Y114</f>
        <v>1.2229336258509083E-3</v>
      </c>
    </row>
    <row r="1133" spans="2:13" ht="15" customHeight="1" x14ac:dyDescent="0.35">
      <c r="B1133" s="56">
        <f>'Historical Data'!C113</f>
        <v>46127</v>
      </c>
      <c r="C1133" s="57">
        <f>'Historical Data'!E113</f>
        <v>2.504198492056231E-2</v>
      </c>
      <c r="D1133" s="57">
        <f>'Historical Data'!G113</f>
        <v>-3.5310339842136163E-3</v>
      </c>
      <c r="E1133" s="57">
        <f>'Historical Data'!I113</f>
        <v>9.7656254392990416E-3</v>
      </c>
      <c r="F1133" s="57">
        <f>'Historical Data'!K113</f>
        <v>1.1469459620964795E-2</v>
      </c>
      <c r="G1133" s="57">
        <f>'Historical Data'!M113</f>
        <v>1.566874032584753E-2</v>
      </c>
      <c r="H1133" s="57">
        <f>'Historical Data'!O113</f>
        <v>3.6499217971331932E-2</v>
      </c>
      <c r="I1133" s="57">
        <f>'Historical Data'!Q113</f>
        <v>3.7599717789089659E-2</v>
      </c>
      <c r="J1133" s="57">
        <f>'Historical Data'!S113</f>
        <v>1.6440122130319201E-2</v>
      </c>
      <c r="K1133" s="57">
        <f>'Historical Data'!U113</f>
        <v>4.0286352114625057E-2</v>
      </c>
      <c r="L1133" s="57">
        <f>'Historical Data'!W113</f>
        <v>3.003301896376831E-2</v>
      </c>
      <c r="M1133" s="57">
        <f>'Historical Data'!Y113</f>
        <v>2.2461975264631784E-2</v>
      </c>
    </row>
    <row r="1134" spans="2:13" ht="15" customHeight="1" x14ac:dyDescent="0.35">
      <c r="B1134" s="56">
        <f>'Historical Data'!C112</f>
        <v>46128</v>
      </c>
      <c r="C1134" s="57">
        <f>'Historical Data'!E112</f>
        <v>8.200070196220377E-3</v>
      </c>
      <c r="D1134" s="57">
        <f>'Historical Data'!G112</f>
        <v>4.3931136147660421E-2</v>
      </c>
      <c r="E1134" s="57">
        <f>'Historical Data'!I112</f>
        <v>2.0847565866513929E-2</v>
      </c>
      <c r="F1134" s="57">
        <f>'Historical Data'!K112</f>
        <v>5.3208363710051332E-2</v>
      </c>
      <c r="G1134" s="57">
        <f>'Historical Data'!M112</f>
        <v>4.3648565600765465E-2</v>
      </c>
      <c r="H1134" s="57">
        <f>'Historical Data'!O112</f>
        <v>1.4672401206952346E-2</v>
      </c>
      <c r="I1134" s="57">
        <f>'Historical Data'!Q112</f>
        <v>9.9279803451219895E-3</v>
      </c>
      <c r="J1134" s="57">
        <f>'Historical Data'!S112</f>
        <v>-4.5848932430891942E-3</v>
      </c>
      <c r="K1134" s="57">
        <f>'Historical Data'!U112</f>
        <v>-6.4014146012736362E-4</v>
      </c>
      <c r="L1134" s="57">
        <f>'Historical Data'!W112</f>
        <v>1.1259966114554931E-2</v>
      </c>
      <c r="M1134" s="57">
        <f>'Historical Data'!Y112</f>
        <v>9.8892033622315356E-3</v>
      </c>
    </row>
    <row r="1135" spans="2:13" ht="15" customHeight="1" x14ac:dyDescent="0.35">
      <c r="B1135" s="56">
        <f>'Historical Data'!C111</f>
        <v>46129</v>
      </c>
      <c r="C1135" s="57">
        <f>'Historical Data'!E111</f>
        <v>1.1051654620494622E-2</v>
      </c>
      <c r="D1135" s="57">
        <f>'Historical Data'!G111</f>
        <v>3.0427019454472015E-2</v>
      </c>
      <c r="E1135" s="57">
        <f>'Historical Data'!I111</f>
        <v>7.5073949689641317E-3</v>
      </c>
      <c r="F1135" s="57">
        <f>'Historical Data'!K111</f>
        <v>2.7485881730368034E-2</v>
      </c>
      <c r="G1135" s="57">
        <f>'Historical Data'!M111</f>
        <v>5.924439288999217E-3</v>
      </c>
      <c r="H1135" s="57">
        <f>'Historical Data'!O111</f>
        <v>3.9183014157637697E-3</v>
      </c>
      <c r="I1135" s="57">
        <f>'Historical Data'!Q111</f>
        <v>2.6787894068255991E-2</v>
      </c>
      <c r="J1135" s="57">
        <f>'Historical Data'!S111</f>
        <v>7.1648801760613168E-3</v>
      </c>
      <c r="K1135" s="57">
        <f>'Historical Data'!U111</f>
        <v>1.8735007537277859E-2</v>
      </c>
      <c r="L1135" s="57">
        <f>'Historical Data'!W111</f>
        <v>2.3441016899332645E-3</v>
      </c>
      <c r="M1135" s="57">
        <f>'Historical Data'!Y111</f>
        <v>2.8522636954040337E-2</v>
      </c>
    </row>
    <row r="1136" spans="2:13" ht="15" customHeight="1" x14ac:dyDescent="0.35">
      <c r="B1136" s="56">
        <f>'Historical Data'!C110</f>
        <v>46132</v>
      </c>
      <c r="C1136" s="57">
        <f>'Historical Data'!E110</f>
        <v>5.5010679334821511E-4</v>
      </c>
      <c r="D1136" s="57">
        <f>'Historical Data'!G110</f>
        <v>-3.1753008299384433E-4</v>
      </c>
      <c r="E1136" s="57">
        <f>'Historical Data'!I110</f>
        <v>2.253162533804054E-2</v>
      </c>
      <c r="F1136" s="57">
        <f>'Historical Data'!K110</f>
        <v>1.1738044488937005E-2</v>
      </c>
      <c r="G1136" s="57">
        <f>'Historical Data'!M110</f>
        <v>4.6241714753514795E-2</v>
      </c>
      <c r="H1136" s="57">
        <f>'Historical Data'!O110</f>
        <v>9.2927792298507228E-3</v>
      </c>
      <c r="I1136" s="57">
        <f>'Historical Data'!Q110</f>
        <v>-5.5049738676707927E-3</v>
      </c>
      <c r="J1136" s="57">
        <f>'Historical Data'!S110</f>
        <v>1.1178833275208078E-2</v>
      </c>
      <c r="K1136" s="57">
        <f>'Historical Data'!U110</f>
        <v>5.0298839132851825E-3</v>
      </c>
      <c r="L1136" s="57">
        <f>'Historical Data'!W110</f>
        <v>1.4031790176562975E-2</v>
      </c>
      <c r="M1136" s="57">
        <f>'Historical Data'!Y110</f>
        <v>2.6389789976366318E-2</v>
      </c>
    </row>
    <row r="1137" spans="2:13" ht="15" customHeight="1" x14ac:dyDescent="0.35">
      <c r="B1137" s="56">
        <f>'Historical Data'!C109</f>
        <v>46133</v>
      </c>
      <c r="C1137" s="57">
        <f>'Historical Data'!E109</f>
        <v>2.1466566115652341E-2</v>
      </c>
      <c r="D1137" s="57">
        <f>'Historical Data'!G109</f>
        <v>4.6847898202995175E-3</v>
      </c>
      <c r="E1137" s="57">
        <f>'Historical Data'!I109</f>
        <v>-2.3422844506284513E-3</v>
      </c>
      <c r="F1137" s="57">
        <f>'Historical Data'!K109</f>
        <v>1.0705541387654005E-2</v>
      </c>
      <c r="G1137" s="57">
        <f>'Historical Data'!M109</f>
        <v>-3.1211433850053538E-3</v>
      </c>
      <c r="H1137" s="57">
        <f>'Historical Data'!O109</f>
        <v>6.6292830871805819E-3</v>
      </c>
      <c r="I1137" s="57">
        <f>'Historical Data'!Q109</f>
        <v>-5.6558621986120272E-3</v>
      </c>
      <c r="J1137" s="57">
        <f>'Historical Data'!S109</f>
        <v>-4.5226087032005369E-3</v>
      </c>
      <c r="K1137" s="57">
        <f>'Historical Data'!U109</f>
        <v>-1.0947954024141948E-3</v>
      </c>
      <c r="L1137" s="57">
        <f>'Historical Data'!W109</f>
        <v>5.6503552761697495E-3</v>
      </c>
      <c r="M1137" s="57">
        <f>'Historical Data'!Y109</f>
        <v>9.4626935168791171E-3</v>
      </c>
    </row>
    <row r="1138" spans="2:13" ht="15" customHeight="1" x14ac:dyDescent="0.35">
      <c r="B1138" s="56">
        <f>'Historical Data'!C108</f>
        <v>46134</v>
      </c>
      <c r="C1138" s="57">
        <f>'Historical Data'!E108</f>
        <v>5.0337557740138816E-3</v>
      </c>
      <c r="D1138" s="57">
        <f>'Historical Data'!G108</f>
        <v>8.1245493393460322E-2</v>
      </c>
      <c r="E1138" s="57">
        <f>'Historical Data'!I108</f>
        <v>4.2565174932060801E-2</v>
      </c>
      <c r="F1138" s="57">
        <f>'Historical Data'!K108</f>
        <v>6.2419935144505612E-2</v>
      </c>
      <c r="G1138" s="57">
        <f>'Historical Data'!M108</f>
        <v>7.8833352030287518E-3</v>
      </c>
      <c r="H1138" s="57">
        <f>'Historical Data'!O108</f>
        <v>2.5427528435048918E-2</v>
      </c>
      <c r="I1138" s="57">
        <f>'Historical Data'!Q108</f>
        <v>0</v>
      </c>
      <c r="J1138" s="57">
        <f>'Historical Data'!S108</f>
        <v>2.3220529906096354E-2</v>
      </c>
      <c r="K1138" s="57">
        <f>'Historical Data'!U108</f>
        <v>1.2525250942232447E-3</v>
      </c>
      <c r="L1138" s="57">
        <f>'Historical Data'!W108</f>
        <v>0</v>
      </c>
      <c r="M1138" s="57">
        <f>'Historical Data'!Y108</f>
        <v>2.2140016237233828E-2</v>
      </c>
    </row>
    <row r="1139" spans="2:13" ht="15" customHeight="1" x14ac:dyDescent="0.35">
      <c r="B1139" s="56">
        <f>'Historical Data'!C107</f>
        <v>46135</v>
      </c>
      <c r="C1139" s="57">
        <f>'Historical Data'!E107</f>
        <v>1.8253360307452615E-2</v>
      </c>
      <c r="D1139" s="57">
        <f>'Historical Data'!G107</f>
        <v>-5.0069261809585486E-3</v>
      </c>
      <c r="E1139" s="57">
        <f>'Historical Data'!I107</f>
        <v>1.2677821311334325E-2</v>
      </c>
      <c r="F1139" s="57">
        <f>'Historical Data'!K107</f>
        <v>-6.8166068273047831E-3</v>
      </c>
      <c r="G1139" s="57">
        <f>'Historical Data'!M107</f>
        <v>-4.9937720490644821E-4</v>
      </c>
      <c r="H1139" s="57">
        <f>'Historical Data'!O107</f>
        <v>1.5164557849893789E-3</v>
      </c>
      <c r="I1139" s="57">
        <f>'Historical Data'!Q107</f>
        <v>-1.4159439351566272E-2</v>
      </c>
      <c r="J1139" s="57">
        <f>'Historical Data'!S107</f>
        <v>-7.7700204813818674E-3</v>
      </c>
      <c r="K1139" s="57">
        <f>'Historical Data'!U107</f>
        <v>-1.876485077454304E-3</v>
      </c>
      <c r="L1139" s="57">
        <f>'Historical Data'!W107</f>
        <v>-1.3186585366197212E-2</v>
      </c>
      <c r="M1139" s="57">
        <f>'Historical Data'!Y107</f>
        <v>4.8027069395589539E-2</v>
      </c>
    </row>
    <row r="1140" spans="2:13" ht="15" customHeight="1" x14ac:dyDescent="0.35">
      <c r="B1140" s="56">
        <f>'Historical Data'!C106</f>
        <v>46136</v>
      </c>
      <c r="C1140" s="57">
        <f>'Historical Data'!E106</f>
        <v>7.7915731673598998E-3</v>
      </c>
      <c r="D1140" s="57">
        <f>'Historical Data'!G106</f>
        <v>3.7245143193292973E-2</v>
      </c>
      <c r="E1140" s="57">
        <f>'Historical Data'!I106</f>
        <v>1.7831424435796661E-2</v>
      </c>
      <c r="F1140" s="57">
        <f>'Historical Data'!K106</f>
        <v>-5.976276137214187E-3</v>
      </c>
      <c r="G1140" s="57">
        <f>'Historical Data'!M106</f>
        <v>2.2200849936255818E-3</v>
      </c>
      <c r="H1140" s="57">
        <f>'Historical Data'!O106</f>
        <v>-2.930171605121612E-2</v>
      </c>
      <c r="I1140" s="57">
        <f>'Historical Data'!Q106</f>
        <v>-9.8207294956321745E-3</v>
      </c>
      <c r="J1140" s="57">
        <f>'Historical Data'!S106</f>
        <v>-9.9439696001524247E-4</v>
      </c>
      <c r="K1140" s="57">
        <f>'Historical Data'!U106</f>
        <v>-8.6166381093272237E-3</v>
      </c>
      <c r="L1140" s="57">
        <f>'Historical Data'!W106</f>
        <v>1.0922673392498972E-2</v>
      </c>
      <c r="M1140" s="57">
        <f>'Historical Data'!Y106</f>
        <v>-2.1588968991685054E-2</v>
      </c>
    </row>
    <row r="1141" spans="2:13" ht="15" customHeight="1" x14ac:dyDescent="0.35">
      <c r="B1141" s="56">
        <f>'Historical Data'!C105</f>
        <v>46139</v>
      </c>
      <c r="C1141" s="57">
        <f>'Historical Data'!E105</f>
        <v>3.8918251256230274E-3</v>
      </c>
      <c r="D1141" s="57">
        <f>'Historical Data'!G105</f>
        <v>1.6891602734541156E-2</v>
      </c>
      <c r="E1141" s="57">
        <f>'Historical Data'!I105</f>
        <v>-4.9361526260131017E-3</v>
      </c>
      <c r="F1141" s="57">
        <f>'Historical Data'!K105</f>
        <v>2.418980414709182E-2</v>
      </c>
      <c r="G1141" s="57">
        <f>'Historical Data'!M105</f>
        <v>4.1145202588902308E-2</v>
      </c>
      <c r="H1141" s="57">
        <f>'Historical Data'!O105</f>
        <v>5.2940494243891134E-2</v>
      </c>
      <c r="I1141" s="57">
        <f>'Historical Data'!Q105</f>
        <v>3.1862064439077908E-2</v>
      </c>
      <c r="J1141" s="57">
        <f>'Historical Data'!S105</f>
        <v>2.0778842746008497E-2</v>
      </c>
      <c r="K1141" s="57">
        <f>'Historical Data'!U105</f>
        <v>1.422250343491549E-2</v>
      </c>
      <c r="L1141" s="57">
        <f>'Historical Data'!W105</f>
        <v>4.1839088800757596E-2</v>
      </c>
      <c r="M1141" s="57">
        <f>'Historical Data'!Y105</f>
        <v>4.2953817323459154E-2</v>
      </c>
    </row>
    <row r="1142" spans="2:13" ht="15" customHeight="1" x14ac:dyDescent="0.35">
      <c r="B1142" s="56">
        <f>'Historical Data'!C104</f>
        <v>46140</v>
      </c>
      <c r="C1142" s="57">
        <f>'Historical Data'!E104</f>
        <v>1.4223178060461805E-2</v>
      </c>
      <c r="D1142" s="57">
        <f>'Historical Data'!G104</f>
        <v>-2.4383454822674011E-4</v>
      </c>
      <c r="E1142" s="57">
        <f>'Historical Data'!I104</f>
        <v>1.6467431734629612E-2</v>
      </c>
      <c r="F1142" s="57">
        <f>'Historical Data'!K104</f>
        <v>2.4306365409680675E-2</v>
      </c>
      <c r="G1142" s="57">
        <f>'Historical Data'!M104</f>
        <v>1.7339487531688347E-2</v>
      </c>
      <c r="H1142" s="57">
        <f>'Historical Data'!O104</f>
        <v>1.2373745540341874E-2</v>
      </c>
      <c r="I1142" s="57">
        <f>'Historical Data'!Q104</f>
        <v>2.5831963689745274E-2</v>
      </c>
      <c r="J1142" s="57">
        <f>'Historical Data'!S104</f>
        <v>-8.1666984388756303E-3</v>
      </c>
      <c r="K1142" s="57">
        <f>'Historical Data'!U104</f>
        <v>-5.9208287087000322E-3</v>
      </c>
      <c r="L1142" s="57">
        <f>'Historical Data'!W104</f>
        <v>1.8976078533216922E-2</v>
      </c>
      <c r="M1142" s="57">
        <f>'Historical Data'!Y104</f>
        <v>-9.9294398239899717E-3</v>
      </c>
    </row>
    <row r="1143" spans="2:13" ht="15" customHeight="1" x14ac:dyDescent="0.35">
      <c r="B1143" s="56">
        <f>'Historical Data'!C103</f>
        <v>46141</v>
      </c>
      <c r="C1143" s="57">
        <f>'Historical Data'!E103</f>
        <v>2.5077262029191694E-3</v>
      </c>
      <c r="D1143" s="57">
        <f>'Historical Data'!G103</f>
        <v>-1.2051919151682466E-2</v>
      </c>
      <c r="E1143" s="57">
        <f>'Historical Data'!I103</f>
        <v>-4.1200868394144496E-3</v>
      </c>
      <c r="F1143" s="57">
        <f>'Historical Data'!K103</f>
        <v>-1.8222553002003039E-2</v>
      </c>
      <c r="G1143" s="57">
        <f>'Historical Data'!M103</f>
        <v>-2.3474651486480647E-2</v>
      </c>
      <c r="H1143" s="57">
        <f>'Historical Data'!O103</f>
        <v>-3.5290008461597577E-2</v>
      </c>
      <c r="I1143" s="57">
        <f>'Historical Data'!Q103</f>
        <v>-1.5108886018816881E-2</v>
      </c>
      <c r="J1143" s="57">
        <f>'Historical Data'!S103</f>
        <v>-1.3641478708390387E-2</v>
      </c>
      <c r="K1143" s="57">
        <f>'Historical Data'!U103</f>
        <v>4.2319940549060409E-3</v>
      </c>
      <c r="L1143" s="57">
        <f>'Historical Data'!W103</f>
        <v>-2.2303970770533144E-2</v>
      </c>
      <c r="M1143" s="57">
        <f>'Historical Data'!Y103</f>
        <v>-3.0315175610325817E-2</v>
      </c>
    </row>
    <row r="1144" spans="2:13" ht="15" customHeight="1" x14ac:dyDescent="0.35">
      <c r="B1144" s="56">
        <f>'Historical Data'!C102</f>
        <v>46142</v>
      </c>
      <c r="C1144" s="57">
        <f>'Historical Data'!E102</f>
        <v>-2.32518892159983E-3</v>
      </c>
      <c r="D1144" s="57">
        <f>'Historical Data'!G102</f>
        <v>-5.3520447842194785E-2</v>
      </c>
      <c r="E1144" s="57">
        <f>'Historical Data'!I102</f>
        <v>-1.4179003632491916E-2</v>
      </c>
      <c r="F1144" s="57">
        <f>'Historical Data'!K102</f>
        <v>1.1720208585032532E-2</v>
      </c>
      <c r="G1144" s="57">
        <f>'Historical Data'!M102</f>
        <v>4.0153885385703081E-3</v>
      </c>
      <c r="H1144" s="57">
        <f>'Historical Data'!O102</f>
        <v>1.3382914741117968E-3</v>
      </c>
      <c r="I1144" s="57">
        <f>'Historical Data'!Q102</f>
        <v>-1.0583923510009585E-2</v>
      </c>
      <c r="J1144" s="57">
        <f>'Historical Data'!S102</f>
        <v>-5.3575659072535586E-3</v>
      </c>
      <c r="K1144" s="57">
        <f>'Historical Data'!U102</f>
        <v>-6.2431714121888859E-3</v>
      </c>
      <c r="L1144" s="57">
        <f>'Historical Data'!W102</f>
        <v>-1.5393195154397188E-2</v>
      </c>
      <c r="M1144" s="57">
        <f>'Historical Data'!Y102</f>
        <v>2.0156332217840189E-2</v>
      </c>
    </row>
    <row r="1145" spans="2:13" ht="15" customHeight="1" x14ac:dyDescent="0.35">
      <c r="B1145" s="56">
        <f>'Historical Data'!C101</f>
        <v>46143</v>
      </c>
      <c r="C1145" s="57">
        <f>'Historical Data'!E101</f>
        <v>1.4859505685555829E-2</v>
      </c>
      <c r="D1145" s="57">
        <f>'Historical Data'!G101</f>
        <v>0</v>
      </c>
      <c r="E1145" s="57">
        <f>'Historical Data'!I101</f>
        <v>0</v>
      </c>
      <c r="F1145" s="57">
        <f>'Historical Data'!K101</f>
        <v>0</v>
      </c>
      <c r="G1145" s="57">
        <f>'Historical Data'!M101</f>
        <v>0</v>
      </c>
      <c r="H1145" s="57">
        <f>'Historical Data'!O101</f>
        <v>0</v>
      </c>
      <c r="I1145" s="57">
        <f>'Historical Data'!Q101</f>
        <v>0</v>
      </c>
      <c r="J1145" s="57">
        <f>'Historical Data'!S101</f>
        <v>0</v>
      </c>
      <c r="K1145" s="57">
        <f>'Historical Data'!U101</f>
        <v>0</v>
      </c>
      <c r="L1145" s="57">
        <f>'Historical Data'!W101</f>
        <v>0</v>
      </c>
      <c r="M1145" s="57">
        <f>'Historical Data'!Y101</f>
        <v>0</v>
      </c>
    </row>
    <row r="1146" spans="2:13" ht="15" customHeight="1" x14ac:dyDescent="0.35">
      <c r="B1146" s="56">
        <f>'Historical Data'!C100</f>
        <v>46146</v>
      </c>
      <c r="C1146" s="57">
        <f>'Historical Data'!E100</f>
        <v>1.2198524818071599E-2</v>
      </c>
      <c r="D1146" s="57">
        <f>'Historical Data'!G100</f>
        <v>4.183276171656547E-2</v>
      </c>
      <c r="E1146" s="57">
        <f>'Historical Data'!I100</f>
        <v>5.1786599432415592E-2</v>
      </c>
      <c r="F1146" s="57">
        <f>'Historical Data'!K100</f>
        <v>2.456613386658657E-2</v>
      </c>
      <c r="G1146" s="57">
        <f>'Historical Data'!M100</f>
        <v>5.9670478051361719E-2</v>
      </c>
      <c r="H1146" s="57">
        <f>'Historical Data'!O100</f>
        <v>2.0492825328390918E-3</v>
      </c>
      <c r="I1146" s="57">
        <f>'Historical Data'!Q100</f>
        <v>9.6152528787607494E-4</v>
      </c>
      <c r="J1146" s="57">
        <f>'Historical Data'!S100</f>
        <v>2.2547893407260933E-3</v>
      </c>
      <c r="K1146" s="57">
        <f>'Historical Data'!U100</f>
        <v>2.1987801979981292E-3</v>
      </c>
      <c r="L1146" s="57">
        <f>'Historical Data'!W100</f>
        <v>-7.0857806121915612E-3</v>
      </c>
      <c r="M1146" s="57">
        <f>'Historical Data'!Y100</f>
        <v>-6.9124638571230745E-3</v>
      </c>
    </row>
    <row r="1147" spans="2:13" ht="15" customHeight="1" x14ac:dyDescent="0.35">
      <c r="B1147" s="56">
        <f>'Historical Data'!C99</f>
        <v>46147</v>
      </c>
      <c r="C1147" s="57">
        <f>'Historical Data'!E99</f>
        <v>-7.1479628305926024E-4</v>
      </c>
      <c r="D1147" s="57">
        <f>'Historical Data'!G99</f>
        <v>8.0091182611090606E-3</v>
      </c>
      <c r="E1147" s="57">
        <f>'Historical Data'!I99</f>
        <v>3.1533334455647211E-2</v>
      </c>
      <c r="F1147" s="57">
        <f>'Historical Data'!K99</f>
        <v>1.170261164274744E-2</v>
      </c>
      <c r="G1147" s="57">
        <f>'Historical Data'!M99</f>
        <v>-5.9581275571062187E-2</v>
      </c>
      <c r="H1147" s="57">
        <f>'Historical Data'!O99</f>
        <v>-6.2233866899330526E-4</v>
      </c>
      <c r="I1147" s="57">
        <f>'Historical Data'!Q99</f>
        <v>-1.3207928137405345E-3</v>
      </c>
      <c r="J1147" s="57">
        <f>'Historical Data'!S99</f>
        <v>-3.4995678841396316E-3</v>
      </c>
      <c r="K1147" s="57">
        <f>'Historical Data'!U99</f>
        <v>1.253798556239305E-3</v>
      </c>
      <c r="L1147" s="57">
        <f>'Historical Data'!W99</f>
        <v>2.8319158333565131E-3</v>
      </c>
      <c r="M1147" s="57">
        <f>'Historical Data'!Y99</f>
        <v>6.2065070414709655E-3</v>
      </c>
    </row>
    <row r="1148" spans="2:13" ht="15" customHeight="1" x14ac:dyDescent="0.35">
      <c r="B1148" s="56">
        <f>'Historical Data'!C98</f>
        <v>46148</v>
      </c>
      <c r="C1148" s="57">
        <f>'Historical Data'!E98</f>
        <v>-4.6263067180321027E-3</v>
      </c>
      <c r="D1148" s="57">
        <f>'Historical Data'!G98</f>
        <v>-1.6316166271597154E-3</v>
      </c>
      <c r="E1148" s="57">
        <f>'Historical Data'!I98</f>
        <v>1.6223505475333022E-2</v>
      </c>
      <c r="F1148" s="57">
        <f>'Historical Data'!K98</f>
        <v>-3.6528595066759317E-3</v>
      </c>
      <c r="G1148" s="57">
        <f>'Historical Data'!M98</f>
        <v>-1.000651148061249E-2</v>
      </c>
      <c r="H1148" s="57">
        <f>'Historical Data'!O98</f>
        <v>1.0588089385733745E-2</v>
      </c>
      <c r="I1148" s="57">
        <f>'Historical Data'!Q98</f>
        <v>5.8916389520204948E-3</v>
      </c>
      <c r="J1148" s="57">
        <f>'Historical Data'!S98</f>
        <v>-9.5321193197518417E-3</v>
      </c>
      <c r="K1148" s="57">
        <f>'Historical Data'!U98</f>
        <v>-1.0956330775569678E-2</v>
      </c>
      <c r="L1148" s="57">
        <f>'Historical Data'!W98</f>
        <v>1.3554920911487134E-3</v>
      </c>
      <c r="M1148" s="57">
        <f>'Historical Data'!Y98</f>
        <v>-4.0355572490369251E-4</v>
      </c>
    </row>
    <row r="1149" spans="2:13" ht="15" customHeight="1" x14ac:dyDescent="0.35">
      <c r="B1149" s="56">
        <f>'Historical Data'!C97</f>
        <v>46149</v>
      </c>
      <c r="C1149" s="57">
        <f>'Historical Data'!E97</f>
        <v>4.8599648287177555E-3</v>
      </c>
      <c r="D1149" s="57">
        <f>'Historical Data'!G97</f>
        <v>-1.4353778541406959E-2</v>
      </c>
      <c r="E1149" s="57">
        <f>'Historical Data'!I97</f>
        <v>8.8691796008868451E-3</v>
      </c>
      <c r="F1149" s="57">
        <f>'Historical Data'!K97</f>
        <v>4.6700739657039581E-3</v>
      </c>
      <c r="G1149" s="57">
        <f>'Historical Data'!M97</f>
        <v>8.6482467014699083E-3</v>
      </c>
      <c r="H1149" s="57">
        <f>'Historical Data'!O97</f>
        <v>1.4087016237360084E-2</v>
      </c>
      <c r="I1149" s="57">
        <f>'Historical Data'!Q97</f>
        <v>-2.4862560752496488E-2</v>
      </c>
      <c r="J1149" s="57">
        <f>'Historical Data'!S97</f>
        <v>1.3929344074438355E-2</v>
      </c>
      <c r="K1149" s="57">
        <f>'Historical Data'!U97</f>
        <v>-6.8049511979577648E-3</v>
      </c>
      <c r="L1149" s="57">
        <f>'Historical Data'!W97</f>
        <v>-9.0242660029263844E-3</v>
      </c>
      <c r="M1149" s="57">
        <f>'Historical Data'!Y97</f>
        <v>-1.2399072104079867E-2</v>
      </c>
    </row>
    <row r="1150" spans="2:13" ht="15" customHeight="1" x14ac:dyDescent="0.35">
      <c r="B1150" s="56">
        <f>'Historical Data'!C96</f>
        <v>46150</v>
      </c>
      <c r="C1150" s="57">
        <f>'Historical Data'!E96</f>
        <v>4.8694107036717504E-4</v>
      </c>
      <c r="D1150" s="57">
        <f>'Historical Data'!G96</f>
        <v>-2.4151107050412235E-2</v>
      </c>
      <c r="E1150" s="57">
        <f>'Historical Data'!I96</f>
        <v>-6.7398909684102115E-3</v>
      </c>
      <c r="F1150" s="57">
        <f>'Historical Data'!K96</f>
        <v>-2.1112996041559584E-2</v>
      </c>
      <c r="G1150" s="57">
        <f>'Historical Data'!M96</f>
        <v>-1.1789265136737614E-2</v>
      </c>
      <c r="H1150" s="57">
        <f>'Historical Data'!O96</f>
        <v>-8.16116102362896E-3</v>
      </c>
      <c r="I1150" s="57">
        <f>'Historical Data'!Q96</f>
        <v>-9.9290366461904922E-3</v>
      </c>
      <c r="J1150" s="57">
        <f>'Historical Data'!S96</f>
        <v>4.4960615542510851E-3</v>
      </c>
      <c r="K1150" s="57">
        <f>'Historical Data'!U96</f>
        <v>4.7808929222137309E-4</v>
      </c>
      <c r="L1150" s="57">
        <f>'Historical Data'!W96</f>
        <v>-7.3989647041979856E-3</v>
      </c>
      <c r="M1150" s="57">
        <f>'Historical Data'!Y96</f>
        <v>6.9489537407343427E-3</v>
      </c>
    </row>
    <row r="1151" spans="2:13" ht="15" customHeight="1" x14ac:dyDescent="0.35">
      <c r="B1151" s="56">
        <f>'Historical Data'!C95</f>
        <v>46153</v>
      </c>
      <c r="C1151" s="57">
        <f>'Historical Data'!E95</f>
        <v>-4.4730422054158891E-3</v>
      </c>
      <c r="D1151" s="57">
        <f>'Historical Data'!G95</f>
        <v>-9.7517371527405805E-3</v>
      </c>
      <c r="E1151" s="57">
        <f>'Historical Data'!I95</f>
        <v>2.3528471157175934E-2</v>
      </c>
      <c r="F1151" s="57">
        <f>'Historical Data'!K95</f>
        <v>-1.464520048347695E-2</v>
      </c>
      <c r="G1151" s="57">
        <f>'Historical Data'!M95</f>
        <v>-1.3014533091213587E-2</v>
      </c>
      <c r="H1151" s="57">
        <f>'Historical Data'!O95</f>
        <v>-2.5472669141251125E-2</v>
      </c>
      <c r="I1151" s="57">
        <f>'Historical Data'!Q95</f>
        <v>-1.9561664071269469E-2</v>
      </c>
      <c r="J1151" s="57">
        <f>'Historical Data'!S95</f>
        <v>-2.2877047795849648E-2</v>
      </c>
      <c r="K1151" s="57">
        <f>'Historical Data'!U95</f>
        <v>-9.7149807037935076E-3</v>
      </c>
      <c r="L1151" s="57">
        <f>'Historical Data'!W95</f>
        <v>-6.4219926326519738E-3</v>
      </c>
      <c r="M1151" s="57">
        <f>'Historical Data'!Y95</f>
        <v>-2.5226163657861234E-2</v>
      </c>
    </row>
    <row r="1152" spans="2:13" ht="15" customHeight="1" x14ac:dyDescent="0.35">
      <c r="B1152" s="56">
        <f>'Historical Data'!C94</f>
        <v>46154</v>
      </c>
      <c r="C1152" s="57">
        <f>'Historical Data'!E94</f>
        <v>8.2167979973850613E-3</v>
      </c>
      <c r="D1152" s="57">
        <f>'Historical Data'!G94</f>
        <v>-4.1853159179449761E-2</v>
      </c>
      <c r="E1152" s="57">
        <f>'Historical Data'!I94</f>
        <v>-5.7433129621836332E-2</v>
      </c>
      <c r="F1152" s="57">
        <f>'Historical Data'!K94</f>
        <v>-5.584828160454991E-2</v>
      </c>
      <c r="G1152" s="57">
        <f>'Historical Data'!M94</f>
        <v>-8.296275765510952E-3</v>
      </c>
      <c r="H1152" s="57">
        <f>'Historical Data'!O94</f>
        <v>-6.9523076789360094E-2</v>
      </c>
      <c r="I1152" s="57">
        <f>'Historical Data'!Q94</f>
        <v>-3.0559453361497679E-2</v>
      </c>
      <c r="J1152" s="57">
        <f>'Historical Data'!S94</f>
        <v>-6.3617775861635195E-4</v>
      </c>
      <c r="K1152" s="57">
        <f>'Historical Data'!U94</f>
        <v>-1.4795774184053423E-2</v>
      </c>
      <c r="L1152" s="57">
        <f>'Historical Data'!W94</f>
        <v>-3.4164443350318652E-2</v>
      </c>
      <c r="M1152" s="57">
        <f>'Historical Data'!Y94</f>
        <v>-4.955683788665477E-2</v>
      </c>
    </row>
    <row r="1153" spans="2:13" ht="15" customHeight="1" x14ac:dyDescent="0.35">
      <c r="B1153" s="56">
        <f>'Historical Data'!C93</f>
        <v>46155</v>
      </c>
      <c r="C1153" s="57">
        <f>'Historical Data'!E93</f>
        <v>-8.413553562725995E-3</v>
      </c>
      <c r="D1153" s="57">
        <f>'Historical Data'!G93</f>
        <v>2.6395624896754066E-2</v>
      </c>
      <c r="E1153" s="57">
        <f>'Historical Data'!I93</f>
        <v>4.4877638510604001E-2</v>
      </c>
      <c r="F1153" s="57">
        <f>'Historical Data'!K93</f>
        <v>2.0226065618541789E-2</v>
      </c>
      <c r="G1153" s="57">
        <f>'Historical Data'!M93</f>
        <v>-4.4321226672984215E-3</v>
      </c>
      <c r="H1153" s="57">
        <f>'Historical Data'!O93</f>
        <v>-1.6893513306625363E-2</v>
      </c>
      <c r="I1153" s="57">
        <f>'Historical Data'!Q93</f>
        <v>1.7845554769855942E-2</v>
      </c>
      <c r="J1153" s="57">
        <f>'Historical Data'!S93</f>
        <v>-5.7295588522483509E-3</v>
      </c>
      <c r="K1153" s="57">
        <f>'Historical Data'!U93</f>
        <v>-1.5670871643039042E-2</v>
      </c>
      <c r="L1153" s="57">
        <f>'Historical Data'!W93</f>
        <v>-3.3341264425499006E-2</v>
      </c>
      <c r="M1153" s="57">
        <f>'Historical Data'!Y93</f>
        <v>-8.7944395978461598E-2</v>
      </c>
    </row>
    <row r="1154" spans="2:13" ht="15" customHeight="1" x14ac:dyDescent="0.35">
      <c r="B1154" s="56">
        <f>'Historical Data'!C92</f>
        <v>46156</v>
      </c>
      <c r="C1154" s="57">
        <f>'Historical Data'!E92</f>
        <v>-1.8445526255153721E-2</v>
      </c>
      <c r="D1154" s="57">
        <f>'Historical Data'!G92</f>
        <v>6.8276774950559727E-4</v>
      </c>
      <c r="E1154" s="57">
        <f>'Historical Data'!I92</f>
        <v>3.5267487352188098E-2</v>
      </c>
      <c r="F1154" s="57">
        <f>'Historical Data'!K92</f>
        <v>4.9656382935614474E-2</v>
      </c>
      <c r="G1154" s="57">
        <f>'Historical Data'!M92</f>
        <v>2.6488688790094139E-2</v>
      </c>
      <c r="H1154" s="57">
        <f>'Historical Data'!O92</f>
        <v>7.0698560519009135E-3</v>
      </c>
      <c r="I1154" s="57">
        <f>'Historical Data'!Q92</f>
        <v>3.9671960536578066E-3</v>
      </c>
      <c r="J1154" s="57">
        <f>'Historical Data'!S92</f>
        <v>1.4982618257238789E-2</v>
      </c>
      <c r="K1154" s="57">
        <f>'Historical Data'!U92</f>
        <v>8.2918739635151617E-4</v>
      </c>
      <c r="L1154" s="57">
        <f>'Historical Data'!W92</f>
        <v>8.4064715975507021E-3</v>
      </c>
      <c r="M1154" s="57">
        <f>'Historical Data'!Y92</f>
        <v>4.1175708551643986E-4</v>
      </c>
    </row>
    <row r="1155" spans="2:13" ht="15" customHeight="1" x14ac:dyDescent="0.35">
      <c r="B1155" s="56">
        <f>'Historical Data'!C91</f>
        <v>46157</v>
      </c>
      <c r="C1155" s="57">
        <f>'Historical Data'!E91</f>
        <v>-1.2510207700164644E-2</v>
      </c>
      <c r="D1155" s="57">
        <f>'Historical Data'!G91</f>
        <v>-1.1750436120745889E-2</v>
      </c>
      <c r="E1155" s="57">
        <f>'Historical Data'!I91</f>
        <v>-2.5372834684151635E-2</v>
      </c>
      <c r="F1155" s="57">
        <f>'Historical Data'!K91</f>
        <v>-1.4076366808259633E-2</v>
      </c>
      <c r="G1155" s="57">
        <f>'Historical Data'!M91</f>
        <v>-2.369087425575056E-2</v>
      </c>
      <c r="H1155" s="57">
        <f>'Historical Data'!O91</f>
        <v>4.3876699059162139E-3</v>
      </c>
      <c r="I1155" s="57">
        <f>'Historical Data'!Q91</f>
        <v>-2.115990426090486E-2</v>
      </c>
      <c r="J1155" s="57">
        <f>'Historical Data'!S91</f>
        <v>-2.6494536504019228E-3</v>
      </c>
      <c r="K1155" s="57">
        <f>'Historical Data'!U91</f>
        <v>1.3587427020762322E-2</v>
      </c>
      <c r="L1155" s="57">
        <f>'Historical Data'!W91</f>
        <v>-2.0840791665487357E-3</v>
      </c>
      <c r="M1155" s="57">
        <f>'Historical Data'!Y91</f>
        <v>5.6939087302387836E-3</v>
      </c>
    </row>
    <row r="1156" spans="2:13" ht="15" customHeight="1" x14ac:dyDescent="0.35">
      <c r="B1156" s="56">
        <f>'Historical Data'!C90</f>
        <v>46160</v>
      </c>
      <c r="C1156" s="57">
        <f>'Historical Data'!E90</f>
        <v>7.0139989150872495E-3</v>
      </c>
      <c r="D1156" s="57">
        <f>'Historical Data'!G90</f>
        <v>1.8947586456564691E-2</v>
      </c>
      <c r="E1156" s="57">
        <f>'Historical Data'!I90</f>
        <v>-7.2516316171138406E-3</v>
      </c>
      <c r="F1156" s="57">
        <f>'Historical Data'!K90</f>
        <v>-9.1718192856952152E-3</v>
      </c>
      <c r="G1156" s="57">
        <f>'Historical Data'!M90</f>
        <v>-2.0489747042696349E-2</v>
      </c>
      <c r="H1156" s="57">
        <f>'Historical Data'!O90</f>
        <v>2.7181884942357293E-2</v>
      </c>
      <c r="I1156" s="57">
        <f>'Historical Data'!Q90</f>
        <v>1.1980711231256436E-2</v>
      </c>
      <c r="J1156" s="57">
        <f>'Historical Data'!S90</f>
        <v>-1.7583825477894277E-2</v>
      </c>
      <c r="K1156" s="57">
        <f>'Historical Data'!U90</f>
        <v>-3.0407121546368043E-2</v>
      </c>
      <c r="L1156" s="57">
        <f>'Historical Data'!W90</f>
        <v>-6.5110237743645216E-3</v>
      </c>
      <c r="M1156" s="57">
        <f>'Historical Data'!Y90</f>
        <v>3.9222360925195598E-2</v>
      </c>
    </row>
    <row r="1157" spans="2:13" ht="15" customHeight="1" x14ac:dyDescent="0.35">
      <c r="B1157" s="56">
        <f>'Historical Data'!C89</f>
        <v>46161</v>
      </c>
      <c r="C1157" s="57">
        <f>'Historical Data'!E89</f>
        <v>6.5407323510726645E-3</v>
      </c>
      <c r="D1157" s="57">
        <f>'Historical Data'!G89</f>
        <v>9.0337358109615629E-4</v>
      </c>
      <c r="E1157" s="57">
        <f>'Historical Data'!I89</f>
        <v>6.4280853382907566E-3</v>
      </c>
      <c r="F1157" s="57">
        <f>'Historical Data'!K89</f>
        <v>-9.5762294092360811E-4</v>
      </c>
      <c r="G1157" s="57">
        <f>'Historical Data'!M89</f>
        <v>2.6417198857804136E-2</v>
      </c>
      <c r="H1157" s="57">
        <f>'Historical Data'!O89</f>
        <v>7.7497735448273097E-3</v>
      </c>
      <c r="I1157" s="57">
        <f>'Historical Data'!Q89</f>
        <v>1.7372251966172314E-2</v>
      </c>
      <c r="J1157" s="57">
        <f>'Historical Data'!S89</f>
        <v>2.832814379914339E-3</v>
      </c>
      <c r="K1157" s="57">
        <f>'Historical Data'!U89</f>
        <v>6.9128929183372989E-3</v>
      </c>
      <c r="L1157" s="57">
        <f>'Historical Data'!W89</f>
        <v>2.6338487792963106E-2</v>
      </c>
      <c r="M1157" s="57">
        <f>'Historical Data'!Y89</f>
        <v>-2.8355688158827719E-2</v>
      </c>
    </row>
    <row r="1158" spans="2:13" ht="15" customHeight="1" x14ac:dyDescent="0.35">
      <c r="B1158" s="56">
        <f>'Historical Data'!C88</f>
        <v>46162</v>
      </c>
      <c r="C1158" s="57">
        <f>'Historical Data'!E88</f>
        <v>-6.5693366916043106E-3</v>
      </c>
      <c r="D1158" s="57">
        <f>'Historical Data'!G88</f>
        <v>1.2485878590394961E-2</v>
      </c>
      <c r="E1158" s="57">
        <f>'Historical Data'!I88</f>
        <v>-1.0596673783447752E-2</v>
      </c>
      <c r="F1158" s="57">
        <f>'Historical Data'!K88</f>
        <v>5.2490263110891444E-3</v>
      </c>
      <c r="G1158" s="57">
        <f>'Historical Data'!M88</f>
        <v>-2.264441891112301E-3</v>
      </c>
      <c r="H1158" s="57">
        <f>'Historical Data'!O88</f>
        <v>7.4087458511957749E-3</v>
      </c>
      <c r="I1158" s="57">
        <f>'Historical Data'!Q88</f>
        <v>5.5654621825316219E-3</v>
      </c>
      <c r="J1158" s="57">
        <f>'Historical Data'!S88</f>
        <v>7.832617498770178E-3</v>
      </c>
      <c r="K1158" s="57">
        <f>'Historical Data'!U88</f>
        <v>4.3536093985152569E-3</v>
      </c>
      <c r="L1158" s="57">
        <f>'Historical Data'!W88</f>
        <v>-3.6144356337224348E-3</v>
      </c>
      <c r="M1158" s="57">
        <f>'Historical Data'!Y88</f>
        <v>2.1819875310742587E-2</v>
      </c>
    </row>
    <row r="1159" spans="2:13" ht="15" customHeight="1" x14ac:dyDescent="0.35">
      <c r="B1159" s="56">
        <f>'Historical Data'!C87</f>
        <v>46163</v>
      </c>
      <c r="C1159" s="57">
        <f>'Historical Data'!E87</f>
        <v>-7.4679438478935101E-3</v>
      </c>
      <c r="D1159" s="57">
        <f>'Historical Data'!G87</f>
        <v>-2.8972769369246532E-3</v>
      </c>
      <c r="E1159" s="57">
        <f>'Historical Data'!I87</f>
        <v>-3.6678405069643372E-3</v>
      </c>
      <c r="F1159" s="57">
        <f>'Historical Data'!K87</f>
        <v>-4.1318726816788054E-3</v>
      </c>
      <c r="G1159" s="57">
        <f>'Historical Data'!M87</f>
        <v>-4.483802539249071E-3</v>
      </c>
      <c r="H1159" s="57">
        <f>'Historical Data'!O87</f>
        <v>2.1131995267057002E-2</v>
      </c>
      <c r="I1159" s="57">
        <f>'Historical Data'!Q87</f>
        <v>-6.2893898806811732E-3</v>
      </c>
      <c r="J1159" s="57">
        <f>'Historical Data'!S87</f>
        <v>-9.3005477203195186E-3</v>
      </c>
      <c r="K1159" s="57">
        <f>'Historical Data'!U87</f>
        <v>-1.1670760608176733E-3</v>
      </c>
      <c r="L1159" s="57">
        <f>'Historical Data'!W87</f>
        <v>-7.2550943389494416E-3</v>
      </c>
      <c r="M1159" s="57">
        <f>'Historical Data'!Y87</f>
        <v>-1.4015605197415182E-2</v>
      </c>
    </row>
    <row r="1160" spans="2:13" ht="15" customHeight="1" x14ac:dyDescent="0.35">
      <c r="B1160" s="56">
        <f>'Historical Data'!C86</f>
        <v>46164</v>
      </c>
      <c r="C1160" s="57">
        <f>'Historical Data'!E86</f>
        <v>1.2550766077505937E-3</v>
      </c>
      <c r="D1160" s="57">
        <f>'Historical Data'!G86</f>
        <v>1.9147723273087003E-2</v>
      </c>
      <c r="E1160" s="57">
        <f>'Historical Data'!I86</f>
        <v>3.0187732319622018E-3</v>
      </c>
      <c r="F1160" s="57">
        <f>'Historical Data'!K86</f>
        <v>-4.556835249425184E-5</v>
      </c>
      <c r="G1160" s="57">
        <f>'Historical Data'!M86</f>
        <v>-1.456848055193849E-2</v>
      </c>
      <c r="H1160" s="57">
        <f>'Historical Data'!O86</f>
        <v>5.1053298102239353E-3</v>
      </c>
      <c r="I1160" s="57">
        <f>'Historical Data'!Q86</f>
        <v>-8.1012516524351375E-3</v>
      </c>
      <c r="J1160" s="57">
        <f>'Historical Data'!S86</f>
        <v>-3.8582854836144431E-4</v>
      </c>
      <c r="K1160" s="57">
        <f>'Historical Data'!U86</f>
        <v>-1.752629014836915E-2</v>
      </c>
      <c r="L1160" s="57">
        <f>'Historical Data'!W86</f>
        <v>-3.8977662740565799E-3</v>
      </c>
      <c r="M1160" s="57">
        <f>'Historical Data'!Y86</f>
        <v>4.7605910255477113E-3</v>
      </c>
    </row>
    <row r="1161" spans="2:13" ht="15" customHeight="1" x14ac:dyDescent="0.35">
      <c r="B1161" s="56">
        <f>'Historical Data'!C85</f>
        <v>46167</v>
      </c>
      <c r="C1161" s="57">
        <f>'Historical Data'!E85</f>
        <v>1.4805744886792871E-2</v>
      </c>
      <c r="D1161" s="57">
        <f>'Historical Data'!G85</f>
        <v>2.661014969252018E-2</v>
      </c>
      <c r="E1161" s="57">
        <f>'Historical Data'!I85</f>
        <v>3.5821716955665384E-2</v>
      </c>
      <c r="F1161" s="57">
        <f>'Historical Data'!K85</f>
        <v>6.4107227289160518E-2</v>
      </c>
      <c r="G1161" s="57">
        <f>'Historical Data'!M85</f>
        <v>4.7229398173695536E-2</v>
      </c>
      <c r="H1161" s="57">
        <f>'Historical Data'!O85</f>
        <v>1.0521530391898404E-2</v>
      </c>
      <c r="I1161" s="57">
        <f>'Historical Data'!Q85</f>
        <v>8.4226223135694944E-3</v>
      </c>
      <c r="J1161" s="57">
        <f>'Historical Data'!S85</f>
        <v>3.6022182711714645E-3</v>
      </c>
      <c r="K1161" s="57">
        <f>'Historical Data'!U85</f>
        <v>3.5678503367306824E-3</v>
      </c>
      <c r="L1161" s="57">
        <f>'Historical Data'!W85</f>
        <v>1.1371986507684895E-2</v>
      </c>
      <c r="M1161" s="57">
        <f>'Historical Data'!Y85</f>
        <v>-1.5949281557669281E-2</v>
      </c>
    </row>
    <row r="1162" spans="2:13" ht="15" customHeight="1" x14ac:dyDescent="0.35">
      <c r="B1162" s="56">
        <f>'Historical Data'!C84</f>
        <v>46168</v>
      </c>
      <c r="C1162" s="57">
        <f>'Historical Data'!E84</f>
        <v>3.0593986544624752E-3</v>
      </c>
      <c r="D1162" s="57">
        <f>'Historical Data'!G84</f>
        <v>4.2013813251117638E-2</v>
      </c>
      <c r="E1162" s="57">
        <f>'Historical Data'!I84</f>
        <v>3.2811317149165742E-2</v>
      </c>
      <c r="F1162" s="57">
        <f>'Historical Data'!K84</f>
        <v>4.7776131901628771E-2</v>
      </c>
      <c r="G1162" s="57">
        <f>'Historical Data'!M84</f>
        <v>-1.4817553343015044E-2</v>
      </c>
      <c r="H1162" s="57">
        <f>'Historical Data'!O84</f>
        <v>3.4018442854548248E-2</v>
      </c>
      <c r="I1162" s="57">
        <f>'Historical Data'!Q84</f>
        <v>-7.3397893686768523E-3</v>
      </c>
      <c r="J1162" s="57">
        <f>'Historical Data'!S84</f>
        <v>-8.973024459670853E-4</v>
      </c>
      <c r="K1162" s="57">
        <f>'Historical Data'!U84</f>
        <v>-9.4803394368836447E-3</v>
      </c>
      <c r="L1162" s="57">
        <f>'Historical Data'!W84</f>
        <v>1.7893929142738241E-2</v>
      </c>
      <c r="M1162" s="57">
        <f>'Historical Data'!Y84</f>
        <v>-4.1366553283457286E-3</v>
      </c>
    </row>
    <row r="1163" spans="2:13" ht="15" customHeight="1" x14ac:dyDescent="0.35">
      <c r="B1163" s="56">
        <f>'Historical Data'!C83</f>
        <v>46169</v>
      </c>
      <c r="C1163" s="57">
        <f>'Historical Data'!E83</f>
        <v>-9.980684148589436E-4</v>
      </c>
      <c r="D1163" s="57">
        <f>'Historical Data'!G83</f>
        <v>5.2484059451316956E-2</v>
      </c>
      <c r="E1163" s="57">
        <f>'Historical Data'!I83</f>
        <v>2.2299985903366792E-2</v>
      </c>
      <c r="F1163" s="57">
        <f>'Historical Data'!K83</f>
        <v>1.7911932706327072E-2</v>
      </c>
      <c r="G1163" s="57">
        <f>'Historical Data'!M83</f>
        <v>1.6571840083446476E-2</v>
      </c>
      <c r="H1163" s="57">
        <f>'Historical Data'!O83</f>
        <v>4.5225745428377762E-2</v>
      </c>
      <c r="I1163" s="57">
        <f>'Historical Data'!Q83</f>
        <v>2.8556854766741857E-2</v>
      </c>
      <c r="J1163" s="57">
        <f>'Historical Data'!S83</f>
        <v>2.1683307976904764E-2</v>
      </c>
      <c r="K1163" s="57">
        <f>'Historical Data'!U83</f>
        <v>2.5978487166761877E-2</v>
      </c>
      <c r="L1163" s="57">
        <f>'Historical Data'!W83</f>
        <v>1.1521479394575262E-2</v>
      </c>
      <c r="M1163" s="57">
        <f>'Historical Data'!Y83</f>
        <v>-1.9067133894928756E-2</v>
      </c>
    </row>
    <row r="1164" spans="2:13" ht="15" customHeight="1" x14ac:dyDescent="0.35">
      <c r="B1164" s="56">
        <f>'Historical Data'!C82</f>
        <v>46170</v>
      </c>
      <c r="C1164" s="57">
        <f>'Historical Data'!E82</f>
        <v>8.4796309919081825E-3</v>
      </c>
      <c r="D1164" s="57">
        <f>'Historical Data'!G82</f>
        <v>0</v>
      </c>
      <c r="E1164" s="57">
        <f>'Historical Data'!I82</f>
        <v>0</v>
      </c>
      <c r="F1164" s="57">
        <f>'Historical Data'!K82</f>
        <v>0</v>
      </c>
      <c r="G1164" s="57">
        <f>'Historical Data'!M82</f>
        <v>0</v>
      </c>
      <c r="H1164" s="57">
        <f>'Historical Data'!O82</f>
        <v>0</v>
      </c>
      <c r="I1164" s="57">
        <f>'Historical Data'!Q82</f>
        <v>0</v>
      </c>
      <c r="J1164" s="57">
        <f>'Historical Data'!S82</f>
        <v>0</v>
      </c>
      <c r="K1164" s="57">
        <f>'Historical Data'!U82</f>
        <v>0</v>
      </c>
      <c r="L1164" s="57">
        <f>'Historical Data'!W82</f>
        <v>0</v>
      </c>
      <c r="M1164" s="57">
        <f>'Historical Data'!Y82</f>
        <v>0</v>
      </c>
    </row>
    <row r="1165" spans="2:13" ht="15" customHeight="1" x14ac:dyDescent="0.35">
      <c r="B1165" s="56">
        <f>'Historical Data'!C81</f>
        <v>46171</v>
      </c>
      <c r="C1165" s="57">
        <f>'Historical Data'!E81</f>
        <v>5.8109160448311936E-3</v>
      </c>
      <c r="D1165" s="57">
        <f>'Historical Data'!G81</f>
        <v>-1.7401420156255787E-2</v>
      </c>
      <c r="E1165" s="57">
        <f>'Historical Data'!I81</f>
        <v>-9.732196632255552E-3</v>
      </c>
      <c r="F1165" s="57">
        <f>'Historical Data'!K81</f>
        <v>-2.2257074699345902E-2</v>
      </c>
      <c r="G1165" s="57">
        <f>'Historical Data'!M81</f>
        <v>-2.0336823802184378E-2</v>
      </c>
      <c r="H1165" s="57">
        <f>'Historical Data'!O81</f>
        <v>-1.1627016303151994E-2</v>
      </c>
      <c r="I1165" s="57">
        <f>'Historical Data'!Q81</f>
        <v>-2.2434318885874105E-2</v>
      </c>
      <c r="J1165" s="57">
        <f>'Historical Data'!S81</f>
        <v>-2.8255656748390146E-2</v>
      </c>
      <c r="K1165" s="57">
        <f>'Historical Data'!U81</f>
        <v>-3.1984028981279389E-2</v>
      </c>
      <c r="L1165" s="57">
        <f>'Historical Data'!W81</f>
        <v>-1.1860005792300288E-2</v>
      </c>
      <c r="M1165" s="57">
        <f>'Historical Data'!Y81</f>
        <v>-1.4022888907125997E-2</v>
      </c>
    </row>
    <row r="1166" spans="2:13" ht="15" customHeight="1" x14ac:dyDescent="0.35">
      <c r="B1166" s="56">
        <f>'Historical Data'!C80</f>
        <v>46174</v>
      </c>
      <c r="C1166" s="57">
        <f>'Historical Data'!E80</f>
        <v>1.7668922395417397E-2</v>
      </c>
      <c r="D1166" s="57">
        <f>'Historical Data'!G80</f>
        <v>-1.1101598021575287E-2</v>
      </c>
      <c r="E1166" s="57">
        <f>'Historical Data'!I80</f>
        <v>-1.9316795125659869E-2</v>
      </c>
      <c r="F1166" s="57">
        <f>'Historical Data'!K80</f>
        <v>-4.5486264895142847E-2</v>
      </c>
      <c r="G1166" s="57">
        <f>'Historical Data'!M80</f>
        <v>-2.0594142591027764E-2</v>
      </c>
      <c r="H1166" s="57">
        <f>'Historical Data'!O80</f>
        <v>-1.9494037464853564E-2</v>
      </c>
      <c r="I1166" s="57">
        <f>'Historical Data'!Q80</f>
        <v>-2.1174192150357207E-2</v>
      </c>
      <c r="J1166" s="57">
        <f>'Historical Data'!S80</f>
        <v>-2.119402509079138E-2</v>
      </c>
      <c r="K1166" s="57">
        <f>'Historical Data'!U80</f>
        <v>-1.5143672625514859E-2</v>
      </c>
      <c r="L1166" s="57">
        <f>'Historical Data'!W80</f>
        <v>-2.9709034931457712E-3</v>
      </c>
      <c r="M1166" s="57">
        <f>'Historical Data'!Y80</f>
        <v>-5.7030921597011064E-3</v>
      </c>
    </row>
    <row r="1167" spans="2:13" ht="15" customHeight="1" x14ac:dyDescent="0.35">
      <c r="B1167" s="56">
        <f>'Historical Data'!C79</f>
        <v>46175</v>
      </c>
      <c r="C1167" s="57">
        <f>'Historical Data'!E79</f>
        <v>-1.5835755945179719E-2</v>
      </c>
      <c r="D1167" s="57">
        <f>'Historical Data'!G79</f>
        <v>2.278648552350826E-2</v>
      </c>
      <c r="E1167" s="57">
        <f>'Historical Data'!I79</f>
        <v>1.7278318873568121E-3</v>
      </c>
      <c r="F1167" s="57">
        <f>'Historical Data'!K79</f>
        <v>1.5626300371658797E-2</v>
      </c>
      <c r="G1167" s="57">
        <f>'Historical Data'!M79</f>
        <v>3.1400443451752302E-3</v>
      </c>
      <c r="H1167" s="57">
        <f>'Historical Data'!O79</f>
        <v>8.7409849473751855E-3</v>
      </c>
      <c r="I1167" s="57">
        <f>'Historical Data'!Q79</f>
        <v>-6.3600922115563119E-2</v>
      </c>
      <c r="J1167" s="57">
        <f>'Historical Data'!S79</f>
        <v>-2.983898261941087E-2</v>
      </c>
      <c r="K1167" s="57">
        <f>'Historical Data'!U79</f>
        <v>-1.3978682807335718E-2</v>
      </c>
      <c r="L1167" s="57">
        <f>'Historical Data'!W79</f>
        <v>-1.0965396898340751E-2</v>
      </c>
      <c r="M1167" s="57">
        <f>'Historical Data'!Y79</f>
        <v>8.2850694664056146E-3</v>
      </c>
    </row>
    <row r="1168" spans="2:13" ht="15" customHeight="1" x14ac:dyDescent="0.35">
      <c r="B1168" s="56">
        <f>'Historical Data'!C78</f>
        <v>46176</v>
      </c>
      <c r="C1168" s="57">
        <f>'Historical Data'!E78</f>
        <v>-1.5273496746416093E-2</v>
      </c>
      <c r="D1168" s="57">
        <f>'Historical Data'!G78</f>
        <v>-2.4500196392362117E-2</v>
      </c>
      <c r="E1168" s="57">
        <f>'Historical Data'!I78</f>
        <v>-1.5109717155492253E-2</v>
      </c>
      <c r="F1168" s="57">
        <f>'Historical Data'!K78</f>
        <v>-1.4453390875178163E-2</v>
      </c>
      <c r="G1168" s="57">
        <f>'Historical Data'!M78</f>
        <v>8.1609911962332582E-3</v>
      </c>
      <c r="H1168" s="57">
        <f>'Historical Data'!O78</f>
        <v>-1.418733880270695E-2</v>
      </c>
      <c r="I1168" s="57">
        <f>'Historical Data'!Q78</f>
        <v>3.8871086934460175E-2</v>
      </c>
      <c r="J1168" s="57">
        <f>'Historical Data'!S78</f>
        <v>-1.6331238592325326E-3</v>
      </c>
      <c r="K1168" s="57">
        <f>'Historical Data'!U78</f>
        <v>1.0278199394709198E-2</v>
      </c>
      <c r="L1168" s="57">
        <f>'Historical Data'!W78</f>
        <v>-7.5922253256192063E-3</v>
      </c>
      <c r="M1168" s="57">
        <f>'Historical Data'!Y78</f>
        <v>8.9893368459612599E-3</v>
      </c>
    </row>
    <row r="1169" spans="2:13" ht="15" customHeight="1" x14ac:dyDescent="0.35">
      <c r="B1169" s="56">
        <f>'Historical Data'!C77</f>
        <v>46177</v>
      </c>
      <c r="C1169" s="57">
        <f>'Historical Data'!E77</f>
        <v>-1.5899179329079693E-3</v>
      </c>
      <c r="D1169" s="57">
        <f>'Historical Data'!G77</f>
        <v>1.8016224535476022E-2</v>
      </c>
      <c r="E1169" s="57">
        <f>'Historical Data'!I77</f>
        <v>-2.9421724496532242E-3</v>
      </c>
      <c r="F1169" s="57">
        <f>'Historical Data'!K77</f>
        <v>-1.0708779663732848E-2</v>
      </c>
      <c r="G1169" s="57">
        <f>'Historical Data'!M77</f>
        <v>-1.4193783631810342E-2</v>
      </c>
      <c r="H1169" s="57">
        <f>'Historical Data'!O77</f>
        <v>1.6976863290834254E-2</v>
      </c>
      <c r="I1169" s="57">
        <f>'Historical Data'!Q77</f>
        <v>1.3582036140052489E-2</v>
      </c>
      <c r="J1169" s="57">
        <f>'Historical Data'!S77</f>
        <v>-1.0905021776407287E-3</v>
      </c>
      <c r="K1169" s="57">
        <f>'Historical Data'!U77</f>
        <v>-1.5786062400389156E-3</v>
      </c>
      <c r="L1169" s="57">
        <f>'Historical Data'!W77</f>
        <v>-2.3072334355989099E-3</v>
      </c>
      <c r="M1169" s="57">
        <f>'Historical Data'!Y77</f>
        <v>2.2969056656410025E-3</v>
      </c>
    </row>
    <row r="1170" spans="2:13" ht="15" customHeight="1" x14ac:dyDescent="0.35">
      <c r="B1170" s="56">
        <f>'Historical Data'!C76</f>
        <v>46178</v>
      </c>
      <c r="C1170" s="57">
        <f>'Historical Data'!E76</f>
        <v>1.7915060220730084E-4</v>
      </c>
      <c r="D1170" s="57">
        <f>'Historical Data'!G76</f>
        <v>3.8815789473684248E-2</v>
      </c>
      <c r="E1170" s="57">
        <f>'Historical Data'!I76</f>
        <v>7.194540773609992E-2</v>
      </c>
      <c r="F1170" s="57">
        <f>'Historical Data'!K76</f>
        <v>1.1172487666205821E-2</v>
      </c>
      <c r="G1170" s="57">
        <f>'Historical Data'!M76</f>
        <v>4.5556740427132869E-3</v>
      </c>
      <c r="H1170" s="57">
        <f>'Historical Data'!O76</f>
        <v>-6.5470209435535276E-3</v>
      </c>
      <c r="I1170" s="57">
        <f>'Historical Data'!Q76</f>
        <v>-1.510777968945165E-2</v>
      </c>
      <c r="J1170" s="57">
        <f>'Historical Data'!S76</f>
        <v>-1.2964008323030241E-2</v>
      </c>
      <c r="K1170" s="57">
        <f>'Historical Data'!U76</f>
        <v>3.6893456445923345E-3</v>
      </c>
      <c r="L1170" s="57">
        <f>'Historical Data'!W76</f>
        <v>-3.894770557612226E-3</v>
      </c>
      <c r="M1170" s="57">
        <f>'Historical Data'!Y76</f>
        <v>1.3958345366440472E-2</v>
      </c>
    </row>
    <row r="1171" spans="2:13" ht="15" customHeight="1" x14ac:dyDescent="0.35">
      <c r="B1171" s="56">
        <f>'Historical Data'!C75</f>
        <v>46181</v>
      </c>
      <c r="C1171" s="57">
        <f>'Historical Data'!E75</f>
        <v>6.1920274847406809E-3</v>
      </c>
      <c r="D1171" s="57">
        <f>'Historical Data'!G75</f>
        <v>-5.4464696554401559E-3</v>
      </c>
      <c r="E1171" s="57">
        <f>'Historical Data'!I75</f>
        <v>-2.3071345807433086E-2</v>
      </c>
      <c r="F1171" s="57">
        <f>'Historical Data'!K75</f>
        <v>-2.901977567875047E-2</v>
      </c>
      <c r="G1171" s="57">
        <f>'Historical Data'!M75</f>
        <v>-2.30670154012238E-2</v>
      </c>
      <c r="H1171" s="57">
        <f>'Historical Data'!O75</f>
        <v>-2.2680588365521004E-2</v>
      </c>
      <c r="I1171" s="57">
        <f>'Historical Data'!Q75</f>
        <v>-1.9474469039765574E-2</v>
      </c>
      <c r="J1171" s="57">
        <f>'Historical Data'!S75</f>
        <v>2.0738832641009619E-3</v>
      </c>
      <c r="K1171" s="57">
        <f>'Historical Data'!U75</f>
        <v>1.6278641679821515E-2</v>
      </c>
      <c r="L1171" s="57">
        <f>'Historical Data'!W75</f>
        <v>-1.2218962951623946E-2</v>
      </c>
      <c r="M1171" s="57">
        <f>'Historical Data'!Y75</f>
        <v>-3.9038229830650195E-3</v>
      </c>
    </row>
    <row r="1172" spans="2:13" ht="15" customHeight="1" x14ac:dyDescent="0.35">
      <c r="B1172" s="56">
        <f>'Historical Data'!C74</f>
        <v>46182</v>
      </c>
      <c r="C1172" s="57">
        <f>'Historical Data'!E74</f>
        <v>-2.4637940945587689E-3</v>
      </c>
      <c r="D1172" s="57">
        <f>'Historical Data'!G74</f>
        <v>5.6036211290135807E-3</v>
      </c>
      <c r="E1172" s="57">
        <f>'Historical Data'!I74</f>
        <v>2.9520295202952074E-2</v>
      </c>
      <c r="F1172" s="57">
        <f>'Historical Data'!K74</f>
        <v>1.284008316564389E-3</v>
      </c>
      <c r="G1172" s="57">
        <f>'Historical Data'!M74</f>
        <v>-1.6104131325135107E-2</v>
      </c>
      <c r="H1172" s="57">
        <f>'Historical Data'!O74</f>
        <v>-9.6328536861389757E-4</v>
      </c>
      <c r="I1172" s="57">
        <f>'Historical Data'!Q74</f>
        <v>6.66575916596579E-3</v>
      </c>
      <c r="J1172" s="57">
        <f>'Historical Data'!S74</f>
        <v>-1.8625894965820344E-2</v>
      </c>
      <c r="K1172" s="57">
        <f>'Historical Data'!U74</f>
        <v>-1.5845593452857965E-2</v>
      </c>
      <c r="L1172" s="57">
        <f>'Historical Data'!W74</f>
        <v>-1.3730870143936591E-2</v>
      </c>
      <c r="M1172" s="57">
        <f>'Historical Data'!Y74</f>
        <v>-1.8289322759826088E-2</v>
      </c>
    </row>
    <row r="1173" spans="2:13" ht="15" customHeight="1" x14ac:dyDescent="0.35">
      <c r="B1173" s="56">
        <f>'Historical Data'!C73</f>
        <v>46183</v>
      </c>
      <c r="C1173" s="57">
        <f>'Historical Data'!E73</f>
        <v>-1.637456904136958E-2</v>
      </c>
      <c r="D1173" s="57">
        <f>'Historical Data'!G73</f>
        <v>-2.7608901300678168E-2</v>
      </c>
      <c r="E1173" s="57">
        <f>'Historical Data'!I73</f>
        <v>-3.3561420658194896E-2</v>
      </c>
      <c r="F1173" s="57">
        <f>'Historical Data'!K73</f>
        <v>-2.4586528582296152E-2</v>
      </c>
      <c r="G1173" s="57">
        <f>'Historical Data'!M73</f>
        <v>-2.0270259683000114E-2</v>
      </c>
      <c r="H1173" s="57">
        <f>'Historical Data'!O73</f>
        <v>-1.7093267150567915E-2</v>
      </c>
      <c r="I1173" s="57">
        <f>'Historical Data'!Q73</f>
        <v>-1.7972971380330161E-2</v>
      </c>
      <c r="J1173" s="57">
        <f>'Historical Data'!S73</f>
        <v>-1.1246992794850863E-2</v>
      </c>
      <c r="K1173" s="57">
        <f>'Historical Data'!U73</f>
        <v>5.2502622887991013E-3</v>
      </c>
      <c r="L1173" s="57">
        <f>'Historical Data'!W73</f>
        <v>-9.783003541070201E-3</v>
      </c>
      <c r="M1173" s="57">
        <f>'Historical Data'!Y73</f>
        <v>-2.0100863354212795E-2</v>
      </c>
    </row>
    <row r="1174" spans="2:13" ht="15" customHeight="1" x14ac:dyDescent="0.35">
      <c r="B1174" s="56">
        <f>'Historical Data'!C72</f>
        <v>46184</v>
      </c>
      <c r="C1174" s="57">
        <f>'Historical Data'!E72</f>
        <v>1.7008752578084874E-3</v>
      </c>
      <c r="D1174" s="57">
        <f>'Historical Data'!G72</f>
        <v>-4.4868471938969812E-2</v>
      </c>
      <c r="E1174" s="57">
        <f>'Historical Data'!I72</f>
        <v>-1.9217801753202979E-2</v>
      </c>
      <c r="F1174" s="57">
        <f>'Historical Data'!K72</f>
        <v>-2.2984891114935291E-2</v>
      </c>
      <c r="G1174" s="57">
        <f>'Historical Data'!M72</f>
        <v>-1.2485154416680411E-3</v>
      </c>
      <c r="H1174" s="57">
        <f>'Historical Data'!O72</f>
        <v>-1.498265236470997E-2</v>
      </c>
      <c r="I1174" s="57">
        <f>'Historical Data'!Q72</f>
        <v>-7.4308812035963623E-3</v>
      </c>
      <c r="J1174" s="57">
        <f>'Historical Data'!S72</f>
        <v>5.6878580021368919E-4</v>
      </c>
      <c r="K1174" s="57">
        <f>'Historical Data'!U72</f>
        <v>-1.9151054567175807E-3</v>
      </c>
      <c r="L1174" s="57">
        <f>'Historical Data'!W72</f>
        <v>-1.1399627303719462E-2</v>
      </c>
      <c r="M1174" s="57">
        <f>'Historical Data'!Y72</f>
        <v>-1.6296109909176959E-2</v>
      </c>
    </row>
    <row r="1175" spans="2:13" ht="15" customHeight="1" x14ac:dyDescent="0.35">
      <c r="B1175" s="56">
        <f>'Historical Data'!C71</f>
        <v>46185</v>
      </c>
      <c r="C1175" s="57">
        <f>'Historical Data'!E71</f>
        <v>-2.0216109747829836E-2</v>
      </c>
      <c r="D1175" s="57">
        <f>'Historical Data'!G71</f>
        <v>1.5613298681685484E-2</v>
      </c>
      <c r="E1175" s="57">
        <f>'Historical Data'!I71</f>
        <v>2.1450636763059361E-2</v>
      </c>
      <c r="F1175" s="57">
        <f>'Historical Data'!K71</f>
        <v>3.507963904264888E-2</v>
      </c>
      <c r="G1175" s="57">
        <f>'Historical Data'!M71</f>
        <v>9.5241656747080405E-4</v>
      </c>
      <c r="H1175" s="57">
        <f>'Historical Data'!O71</f>
        <v>1.2856451943751956E-2</v>
      </c>
      <c r="I1175" s="57">
        <f>'Historical Data'!Q71</f>
        <v>2.3014031404196E-2</v>
      </c>
      <c r="J1175" s="57">
        <f>'Historical Data'!S71</f>
        <v>5.826301927214006E-3</v>
      </c>
      <c r="K1175" s="57">
        <f>'Historical Data'!U71</f>
        <v>-6.4538850267132908E-3</v>
      </c>
      <c r="L1175" s="57">
        <f>'Historical Data'!W71</f>
        <v>8.4560813788054912E-3</v>
      </c>
      <c r="M1175" s="57">
        <f>'Historical Data'!Y71</f>
        <v>1.1407353413020349E-2</v>
      </c>
    </row>
    <row r="1176" spans="2:13" ht="15" customHeight="1" x14ac:dyDescent="0.35">
      <c r="B1176" s="56">
        <f>'Historical Data'!C70</f>
        <v>46188</v>
      </c>
      <c r="C1176" s="57">
        <f>'Historical Data'!E70</f>
        <v>-7.5328696536266504E-3</v>
      </c>
      <c r="D1176" s="57">
        <f>'Historical Data'!G70</f>
        <v>1.544071472762587E-3</v>
      </c>
      <c r="E1176" s="57">
        <f>'Historical Data'!I70</f>
        <v>-2.0865421604778778E-3</v>
      </c>
      <c r="F1176" s="57">
        <f>'Historical Data'!K70</f>
        <v>-1.1431402555394876E-2</v>
      </c>
      <c r="G1176" s="57">
        <f>'Historical Data'!M70</f>
        <v>5.1144974376711172E-3</v>
      </c>
      <c r="H1176" s="57">
        <f>'Historical Data'!O70</f>
        <v>1.2335791034646881E-2</v>
      </c>
      <c r="I1176" s="57">
        <f>'Historical Data'!Q70</f>
        <v>1.2196788357734079E-2</v>
      </c>
      <c r="J1176" s="57">
        <f>'Historical Data'!S70</f>
        <v>-1.6388785793567728E-2</v>
      </c>
      <c r="K1176" s="57">
        <f>'Historical Data'!U70</f>
        <v>3.1601982185380795E-3</v>
      </c>
      <c r="L1176" s="57">
        <f>'Historical Data'!W70</f>
        <v>2.680731323891572E-2</v>
      </c>
      <c r="M1176" s="57">
        <f>'Historical Data'!Y70</f>
        <v>-1.6523369387529963E-3</v>
      </c>
    </row>
    <row r="1177" spans="2:13" ht="15" customHeight="1" x14ac:dyDescent="0.35">
      <c r="B1177" s="56">
        <f>'Historical Data'!C69</f>
        <v>46189</v>
      </c>
      <c r="C1177" s="57">
        <f>'Historical Data'!E69</f>
        <v>1.5225360164942359E-2</v>
      </c>
      <c r="D1177" s="57">
        <f>'Historical Data'!G69</f>
        <v>-5.3626168981679712E-4</v>
      </c>
      <c r="E1177" s="57">
        <f>'Historical Data'!I69</f>
        <v>-6.7432609993423043E-5</v>
      </c>
      <c r="F1177" s="57">
        <f>'Historical Data'!K69</f>
        <v>9.4322591635953579E-3</v>
      </c>
      <c r="G1177" s="57">
        <f>'Historical Data'!M69</f>
        <v>1.922960968902987E-2</v>
      </c>
      <c r="H1177" s="57">
        <f>'Historical Data'!O69</f>
        <v>-7.4172401007188693E-3</v>
      </c>
      <c r="I1177" s="57">
        <f>'Historical Data'!Q69</f>
        <v>8.0333494109585679E-4</v>
      </c>
      <c r="J1177" s="57">
        <f>'Historical Data'!S69</f>
        <v>2.1401836602836788E-2</v>
      </c>
      <c r="K1177" s="57">
        <f>'Historical Data'!U69</f>
        <v>-1.9251602626760844E-3</v>
      </c>
      <c r="L1177" s="57">
        <f>'Historical Data'!W69</f>
        <v>-4.5781148057576493E-3</v>
      </c>
      <c r="M1177" s="57">
        <f>'Historical Data'!Y69</f>
        <v>1.3456172552655188E-2</v>
      </c>
    </row>
    <row r="1178" spans="2:13" ht="15" customHeight="1" x14ac:dyDescent="0.35">
      <c r="B1178" s="56">
        <f>'Historical Data'!C68</f>
        <v>46190</v>
      </c>
      <c r="C1178" s="57">
        <f>'Historical Data'!E68</f>
        <v>6.3575868689713655E-3</v>
      </c>
      <c r="D1178" s="57">
        <f>'Historical Data'!G68</f>
        <v>-6.7048211097153754E-5</v>
      </c>
      <c r="E1178" s="57">
        <f>'Historical Data'!I68</f>
        <v>-1.1264722544269801E-2</v>
      </c>
      <c r="F1178" s="57">
        <f>'Historical Data'!K68</f>
        <v>-9.8832531298670423E-3</v>
      </c>
      <c r="G1178" s="57">
        <f>'Historical Data'!M68</f>
        <v>-1.3642114143708306E-2</v>
      </c>
      <c r="H1178" s="57">
        <f>'Historical Data'!O68</f>
        <v>1.7703073433207095E-2</v>
      </c>
      <c r="I1178" s="57">
        <f>'Historical Data'!Q68</f>
        <v>-4.548509071943152E-3</v>
      </c>
      <c r="J1178" s="57">
        <f>'Historical Data'!S68</f>
        <v>0</v>
      </c>
      <c r="K1178" s="57">
        <f>'Historical Data'!U68</f>
        <v>4.2083543142794611E-3</v>
      </c>
      <c r="L1178" s="57">
        <f>'Historical Data'!W68</f>
        <v>-1.8644624929597953E-3</v>
      </c>
      <c r="M1178" s="57">
        <f>'Historical Data'!Y68</f>
        <v>-7.810196568209804E-4</v>
      </c>
    </row>
    <row r="1179" spans="2:13" ht="15" customHeight="1" x14ac:dyDescent="0.35">
      <c r="B1179" s="56">
        <f>'Historical Data'!C67</f>
        <v>46191</v>
      </c>
      <c r="C1179" s="57">
        <f>'Historical Data'!E67</f>
        <v>1.0671254711164702E-2</v>
      </c>
      <c r="D1179" s="57">
        <f>'Historical Data'!G67</f>
        <v>2.1663345961180358E-2</v>
      </c>
      <c r="E1179" s="57">
        <f>'Historical Data'!I67</f>
        <v>2.7971072884585224E-2</v>
      </c>
      <c r="F1179" s="57">
        <f>'Historical Data'!K67</f>
        <v>4.6143437882809613E-2</v>
      </c>
      <c r="G1179" s="57">
        <f>'Historical Data'!M67</f>
        <v>4.5906454097970339E-3</v>
      </c>
      <c r="H1179" s="57">
        <f>'Historical Data'!O67</f>
        <v>6.2062723653286689E-3</v>
      </c>
      <c r="I1179" s="57">
        <f>'Historical Data'!Q67</f>
        <v>2.0561765026111845E-2</v>
      </c>
      <c r="J1179" s="57">
        <f>'Historical Data'!S67</f>
        <v>1.8000371503030133E-2</v>
      </c>
      <c r="K1179" s="57">
        <f>'Historical Data'!U67</f>
        <v>8.2067611434466503E-3</v>
      </c>
      <c r="L1179" s="57">
        <f>'Historical Data'!W67</f>
        <v>3.4868718418579192E-3</v>
      </c>
      <c r="M1179" s="57">
        <f>'Historical Data'!Y67</f>
        <v>2.934690363927861E-2</v>
      </c>
    </row>
    <row r="1180" spans="2:13" ht="15" customHeight="1" x14ac:dyDescent="0.35">
      <c r="B1180" s="56">
        <f>'Historical Data'!C66</f>
        <v>46192</v>
      </c>
      <c r="C1180" s="57">
        <f>'Historical Data'!E66</f>
        <v>8.093367472203683E-3</v>
      </c>
      <c r="D1180" s="57">
        <f>'Historical Data'!G66</f>
        <v>-1.0437880853671588E-2</v>
      </c>
      <c r="E1180" s="57">
        <f>'Historical Data'!I66</f>
        <v>-2.9201116747255007E-3</v>
      </c>
      <c r="F1180" s="57">
        <f>'Historical Data'!K66</f>
        <v>5.1610666817720752E-3</v>
      </c>
      <c r="G1180" s="57">
        <f>'Historical Data'!M66</f>
        <v>-1.0486910829737961E-2</v>
      </c>
      <c r="H1180" s="57">
        <f>'Historical Data'!O66</f>
        <v>-9.4692247808566554E-3</v>
      </c>
      <c r="I1180" s="57">
        <f>'Historical Data'!Q66</f>
        <v>-1.5802234919173319E-3</v>
      </c>
      <c r="J1180" s="57">
        <f>'Historical Data'!S66</f>
        <v>1.06367801394045E-2</v>
      </c>
      <c r="K1180" s="57">
        <f>'Historical Data'!U66</f>
        <v>1.2296458756029471E-2</v>
      </c>
      <c r="L1180" s="57">
        <f>'Historical Data'!W66</f>
        <v>-1.3650717533421064E-3</v>
      </c>
      <c r="M1180" s="57">
        <f>'Historical Data'!Y66</f>
        <v>-3.6020720835489017E-3</v>
      </c>
    </row>
    <row r="1181" spans="2:13" ht="15" customHeight="1" x14ac:dyDescent="0.35">
      <c r="B1181" s="56">
        <f>'Historical Data'!C65</f>
        <v>46195</v>
      </c>
      <c r="C1181" s="57">
        <f>'Historical Data'!E65</f>
        <v>5.4388277878498759E-3</v>
      </c>
      <c r="D1181" s="57">
        <f>'Historical Data'!G65</f>
        <v>2.1228605202151751E-2</v>
      </c>
      <c r="E1181" s="57">
        <f>'Historical Data'!I65</f>
        <v>3.1616080423404691E-2</v>
      </c>
      <c r="F1181" s="57">
        <f>'Historical Data'!K65</f>
        <v>8.7159316548974797E-3</v>
      </c>
      <c r="G1181" s="57">
        <f>'Historical Data'!M65</f>
        <v>3.1498005370232507E-2</v>
      </c>
      <c r="H1181" s="57">
        <f>'Historical Data'!O65</f>
        <v>2.0961257180811099E-2</v>
      </c>
      <c r="I1181" s="57">
        <f>'Historical Data'!Q65</f>
        <v>3.1653885605924748E-2</v>
      </c>
      <c r="J1181" s="57">
        <f>'Historical Data'!S65</f>
        <v>3.4171459739111842E-3</v>
      </c>
      <c r="K1181" s="57">
        <f>'Historical Data'!U65</f>
        <v>-8.5543199315654128E-3</v>
      </c>
      <c r="L1181" s="57">
        <f>'Historical Data'!W65</f>
        <v>8.9474854291129446E-3</v>
      </c>
      <c r="M1181" s="57">
        <f>'Historical Data'!Y65</f>
        <v>2.5583930849000458E-2</v>
      </c>
    </row>
    <row r="1182" spans="2:13" ht="15" customHeight="1" x14ac:dyDescent="0.35">
      <c r="B1182" s="56">
        <f>'Historical Data'!C64</f>
        <v>46196</v>
      </c>
      <c r="C1182" s="57">
        <f>'Historical Data'!E64</f>
        <v>2.2443415650572618E-3</v>
      </c>
      <c r="D1182" s="57">
        <f>'Historical Data'!G64</f>
        <v>-2.9686938104073857E-2</v>
      </c>
      <c r="E1182" s="57">
        <f>'Historical Data'!I64</f>
        <v>-2.4969399724230956E-2</v>
      </c>
      <c r="F1182" s="57">
        <f>'Historical Data'!K64</f>
        <v>-1.0223284293470747E-2</v>
      </c>
      <c r="G1182" s="57">
        <f>'Historical Data'!M64</f>
        <v>-1.7736194441729691E-2</v>
      </c>
      <c r="H1182" s="57">
        <f>'Historical Data'!O64</f>
        <v>-2.2592498332949518E-2</v>
      </c>
      <c r="I1182" s="57">
        <f>'Historical Data'!Q64</f>
        <v>-4.0909691962573991E-3</v>
      </c>
      <c r="J1182" s="57">
        <f>'Historical Data'!S64</f>
        <v>-6.6747872670512853E-3</v>
      </c>
      <c r="K1182" s="57">
        <f>'Historical Data'!U64</f>
        <v>7.592794502264022E-3</v>
      </c>
      <c r="L1182" s="57">
        <f>'Historical Data'!W64</f>
        <v>-1.2764962841097294E-2</v>
      </c>
      <c r="M1182" s="57">
        <f>'Historical Data'!Y64</f>
        <v>-1.3828567664705194E-2</v>
      </c>
    </row>
    <row r="1183" spans="2:13" ht="15" customHeight="1" x14ac:dyDescent="0.35">
      <c r="B1183" s="56">
        <f>'Historical Data'!C63</f>
        <v>46197</v>
      </c>
      <c r="C1183" s="57">
        <f>'Historical Data'!E63</f>
        <v>5.5662287505457986E-3</v>
      </c>
      <c r="D1183" s="57">
        <f>'Historical Data'!G63</f>
        <v>1.4729017300054714E-3</v>
      </c>
      <c r="E1183" s="57">
        <f>'Historical Data'!I63</f>
        <v>9.3965548577330527E-3</v>
      </c>
      <c r="F1183" s="57">
        <f>'Historical Data'!K63</f>
        <v>-7.0444050612065157E-3</v>
      </c>
      <c r="G1183" s="57">
        <f>'Historical Data'!M63</f>
        <v>-1.0109309778478792E-2</v>
      </c>
      <c r="H1183" s="57">
        <f>'Historical Data'!O63</f>
        <v>9.6677795112853904E-3</v>
      </c>
      <c r="I1183" s="57">
        <f>'Historical Data'!Q63</f>
        <v>1.8100112308748306E-2</v>
      </c>
      <c r="J1183" s="57">
        <f>'Historical Data'!S63</f>
        <v>-2.0707670937590072E-2</v>
      </c>
      <c r="K1183" s="57">
        <f>'Historical Data'!U63</f>
        <v>-3.596568818782786E-3</v>
      </c>
      <c r="L1183" s="57">
        <f>'Historical Data'!W63</f>
        <v>-1.3055440243086136E-2</v>
      </c>
      <c r="M1183" s="57">
        <f>'Historical Data'!Y63</f>
        <v>-7.2862917930121007E-3</v>
      </c>
    </row>
    <row r="1184" spans="2:13" ht="15" customHeight="1" x14ac:dyDescent="0.35">
      <c r="B1184" s="56">
        <f>'Historical Data'!C62</f>
        <v>46198</v>
      </c>
      <c r="C1184" s="57">
        <f>'Historical Data'!E62</f>
        <v>-1.2387856908112727E-2</v>
      </c>
      <c r="D1184" s="57">
        <f>'Historical Data'!G62</f>
        <v>7.9550934018610686E-3</v>
      </c>
      <c r="E1184" s="57">
        <f>'Historical Data'!I62</f>
        <v>4.5886400987749099E-4</v>
      </c>
      <c r="F1184" s="57">
        <f>'Historical Data'!K62</f>
        <v>-2.1326177145274405E-3</v>
      </c>
      <c r="G1184" s="57">
        <f>'Historical Data'!M62</f>
        <v>-8.0873342800329429E-3</v>
      </c>
      <c r="H1184" s="57">
        <f>'Historical Data'!O62</f>
        <v>-1.5668948046793085E-3</v>
      </c>
      <c r="I1184" s="57">
        <f>'Historical Data'!Q62</f>
        <v>1.1347598729845032E-3</v>
      </c>
      <c r="J1184" s="57">
        <f>'Historical Data'!S62</f>
        <v>-1.4003637909944966E-2</v>
      </c>
      <c r="K1184" s="57">
        <f>'Historical Data'!U62</f>
        <v>-2.4063252481507202E-2</v>
      </c>
      <c r="L1184" s="57">
        <f>'Historical Data'!W62</f>
        <v>-1.0557094459548666E-2</v>
      </c>
      <c r="M1184" s="57">
        <f>'Historical Data'!Y62</f>
        <v>-2.1118959307020679E-2</v>
      </c>
    </row>
    <row r="1185" spans="2:13" ht="15" customHeight="1" x14ac:dyDescent="0.35">
      <c r="B1185" s="56">
        <f>'Historical Data'!C61</f>
        <v>46199</v>
      </c>
      <c r="C1185" s="57">
        <f>'Historical Data'!E61</f>
        <v>-8.9473958682548815E-3</v>
      </c>
      <c r="D1185" s="57">
        <f>'Historical Data'!G61</f>
        <v>0</v>
      </c>
      <c r="E1185" s="57">
        <f>'Historical Data'!I61</f>
        <v>0</v>
      </c>
      <c r="F1185" s="57">
        <f>'Historical Data'!K61</f>
        <v>0</v>
      </c>
      <c r="G1185" s="57">
        <f>'Historical Data'!M61</f>
        <v>0</v>
      </c>
      <c r="H1185" s="57">
        <f>'Historical Data'!O61</f>
        <v>0</v>
      </c>
      <c r="I1185" s="57">
        <f>'Historical Data'!Q61</f>
        <v>0</v>
      </c>
      <c r="J1185" s="57">
        <f>'Historical Data'!S61</f>
        <v>0</v>
      </c>
      <c r="K1185" s="57">
        <f>'Historical Data'!U61</f>
        <v>0</v>
      </c>
      <c r="L1185" s="57">
        <f>'Historical Data'!W61</f>
        <v>0</v>
      </c>
      <c r="M1185" s="57">
        <f>'Historical Data'!Y61</f>
        <v>0</v>
      </c>
    </row>
    <row r="1186" spans="2:13" ht="15" customHeight="1" x14ac:dyDescent="0.35">
      <c r="B1186" s="56">
        <f>'Historical Data'!C60</f>
        <v>46202</v>
      </c>
      <c r="C1186" s="57">
        <f>'Historical Data'!E60</f>
        <v>-6.8005733128865264E-3</v>
      </c>
      <c r="D1186" s="57">
        <f>'Historical Data'!G60</f>
        <v>-1.4192879507261114E-2</v>
      </c>
      <c r="E1186" s="57">
        <f>'Historical Data'!I60</f>
        <v>-1.5464239540970426E-2</v>
      </c>
      <c r="F1186" s="57">
        <f>'Historical Data'!K60</f>
        <v>-9.682911760514501E-3</v>
      </c>
      <c r="G1186" s="57">
        <f>'Historical Data'!M60</f>
        <v>-2.1127200261498724E-2</v>
      </c>
      <c r="H1186" s="57">
        <f>'Historical Data'!O60</f>
        <v>2.2231909328683575E-2</v>
      </c>
      <c r="I1186" s="57">
        <f>'Historical Data'!Q60</f>
        <v>2.7329972930175472E-2</v>
      </c>
      <c r="J1186" s="57">
        <f>'Historical Data'!S60</f>
        <v>1.150412492620978E-2</v>
      </c>
      <c r="K1186" s="57">
        <f>'Historical Data'!U60</f>
        <v>8.2775841987967613E-3</v>
      </c>
      <c r="L1186" s="57">
        <f>'Historical Data'!W60</f>
        <v>-6.2990413424307556E-3</v>
      </c>
      <c r="M1186" s="57">
        <f>'Historical Data'!Y60</f>
        <v>3.0416983636205597E-3</v>
      </c>
    </row>
    <row r="1187" spans="2:13" ht="15" customHeight="1" x14ac:dyDescent="0.35">
      <c r="B1187" s="56">
        <f>'Historical Data'!C59</f>
        <v>46203</v>
      </c>
      <c r="C1187" s="57">
        <f>'Historical Data'!E59</f>
        <v>2.0435451724398757E-3</v>
      </c>
      <c r="D1187" s="57">
        <f>'Historical Data'!G59</f>
        <v>3.3638320222519891E-3</v>
      </c>
      <c r="E1187" s="57">
        <f>'Historical Data'!I59</f>
        <v>-6.8552737624825166E-3</v>
      </c>
      <c r="F1187" s="57">
        <f>'Historical Data'!K59</f>
        <v>-1.4446151663558005E-2</v>
      </c>
      <c r="G1187" s="57">
        <f>'Historical Data'!M59</f>
        <v>2.6325389842045466E-2</v>
      </c>
      <c r="H1187" s="57">
        <f>'Historical Data'!O59</f>
        <v>-5.2878048374208619E-3</v>
      </c>
      <c r="I1187" s="57">
        <f>'Historical Data'!Q59</f>
        <v>-2.9422177912693526E-3</v>
      </c>
      <c r="J1187" s="57">
        <f>'Historical Data'!S59</f>
        <v>1.5444410776117579E-3</v>
      </c>
      <c r="K1187" s="57">
        <f>'Historical Data'!U59</f>
        <v>1.7462984442984109E-4</v>
      </c>
      <c r="L1187" s="57">
        <f>'Historical Data'!W59</f>
        <v>-2.5873221216041742E-3</v>
      </c>
      <c r="M1187" s="57">
        <f>'Historical Data'!Y59</f>
        <v>-2.1861604978420379E-3</v>
      </c>
    </row>
    <row r="1188" spans="2:13" ht="15" customHeight="1" x14ac:dyDescent="0.35">
      <c r="B1188" s="56">
        <f>'Historical Data'!C58</f>
        <v>46204</v>
      </c>
      <c r="C1188" s="57">
        <f>'Historical Data'!E58</f>
        <v>5.6649378115714022E-4</v>
      </c>
      <c r="D1188" s="57">
        <f>'Historical Data'!G58</f>
        <v>2.0115327550558559E-2</v>
      </c>
      <c r="E1188" s="57">
        <f>'Historical Data'!I58</f>
        <v>2.8682515901784944E-2</v>
      </c>
      <c r="F1188" s="57">
        <f>'Historical Data'!K58</f>
        <v>1.3808804928692187E-2</v>
      </c>
      <c r="G1188" s="57">
        <f>'Historical Data'!M58</f>
        <v>5.4498638119933052E-3</v>
      </c>
      <c r="H1188" s="57">
        <f>'Historical Data'!O58</f>
        <v>-2.3493117780105655E-2</v>
      </c>
      <c r="I1188" s="57">
        <f>'Historical Data'!Q58</f>
        <v>-2.1640215392841333E-2</v>
      </c>
      <c r="J1188" s="57">
        <f>'Historical Data'!S58</f>
        <v>3.5048142544444882E-3</v>
      </c>
      <c r="K1188" s="57">
        <f>'Historical Data'!U58</f>
        <v>4.3660497844795199E-3</v>
      </c>
      <c r="L1188" s="57">
        <f>'Historical Data'!W58</f>
        <v>-2.6070007245055704E-2</v>
      </c>
      <c r="M1188" s="57">
        <f>'Historical Data'!Y58</f>
        <v>-7.3503599085503746E-3</v>
      </c>
    </row>
    <row r="1189" spans="2:13" ht="15" customHeight="1" x14ac:dyDescent="0.35">
      <c r="B1189" s="56">
        <f>'Historical Data'!C57</f>
        <v>46205</v>
      </c>
      <c r="C1189" s="57">
        <f>'Historical Data'!E57</f>
        <v>6.1272505378640041E-4</v>
      </c>
      <c r="D1189" s="57">
        <f>'Historical Data'!G57</f>
        <v>2.3333771151786475E-2</v>
      </c>
      <c r="E1189" s="57">
        <f>'Historical Data'!I57</f>
        <v>1.3159577310664528E-2</v>
      </c>
      <c r="F1189" s="57">
        <f>'Historical Data'!K57</f>
        <v>-1.0182480615265499E-2</v>
      </c>
      <c r="G1189" s="57">
        <f>'Historical Data'!M57</f>
        <v>2.7691301377401611E-3</v>
      </c>
      <c r="H1189" s="57">
        <f>'Historical Data'!O57</f>
        <v>-7.1999939120264145E-3</v>
      </c>
      <c r="I1189" s="57">
        <f>'Historical Data'!Q57</f>
        <v>1.2818845071362439E-2</v>
      </c>
      <c r="J1189" s="57">
        <f>'Historical Data'!S57</f>
        <v>9.7799296055556262E-4</v>
      </c>
      <c r="K1189" s="57">
        <f>'Historical Data'!U57</f>
        <v>2.2605614385593498E-3</v>
      </c>
      <c r="L1189" s="57">
        <f>'Historical Data'!W57</f>
        <v>2.5302481250928377E-3</v>
      </c>
      <c r="M1189" s="57">
        <f>'Historical Data'!Y57</f>
        <v>-7.262336185033802E-3</v>
      </c>
    </row>
    <row r="1190" spans="2:13" ht="15" customHeight="1" x14ac:dyDescent="0.35">
      <c r="B1190" s="56">
        <f>'Historical Data'!C56</f>
        <v>46206</v>
      </c>
      <c r="C1190" s="57">
        <f>'Historical Data'!E56</f>
        <v>-1.4548024197249543E-3</v>
      </c>
      <c r="D1190" s="57">
        <f>'Historical Data'!G56</f>
        <v>7.6434094851649537E-3</v>
      </c>
      <c r="E1190" s="57">
        <f>'Historical Data'!I56</f>
        <v>6.4300413541462653E-4</v>
      </c>
      <c r="F1190" s="57">
        <f>'Historical Data'!K56</f>
        <v>-1.2291292487708549E-2</v>
      </c>
      <c r="G1190" s="57">
        <f>'Historical Data'!M56</f>
        <v>-2.9377599872970617E-3</v>
      </c>
      <c r="H1190" s="57">
        <f>'Historical Data'!O56</f>
        <v>-2.6797495415480266E-2</v>
      </c>
      <c r="I1190" s="57">
        <f>'Historical Data'!Q56</f>
        <v>-7.4452275502845389E-4</v>
      </c>
      <c r="J1190" s="57">
        <f>'Historical Data'!S56</f>
        <v>-5.0244194777193663E-3</v>
      </c>
      <c r="K1190" s="57">
        <f>'Historical Data'!U56</f>
        <v>-1.2144555471587104E-3</v>
      </c>
      <c r="L1190" s="57">
        <f>'Historical Data'!W56</f>
        <v>-3.1880491735155614E-3</v>
      </c>
      <c r="M1190" s="57">
        <f>'Historical Data'!Y56</f>
        <v>-1.9938354625667065E-2</v>
      </c>
    </row>
    <row r="1191" spans="2:13" ht="15" customHeight="1" x14ac:dyDescent="0.35">
      <c r="B1191" s="56">
        <f>'Historical Data'!C55</f>
        <v>46209</v>
      </c>
      <c r="C1191" s="57">
        <f>'Historical Data'!E55</f>
        <v>-1.3307477271010226E-2</v>
      </c>
      <c r="D1191" s="57">
        <f>'Historical Data'!G55</f>
        <v>3.4421212595153516E-2</v>
      </c>
      <c r="E1191" s="57">
        <f>'Historical Data'!I55</f>
        <v>-4.49813662744869E-3</v>
      </c>
      <c r="F1191" s="57">
        <f>'Historical Data'!K55</f>
        <v>-8.7469554143239092E-3</v>
      </c>
      <c r="G1191" s="57">
        <f>'Historical Data'!M55</f>
        <v>-2.8284585092291925E-3</v>
      </c>
      <c r="H1191" s="57">
        <f>'Historical Data'!O55</f>
        <v>-5.0890362247308918E-3</v>
      </c>
      <c r="I1191" s="57">
        <f>'Historical Data'!Q55</f>
        <v>-8.444084799183349E-3</v>
      </c>
      <c r="J1191" s="57">
        <f>'Historical Data'!S55</f>
        <v>-5.6112643449124366E-4</v>
      </c>
      <c r="K1191" s="57">
        <f>'Historical Data'!U55</f>
        <v>-8.5114196806720388E-3</v>
      </c>
      <c r="L1191" s="57">
        <f>'Historical Data'!W55</f>
        <v>6.2632609527750738E-3</v>
      </c>
      <c r="M1191" s="57">
        <f>'Historical Data'!Y55</f>
        <v>-6.7324926248664152E-3</v>
      </c>
    </row>
    <row r="1192" spans="2:13" ht="15" customHeight="1" x14ac:dyDescent="0.35">
      <c r="B1192" s="56">
        <f>'Historical Data'!C54</f>
        <v>46210</v>
      </c>
      <c r="C1192" s="57">
        <f>'Historical Data'!E54</f>
        <v>7.7299852470480435E-3</v>
      </c>
      <c r="D1192" s="57">
        <f>'Historical Data'!G54</f>
        <v>1.7377341831018578E-2</v>
      </c>
      <c r="E1192" s="57">
        <f>'Historical Data'!I54</f>
        <v>-1.9493901448309314E-2</v>
      </c>
      <c r="F1192" s="57">
        <f>'Historical Data'!K54</f>
        <v>-8.0964236064605677E-3</v>
      </c>
      <c r="G1192" s="57">
        <f>'Historical Data'!M54</f>
        <v>-1.4891877908144724E-2</v>
      </c>
      <c r="H1192" s="57">
        <f>'Historical Data'!O54</f>
        <v>-5.8458386268001039E-3</v>
      </c>
      <c r="I1192" s="57">
        <f>'Historical Data'!Q54</f>
        <v>-1.2022473503324971E-2</v>
      </c>
      <c r="J1192" s="57">
        <f>'Historical Data'!S54</f>
        <v>-5.7543421661943039E-3</v>
      </c>
      <c r="K1192" s="57">
        <f>'Historical Data'!U54</f>
        <v>-3.6790042586679617E-3</v>
      </c>
      <c r="L1192" s="57">
        <f>'Historical Data'!W54</f>
        <v>-9.2696489803334448E-4</v>
      </c>
      <c r="M1192" s="57">
        <f>'Historical Data'!Y54</f>
        <v>3.1238415102362804E-2</v>
      </c>
    </row>
    <row r="1193" spans="2:13" ht="15" customHeight="1" x14ac:dyDescent="0.35">
      <c r="B1193" s="56">
        <f>'Historical Data'!C53</f>
        <v>46211</v>
      </c>
      <c r="C1193" s="57">
        <f>'Historical Data'!E53</f>
        <v>-7.4212066679415489E-3</v>
      </c>
      <c r="D1193" s="57">
        <f>'Historical Data'!G53</f>
        <v>2.7256208358570344E-3</v>
      </c>
      <c r="E1193" s="57">
        <f>'Historical Data'!I53</f>
        <v>-9.479937073120448E-3</v>
      </c>
      <c r="F1193" s="57">
        <f>'Historical Data'!K53</f>
        <v>-7.2912896926492499E-3</v>
      </c>
      <c r="G1193" s="57">
        <f>'Historical Data'!M53</f>
        <v>-1.7516512918202221E-2</v>
      </c>
      <c r="H1193" s="57">
        <f>'Historical Data'!O53</f>
        <v>-1.3322307676174483E-2</v>
      </c>
      <c r="I1193" s="57">
        <f>'Historical Data'!Q53</f>
        <v>-1.0141532465278713E-3</v>
      </c>
      <c r="J1193" s="57">
        <f>'Historical Data'!S53</f>
        <v>-1.5527954638006602E-2</v>
      </c>
      <c r="K1193" s="57">
        <f>'Historical Data'!U53</f>
        <v>-1.6353064169765452E-2</v>
      </c>
      <c r="L1193" s="57">
        <f>'Historical Data'!W53</f>
        <v>-1.3520694428601487E-2</v>
      </c>
      <c r="M1193" s="57">
        <f>'Historical Data'!Y53</f>
        <v>9.288053679230579E-4</v>
      </c>
    </row>
    <row r="1194" spans="2:13" ht="15" customHeight="1" x14ac:dyDescent="0.35">
      <c r="B1194" s="56">
        <f>'Historical Data'!C52</f>
        <v>46212</v>
      </c>
      <c r="C1194" s="57">
        <f>'Historical Data'!E52</f>
        <v>-1.2575133744763933E-2</v>
      </c>
      <c r="D1194" s="57">
        <f>'Historical Data'!G52</f>
        <v>-2.2349743279975853E-2</v>
      </c>
      <c r="E1194" s="57">
        <f>'Historical Data'!I52</f>
        <v>-1.1963312702428008E-2</v>
      </c>
      <c r="F1194" s="57">
        <f>'Historical Data'!K52</f>
        <v>-7.3904474537389575E-4</v>
      </c>
      <c r="G1194" s="57">
        <f>'Historical Data'!M52</f>
        <v>-5.4951154582956185E-3</v>
      </c>
      <c r="H1194" s="57">
        <f>'Historical Data'!O52</f>
        <v>-6.5182976449035257E-3</v>
      </c>
      <c r="I1194" s="57">
        <f>'Historical Data'!Q52</f>
        <v>-2.5376657765449062E-3</v>
      </c>
      <c r="J1194" s="57">
        <f>'Historical Data'!S52</f>
        <v>-1.4338969346492814E-2</v>
      </c>
      <c r="K1194" s="57">
        <f>'Historical Data'!U52</f>
        <v>5.8991556112721888E-3</v>
      </c>
      <c r="L1194" s="57">
        <f>'Historical Data'!W52</f>
        <v>9.1373121223199405E-3</v>
      </c>
      <c r="M1194" s="57">
        <f>'Historical Data'!Y52</f>
        <v>9.9215020799856557E-3</v>
      </c>
    </row>
    <row r="1195" spans="2:13" ht="15" customHeight="1" x14ac:dyDescent="0.35">
      <c r="B1195" s="56">
        <f>'Historical Data'!C51</f>
        <v>46213</v>
      </c>
      <c r="C1195" s="57">
        <f>'Historical Data'!E51</f>
        <v>3.6812923416456034E-3</v>
      </c>
      <c r="D1195" s="57">
        <f>'Historical Data'!G51</f>
        <v>2.1933889403768836E-2</v>
      </c>
      <c r="E1195" s="57">
        <f>'Historical Data'!I51</f>
        <v>3.3633795789814291E-2</v>
      </c>
      <c r="F1195" s="57">
        <f>'Historical Data'!K51</f>
        <v>9.846475369388985E-3</v>
      </c>
      <c r="G1195" s="57">
        <f>'Historical Data'!M51</f>
        <v>6.4463755094847919E-3</v>
      </c>
      <c r="H1195" s="57">
        <f>'Historical Data'!O51</f>
        <v>3.7491797811109784E-2</v>
      </c>
      <c r="I1195" s="57">
        <f>'Historical Data'!Q51</f>
        <v>1.5392414405946298E-2</v>
      </c>
      <c r="J1195" s="57">
        <f>'Historical Data'!S51</f>
        <v>2.4730746299508333E-3</v>
      </c>
      <c r="K1195" s="57">
        <f>'Historical Data'!U51</f>
        <v>6.2200105279406337E-3</v>
      </c>
      <c r="L1195" s="57">
        <f>'Historical Data'!W51</f>
        <v>1.5446039395387468E-2</v>
      </c>
      <c r="M1195" s="57">
        <f>'Historical Data'!Y51</f>
        <v>3.1804367251060395E-3</v>
      </c>
    </row>
    <row r="1196" spans="2:13" ht="15" customHeight="1" x14ac:dyDescent="0.35">
      <c r="B1196" s="56">
        <f>'Historical Data'!C50</f>
        <v>46216</v>
      </c>
      <c r="C1196" s="57">
        <f>'Historical Data'!E50</f>
        <v>1.0400869249525657E-2</v>
      </c>
      <c r="D1196" s="57">
        <f>'Historical Data'!G50</f>
        <v>-5.6832070218076902E-3</v>
      </c>
      <c r="E1196" s="57">
        <f>'Historical Data'!I50</f>
        <v>6.4428117736334833E-3</v>
      </c>
      <c r="F1196" s="57">
        <f>'Historical Data'!K50</f>
        <v>-1.3687298128383207E-2</v>
      </c>
      <c r="G1196" s="57">
        <f>'Historical Data'!M50</f>
        <v>-1.2261307890861439E-2</v>
      </c>
      <c r="H1196" s="57">
        <f>'Historical Data'!O50</f>
        <v>3.6139163902704219E-4</v>
      </c>
      <c r="I1196" s="57">
        <f>'Historical Data'!Q50</f>
        <v>-4.5101338318498385E-3</v>
      </c>
      <c r="J1196" s="57">
        <f>'Historical Data'!S50</f>
        <v>2.0896801985683222E-2</v>
      </c>
      <c r="K1196" s="57">
        <f>'Historical Data'!U50</f>
        <v>1.0243708350273328E-2</v>
      </c>
      <c r="L1196" s="57">
        <f>'Historical Data'!W50</f>
        <v>-9.0479459740403501E-3</v>
      </c>
      <c r="M1196" s="57">
        <f>'Historical Data'!Y50</f>
        <v>1.5851768080170414E-2</v>
      </c>
    </row>
    <row r="1197" spans="2:13" ht="15" customHeight="1" x14ac:dyDescent="0.35">
      <c r="B1197" s="56">
        <f>'Historical Data'!C49</f>
        <v>46217</v>
      </c>
      <c r="C1197" s="57">
        <f>'Historical Data'!E49</f>
        <v>-5.5297824654942929E-4</v>
      </c>
      <c r="D1197" s="57">
        <f>'Historical Data'!G49</f>
        <v>2.7787956901743405E-2</v>
      </c>
      <c r="E1197" s="57">
        <f>'Historical Data'!I49</f>
        <v>3.7504041383769726E-2</v>
      </c>
      <c r="F1197" s="57">
        <f>'Historical Data'!K49</f>
        <v>4.9707561131291378E-2</v>
      </c>
      <c r="G1197" s="57">
        <f>'Historical Data'!M49</f>
        <v>-1.7045395686981824E-2</v>
      </c>
      <c r="H1197" s="57">
        <f>'Historical Data'!O49</f>
        <v>6.5022585156533363E-3</v>
      </c>
      <c r="I1197" s="57">
        <f>'Historical Data'!Q49</f>
        <v>-8.6836274346125952E-3</v>
      </c>
      <c r="J1197" s="57">
        <f>'Historical Data'!S49</f>
        <v>-1.0234532004135044E-2</v>
      </c>
      <c r="K1197" s="57">
        <f>'Historical Data'!U49</f>
        <v>5.2445418351032558E-4</v>
      </c>
      <c r="L1197" s="57">
        <f>'Historical Data'!W49</f>
        <v>-3.9696677004386061E-4</v>
      </c>
      <c r="M1197" s="57">
        <f>'Historical Data'!Y49</f>
        <v>1.6228603937758379E-2</v>
      </c>
    </row>
    <row r="1198" spans="2:13" ht="15" customHeight="1" x14ac:dyDescent="0.35">
      <c r="B1198" s="56">
        <f>'Historical Data'!C48</f>
        <v>46218</v>
      </c>
      <c r="C1198" s="57">
        <f>'Historical Data'!E48</f>
        <v>-4.3854784569741234E-4</v>
      </c>
      <c r="D1198" s="57">
        <f>'Historical Data'!G48</f>
        <v>-7.2768434436522034E-3</v>
      </c>
      <c r="E1198" s="57">
        <f>'Historical Data'!I48</f>
        <v>-3.0601418252377721E-2</v>
      </c>
      <c r="F1198" s="57">
        <f>'Historical Data'!K48</f>
        <v>-3.1834447568345081E-2</v>
      </c>
      <c r="G1198" s="57">
        <f>'Historical Data'!M48</f>
        <v>2.7519402195637088E-2</v>
      </c>
      <c r="H1198" s="57">
        <f>'Historical Data'!O48</f>
        <v>-1.3189727386160532E-2</v>
      </c>
      <c r="I1198" s="57">
        <f>'Historical Data'!Q48</f>
        <v>4.0624045476240767E-3</v>
      </c>
      <c r="J1198" s="57">
        <f>'Historical Data'!S48</f>
        <v>-1.0914776019690042E-2</v>
      </c>
      <c r="K1198" s="57">
        <f>'Historical Data'!U48</f>
        <v>-1.904589133566259E-2</v>
      </c>
      <c r="L1198" s="57">
        <f>'Historical Data'!W48</f>
        <v>8.4722837861570532E-3</v>
      </c>
      <c r="M1198" s="57">
        <f>'Historical Data'!Y48</f>
        <v>-1.6515438774156954E-2</v>
      </c>
    </row>
    <row r="1199" spans="2:13" ht="15" customHeight="1" x14ac:dyDescent="0.35">
      <c r="B1199" s="56">
        <f>'Historical Data'!C47</f>
        <v>46219</v>
      </c>
      <c r="C1199" s="57">
        <f>'Historical Data'!E47</f>
        <v>4.5430022842551931E-3</v>
      </c>
      <c r="D1199" s="57">
        <f>'Historical Data'!G47</f>
        <v>6.8533969010726725E-3</v>
      </c>
      <c r="E1199" s="57">
        <f>'Historical Data'!I47</f>
        <v>-7.5222277604101162E-3</v>
      </c>
      <c r="F1199" s="57">
        <f>'Historical Data'!K47</f>
        <v>-1.0960377600153559E-2</v>
      </c>
      <c r="G1199" s="57">
        <f>'Historical Data'!M47</f>
        <v>1.5103337863600963E-2</v>
      </c>
      <c r="H1199" s="57">
        <f>'Historical Data'!O47</f>
        <v>-1.1820330444476612E-2</v>
      </c>
      <c r="I1199" s="57">
        <f>'Historical Data'!Q47</f>
        <v>-2.2757361949035104E-3</v>
      </c>
      <c r="J1199" s="57">
        <f>'Historical Data'!S47</f>
        <v>-5.5176562941068319E-3</v>
      </c>
      <c r="K1199" s="57">
        <f>'Historical Data'!U47</f>
        <v>1.7808261772400691E-4</v>
      </c>
      <c r="L1199" s="57">
        <f>'Historical Data'!W47</f>
        <v>-9.9763398631129707E-3</v>
      </c>
      <c r="M1199" s="57">
        <f>'Historical Data'!Y47</f>
        <v>-1.4155870348804722E-2</v>
      </c>
    </row>
    <row r="1200" spans="2:13" ht="15" customHeight="1" x14ac:dyDescent="0.35">
      <c r="B1200" s="56">
        <f>'Historical Data'!C46</f>
        <v>46220</v>
      </c>
      <c r="C1200" s="57">
        <f>'Historical Data'!E46</f>
        <v>-9.0017457546409663E-4</v>
      </c>
      <c r="D1200" s="57">
        <f>'Historical Data'!G46</f>
        <v>1.9591580696022515E-2</v>
      </c>
      <c r="E1200" s="57">
        <f>'Historical Data'!I46</f>
        <v>-1.9304222128910475E-2</v>
      </c>
      <c r="F1200" s="57">
        <f>'Historical Data'!K46</f>
        <v>-9.7890303563699099E-3</v>
      </c>
      <c r="G1200" s="57">
        <f>'Historical Data'!M46</f>
        <v>-5.4815420341207677E-3</v>
      </c>
      <c r="H1200" s="57">
        <f>'Historical Data'!O46</f>
        <v>-4.0486052782262583E-3</v>
      </c>
      <c r="I1200" s="57">
        <f>'Historical Data'!Q46</f>
        <v>3.674961457791559E-3</v>
      </c>
      <c r="J1200" s="57">
        <f>'Historical Data'!S46</f>
        <v>-1.7521088856709E-3</v>
      </c>
      <c r="K1200" s="57">
        <f>'Historical Data'!U46</f>
        <v>9.9732423614176113E-3</v>
      </c>
      <c r="L1200" s="57">
        <f>'Historical Data'!W46</f>
        <v>3.977562823052061E-4</v>
      </c>
      <c r="M1200" s="57">
        <f>'Historical Data'!Y46</f>
        <v>-2.1257093130016225E-2</v>
      </c>
    </row>
    <row r="1201" spans="2:13" ht="15" customHeight="1" x14ac:dyDescent="0.35">
      <c r="B1201" s="56">
        <f>'Historical Data'!C45</f>
        <v>46223</v>
      </c>
      <c r="C1201" s="57">
        <f>'Historical Data'!E45</f>
        <v>-1.7485983256154691E-3</v>
      </c>
      <c r="D1201" s="57">
        <f>'Historical Data'!G45</f>
        <v>4.0055872006632409E-3</v>
      </c>
      <c r="E1201" s="57">
        <f>'Historical Data'!I45</f>
        <v>1.0634768033755293E-2</v>
      </c>
      <c r="F1201" s="57">
        <f>'Historical Data'!K45</f>
        <v>2.5740286085400577E-2</v>
      </c>
      <c r="G1201" s="57">
        <f>'Historical Data'!M45</f>
        <v>3.0890824083458224E-3</v>
      </c>
      <c r="H1201" s="57">
        <f>'Historical Data'!O45</f>
        <v>4.896526127546097E-2</v>
      </c>
      <c r="I1201" s="57">
        <f>'Historical Data'!Q45</f>
        <v>2.2727299071187534E-2</v>
      </c>
      <c r="J1201" s="57">
        <f>'Historical Data'!S45</f>
        <v>1.5796386726328437E-2</v>
      </c>
      <c r="K1201" s="57">
        <f>'Historical Data'!U45</f>
        <v>1.8162668438636231E-2</v>
      </c>
      <c r="L1201" s="57">
        <f>'Historical Data'!W45</f>
        <v>1.868784040548177E-2</v>
      </c>
      <c r="M1201" s="57">
        <f>'Historical Data'!Y45</f>
        <v>3.0780329973477238E-2</v>
      </c>
    </row>
    <row r="1202" spans="2:13" ht="15" customHeight="1" x14ac:dyDescent="0.35">
      <c r="B1202" s="56">
        <f>'Historical Data'!C44</f>
        <v>46224</v>
      </c>
      <c r="C1202" s="57">
        <f>'Historical Data'!E44</f>
        <v>9.8390915803141521E-3</v>
      </c>
      <c r="D1202" s="57">
        <f>'Historical Data'!G44</f>
        <v>6.9962275720902856E-3</v>
      </c>
      <c r="E1202" s="57">
        <f>'Historical Data'!I44</f>
        <v>7.7777937346796833E-3</v>
      </c>
      <c r="F1202" s="57">
        <f>'Historical Data'!K44</f>
        <v>1.8184020287506097E-3</v>
      </c>
      <c r="G1202" s="57">
        <f>'Historical Data'!M44</f>
        <v>-3.3211192051367799E-3</v>
      </c>
      <c r="H1202" s="57">
        <f>'Historical Data'!O44</f>
        <v>-2.6422405632307022E-3</v>
      </c>
      <c r="I1202" s="57">
        <f>'Historical Data'!Q44</f>
        <v>-8.5185313214435343E-3</v>
      </c>
      <c r="J1202" s="57">
        <f>'Historical Data'!S44</f>
        <v>3.7436870862830318E-3</v>
      </c>
      <c r="K1202" s="57">
        <f>'Historical Data'!U44</f>
        <v>-6.9276062190318788E-3</v>
      </c>
      <c r="L1202" s="57">
        <f>'Historical Data'!W44</f>
        <v>-7.4160178934804533E-3</v>
      </c>
      <c r="M1202" s="57">
        <f>'Historical Data'!Y44</f>
        <v>1.8139785790600715E-3</v>
      </c>
    </row>
    <row r="1203" spans="2:13" ht="15" customHeight="1" x14ac:dyDescent="0.35">
      <c r="B1203" s="56">
        <f>'Historical Data'!C43</f>
        <v>46225</v>
      </c>
      <c r="C1203" s="57">
        <f>'Historical Data'!E43</f>
        <v>-1.9211641952476821E-3</v>
      </c>
      <c r="D1203" s="57">
        <f>'Historical Data'!G43</f>
        <v>-9.8759482159980205E-3</v>
      </c>
      <c r="E1203" s="57">
        <f>'Historical Data'!I43</f>
        <v>-4.5139097531559313E-2</v>
      </c>
      <c r="F1203" s="57">
        <f>'Historical Data'!K43</f>
        <v>-1.5519345848904353E-2</v>
      </c>
      <c r="G1203" s="57">
        <f>'Historical Data'!M43</f>
        <v>-3.7562106994384337E-3</v>
      </c>
      <c r="H1203" s="57">
        <f>'Historical Data'!O43</f>
        <v>-7.9477214817765818E-3</v>
      </c>
      <c r="I1203" s="57">
        <f>'Historical Data'!Q43</f>
        <v>-3.7351163330090476E-4</v>
      </c>
      <c r="J1203" s="57">
        <f>'Historical Data'!S43</f>
        <v>5.5946304999452412E-3</v>
      </c>
      <c r="K1203" s="57">
        <f>'Historical Data'!U43</f>
        <v>9.0686273988000998E-3</v>
      </c>
      <c r="L1203" s="57">
        <f>'Historical Data'!W43</f>
        <v>-7.6026329040698171E-3</v>
      </c>
      <c r="M1203" s="57">
        <f>'Historical Data'!Y43</f>
        <v>-1.9500304899517928E-3</v>
      </c>
    </row>
    <row r="1204" spans="2:13" ht="15" customHeight="1" x14ac:dyDescent="0.35">
      <c r="B1204" s="56">
        <f>'Historical Data'!C42</f>
        <v>46226</v>
      </c>
      <c r="C1204" s="57">
        <f>'Historical Data'!E42</f>
        <v>-3.8295158163297316E-3</v>
      </c>
      <c r="D1204" s="57">
        <f>'Historical Data'!G42</f>
        <v>-2.3544406756625724E-2</v>
      </c>
      <c r="E1204" s="57">
        <f>'Historical Data'!I42</f>
        <v>-6.2758963084736719E-2</v>
      </c>
      <c r="F1204" s="57">
        <f>'Historical Data'!K42</f>
        <v>-2.175617094767246E-2</v>
      </c>
      <c r="G1204" s="57">
        <f>'Historical Data'!M42</f>
        <v>-1.0703044031793674E-2</v>
      </c>
      <c r="H1204" s="57">
        <f>'Historical Data'!O42</f>
        <v>-7.7444125450555346E-3</v>
      </c>
      <c r="I1204" s="57">
        <f>'Historical Data'!Q42</f>
        <v>-3.7374649124333192E-4</v>
      </c>
      <c r="J1204" s="57">
        <f>'Historical Data'!S42</f>
        <v>-5.4208417521508512E-3</v>
      </c>
      <c r="K1204" s="57">
        <f>'Historical Data'!U42</f>
        <v>1.7283097860267826E-3</v>
      </c>
      <c r="L1204" s="57">
        <f>'Historical Data'!W42</f>
        <v>-6.3399655894232909E-3</v>
      </c>
      <c r="M1204" s="57">
        <f>'Historical Data'!Y42</f>
        <v>-2.1631258382113216E-3</v>
      </c>
    </row>
    <row r="1205" spans="2:13" ht="15" customHeight="1" x14ac:dyDescent="0.35">
      <c r="B1205" s="56">
        <f>'Historical Data'!C41</f>
        <v>46227</v>
      </c>
      <c r="C1205" s="57">
        <f>'Historical Data'!E41</f>
        <v>-9.8996719972918035E-3</v>
      </c>
      <c r="D1205" s="57">
        <f>'Historical Data'!G41</f>
        <v>1.0927605303584498E-2</v>
      </c>
      <c r="E1205" s="57">
        <f>'Historical Data'!I41</f>
        <v>1.1015255382957445E-2</v>
      </c>
      <c r="F1205" s="57">
        <f>'Historical Data'!K41</f>
        <v>6.7380104761716186E-3</v>
      </c>
      <c r="G1205" s="57">
        <f>'Historical Data'!M41</f>
        <v>3.0735602036700005E-3</v>
      </c>
      <c r="H1205" s="57">
        <f>'Historical Data'!O41</f>
        <v>-1.0226879737247119E-2</v>
      </c>
      <c r="I1205" s="57">
        <f>'Historical Data'!Q41</f>
        <v>-1.0716483082362505E-2</v>
      </c>
      <c r="J1205" s="57">
        <f>'Historical Data'!S41</f>
        <v>-4.0159818095066857E-3</v>
      </c>
      <c r="K1205" s="57">
        <f>'Historical Data'!U41</f>
        <v>-5.5209649873415589E-3</v>
      </c>
      <c r="L1205" s="57">
        <f>'Historical Data'!W41</f>
        <v>-4.652399384277528E-3</v>
      </c>
      <c r="M1205" s="57">
        <f>'Historical Data'!Y41</f>
        <v>2.8671157943567227E-3</v>
      </c>
    </row>
    <row r="1206" spans="2:13" ht="15" customHeight="1" x14ac:dyDescent="0.35">
      <c r="B1206" s="53">
        <f>'Historical Data'!C40</f>
        <v>46230</v>
      </c>
      <c r="C1206" s="54">
        <f>'Historical Data'!E40</f>
        <v>-5.7228472093275862E-3</v>
      </c>
      <c r="D1206" s="54">
        <f>'Historical Data'!G40</f>
        <v>6.4627992468957451E-4</v>
      </c>
      <c r="E1206" s="54">
        <f>'Historical Data'!I40</f>
        <v>3.2972372349215906E-3</v>
      </c>
      <c r="F1206" s="54">
        <f>'Historical Data'!K40</f>
        <v>1.4041142310958765E-3</v>
      </c>
      <c r="G1206" s="54">
        <f>'Historical Data'!M40</f>
        <v>-5.2701736121097964E-3</v>
      </c>
      <c r="H1206" s="54">
        <f>'Historical Data'!O40</f>
        <v>-3.5348719672445572E-3</v>
      </c>
      <c r="I1206" s="54">
        <f>'Historical Data'!Q40</f>
        <v>4.1567219868390293E-3</v>
      </c>
      <c r="J1206" s="54">
        <f>'Historical Data'!S40</f>
        <v>1.0368564103618638E-2</v>
      </c>
      <c r="K1206" s="54">
        <f>'Historical Data'!U40</f>
        <v>2.2553569359915482E-3</v>
      </c>
      <c r="L1206" s="54">
        <f>'Historical Data'!W40</f>
        <v>7.8793062369724165E-3</v>
      </c>
      <c r="M1206" s="54">
        <f>'Historical Data'!Y40</f>
        <v>4.1140956101470838E-3</v>
      </c>
    </row>
    <row r="1207" spans="2:13" ht="15" customHeight="1" x14ac:dyDescent="0.35">
      <c r="B1207" s="56">
        <f>'Historical Data'!C39</f>
        <v>46231</v>
      </c>
      <c r="C1207" s="57">
        <f>'Historical Data'!E39</f>
        <v>2.137974024902789E-4</v>
      </c>
      <c r="D1207" s="57">
        <f>'Historical Data'!G39</f>
        <v>-3.1585773079226276E-2</v>
      </c>
      <c r="E1207" s="57">
        <f>'Historical Data'!I39</f>
        <v>-1.5646140678518106E-2</v>
      </c>
      <c r="F1207" s="57">
        <f>'Historical Data'!K39</f>
        <v>-2.668726179983294E-2</v>
      </c>
      <c r="G1207" s="57">
        <f>'Historical Data'!M39</f>
        <v>9.6106030930336317E-3</v>
      </c>
      <c r="H1207" s="57">
        <f>'Historical Data'!O39</f>
        <v>-9.914520804082505E-3</v>
      </c>
      <c r="I1207" s="57">
        <f>'Historical Data'!Q39</f>
        <v>-1.8063260420953631E-2</v>
      </c>
      <c r="J1207" s="57">
        <f>'Historical Data'!S39</f>
        <v>-2.0096873357557721E-2</v>
      </c>
      <c r="K1207" s="57">
        <f>'Historical Data'!U39</f>
        <v>-1.229017910865049E-2</v>
      </c>
      <c r="L1207" s="57">
        <f>'Historical Data'!W39</f>
        <v>-1.590035750086638E-2</v>
      </c>
      <c r="M1207" s="57">
        <f>'Historical Data'!Y39</f>
        <v>-5.6944105360278163E-3</v>
      </c>
    </row>
    <row r="1208" spans="2:13" ht="15" customHeight="1" x14ac:dyDescent="0.35">
      <c r="B1208" s="56">
        <f>'Historical Data'!C38</f>
        <v>46232</v>
      </c>
      <c r="C1208" s="57">
        <f>'Historical Data'!E38</f>
        <v>-1.6876083244699247E-2</v>
      </c>
      <c r="D1208" s="57">
        <f>'Historical Data'!G38</f>
        <v>1.1094300592979778E-2</v>
      </c>
      <c r="E1208" s="57">
        <f>'Historical Data'!I38</f>
        <v>-3.4112883405597039E-3</v>
      </c>
      <c r="F1208" s="57">
        <f>'Historical Data'!K38</f>
        <v>6.0984598917646071E-3</v>
      </c>
      <c r="G1208" s="57">
        <f>'Historical Data'!M38</f>
        <v>1.4644055122912114E-3</v>
      </c>
      <c r="H1208" s="57">
        <f>'Historical Data'!O38</f>
        <v>2.6642392412146165E-3</v>
      </c>
      <c r="I1208" s="57">
        <f>'Historical Data'!Q38</f>
        <v>-4.8543267090582765E-3</v>
      </c>
      <c r="J1208" s="57">
        <f>'Historical Data'!S38</f>
        <v>-7.2732187075230659E-4</v>
      </c>
      <c r="K1208" s="57">
        <f>'Historical Data'!U38</f>
        <v>-8.58738799256753E-3</v>
      </c>
      <c r="L1208" s="57">
        <f>'Historical Data'!W38</f>
        <v>1.5887959605527469E-2</v>
      </c>
      <c r="M1208" s="57">
        <f>'Historical Data'!Y38</f>
        <v>-4.8894623433137774E-4</v>
      </c>
    </row>
    <row r="1209" spans="2:13" ht="15" customHeight="1" x14ac:dyDescent="0.35">
      <c r="B1209" s="56">
        <f>'Historical Data'!C37</f>
        <v>46233</v>
      </c>
      <c r="C1209" s="57">
        <f>'Historical Data'!E37</f>
        <v>1.5062292402312494E-4</v>
      </c>
      <c r="D1209" s="57">
        <f>'Historical Data'!G37</f>
        <v>-5.2764411622984175E-3</v>
      </c>
      <c r="E1209" s="57">
        <f>'Historical Data'!I37</f>
        <v>-1.0487236668921485E-2</v>
      </c>
      <c r="F1209" s="57">
        <f>'Historical Data'!K37</f>
        <v>-2.6250622400797452E-3</v>
      </c>
      <c r="G1209" s="57">
        <f>'Historical Data'!M37</f>
        <v>4.9354067029456772E-3</v>
      </c>
      <c r="H1209" s="57">
        <f>'Historical Data'!O37</f>
        <v>-3.6650173268480968E-3</v>
      </c>
      <c r="I1209" s="57">
        <f>'Historical Data'!Q37</f>
        <v>2.1822426473909751E-3</v>
      </c>
      <c r="J1209" s="57">
        <f>'Historical Data'!S37</f>
        <v>3.9301273573573159E-3</v>
      </c>
      <c r="K1209" s="57">
        <f>'Historical Data'!U37</f>
        <v>1.0076033381710481E-2</v>
      </c>
      <c r="L1209" s="57">
        <f>'Historical Data'!W37</f>
        <v>-3.4459583643975389E-3</v>
      </c>
      <c r="M1209" s="57">
        <f>'Historical Data'!Y37</f>
        <v>-5.3105832685227394E-3</v>
      </c>
    </row>
    <row r="1210" spans="2:13" ht="15" customHeight="1" x14ac:dyDescent="0.35">
      <c r="B1210" s="56">
        <f>'Historical Data'!C36</f>
        <v>46234</v>
      </c>
      <c r="C1210" s="57">
        <f>'Historical Data'!E36</f>
        <v>3.4834490336048685E-3</v>
      </c>
      <c r="D1210" s="57">
        <f>'Historical Data'!G36</f>
        <v>-8.1976947474020623E-3</v>
      </c>
      <c r="E1210" s="57">
        <f>'Historical Data'!I36</f>
        <v>1.7884779348944058E-2</v>
      </c>
      <c r="F1210" s="57">
        <f>'Historical Data'!K36</f>
        <v>1.1197761995601629E-2</v>
      </c>
      <c r="G1210" s="57">
        <f>'Historical Data'!M36</f>
        <v>3.8805404510802166E-3</v>
      </c>
      <c r="H1210" s="57">
        <f>'Historical Data'!O36</f>
        <v>2.0139804968151154E-2</v>
      </c>
      <c r="I1210" s="57">
        <f>'Historical Data'!Q36</f>
        <v>8.4540069858836109E-3</v>
      </c>
      <c r="J1210" s="57">
        <f>'Historical Data'!S36</f>
        <v>6.9595710135550437E-3</v>
      </c>
      <c r="K1210" s="57">
        <f>'Historical Data'!U36</f>
        <v>-5.075296272582186E-3</v>
      </c>
      <c r="L1210" s="57">
        <f>'Historical Data'!W36</f>
        <v>1.2634658453965608E-2</v>
      </c>
      <c r="M1210" s="57">
        <f>'Historical Data'!Y36</f>
        <v>-7.1654030009694614E-3</v>
      </c>
    </row>
    <row r="1211" spans="2:13" ht="15" customHeight="1" x14ac:dyDescent="0.35">
      <c r="B1211" s="56">
        <f>'Historical Data'!C35</f>
        <v>46237</v>
      </c>
      <c r="C1211" s="57">
        <f>'Historical Data'!E35</f>
        <v>1.0857777470372643E-2</v>
      </c>
      <c r="D1211" s="57">
        <f>'Historical Data'!G35</f>
        <v>9.7239307293062183E-4</v>
      </c>
      <c r="E1211" s="57">
        <f>'Historical Data'!I35</f>
        <v>8.6767895878525625E-3</v>
      </c>
      <c r="F1211" s="57">
        <f>'Historical Data'!K35</f>
        <v>1.1073760659346732E-2</v>
      </c>
      <c r="G1211" s="57">
        <f>'Historical Data'!M35</f>
        <v>2.4761973392304348E-3</v>
      </c>
      <c r="H1211" s="57">
        <f>'Historical Data'!O35</f>
        <v>2.5872126483898361E-2</v>
      </c>
      <c r="I1211" s="57">
        <f>'Historical Data'!Q35</f>
        <v>6.6048095560287123E-3</v>
      </c>
      <c r="J1211" s="57">
        <f>'Historical Data'!S35</f>
        <v>1.0511159017736249E-2</v>
      </c>
      <c r="K1211" s="57">
        <f>'Historical Data'!U35</f>
        <v>9.674582233949014E-3</v>
      </c>
      <c r="L1211" s="57">
        <f>'Historical Data'!W35</f>
        <v>3.4147301058189417E-3</v>
      </c>
      <c r="M1211" s="57">
        <f>'Historical Data'!Y35</f>
        <v>-1.5283447894989033E-2</v>
      </c>
    </row>
    <row r="1212" spans="2:13" ht="15" customHeight="1" x14ac:dyDescent="0.35">
      <c r="B1212" s="56">
        <f>'Historical Data'!C34</f>
        <v>46238</v>
      </c>
      <c r="C1212" s="57">
        <f>'Historical Data'!E34</f>
        <v>5.356375170896488E-3</v>
      </c>
      <c r="D1212" s="57">
        <f>'Historical Data'!G34</f>
        <v>-6.0716454159082112E-4</v>
      </c>
      <c r="E1212" s="57">
        <f>'Historical Data'!I34</f>
        <v>-7.8853046594982157E-3</v>
      </c>
      <c r="F1212" s="57">
        <f>'Historical Data'!K34</f>
        <v>-1.7318029739961993E-2</v>
      </c>
      <c r="G1212" s="57">
        <f>'Historical Data'!M34</f>
        <v>-7.3502759523391692E-3</v>
      </c>
      <c r="H1212" s="57">
        <f>'Historical Data'!O34</f>
        <v>-1.7574692442882123E-3</v>
      </c>
      <c r="I1212" s="57">
        <f>'Historical Data'!Q34</f>
        <v>1.5772883147853634E-2</v>
      </c>
      <c r="J1212" s="57">
        <f>'Historical Data'!S34</f>
        <v>-2.0661147216773701E-2</v>
      </c>
      <c r="K1212" s="57">
        <f>'Historical Data'!U34</f>
        <v>-1.2543575273574969E-2</v>
      </c>
      <c r="L1212" s="57">
        <f>'Historical Data'!W34</f>
        <v>-5.2356020942407877E-3</v>
      </c>
      <c r="M1212" s="57">
        <f>'Historical Data'!Y34</f>
        <v>-3.6430231336272212E-2</v>
      </c>
    </row>
    <row r="1213" spans="2:13" ht="15" customHeight="1" x14ac:dyDescent="0.35">
      <c r="B1213" s="56">
        <f>'Historical Data'!C33</f>
        <v>46239</v>
      </c>
      <c r="C1213" s="57">
        <f>'Historical Data'!E33</f>
        <v>-3.0908904127179282E-3</v>
      </c>
      <c r="D1213" s="57">
        <f>'Historical Data'!G33</f>
        <v>-2.430133657351119E-3</v>
      </c>
      <c r="E1213" s="57">
        <f>'Historical Data'!I33</f>
        <v>-2.8901734104046506E-3</v>
      </c>
      <c r="F1213" s="57">
        <f>'Historical Data'!K33</f>
        <v>-4.5724766326843413E-3</v>
      </c>
      <c r="G1213" s="57">
        <f>'Historical Data'!M33</f>
        <v>-7.5260045301462908E-3</v>
      </c>
      <c r="H1213" s="57">
        <f>'Historical Data'!O33</f>
        <v>-3.5211267605633756E-3</v>
      </c>
      <c r="I1213" s="57">
        <f>'Historical Data'!Q33</f>
        <v>-2.3602468652651365E-2</v>
      </c>
      <c r="J1213" s="57">
        <f>'Historical Data'!S33</f>
        <v>1.8187081589675413E-2</v>
      </c>
      <c r="K1213" s="57">
        <f>'Historical Data'!U33</f>
        <v>-5.8221380805204559E-3</v>
      </c>
      <c r="L1213" s="57">
        <f>'Historical Data'!W33</f>
        <v>7.8947368421051767E-3</v>
      </c>
      <c r="M1213" s="57">
        <f>'Historical Data'!Y33</f>
        <v>-1.3049962714392294E-2</v>
      </c>
    </row>
    <row r="1214" spans="2:13" ht="15" customHeight="1" x14ac:dyDescent="0.35">
      <c r="B1214" s="56">
        <f>'Historical Data'!C32</f>
        <v>46240</v>
      </c>
      <c r="C1214" s="57">
        <f>'Historical Data'!E32</f>
        <v>3.452126857934612E-4</v>
      </c>
      <c r="D1214" s="57">
        <f>'Historical Data'!G32</f>
        <v>-1.3398294762484775E-2</v>
      </c>
      <c r="E1214" s="57">
        <f>'Historical Data'!I32</f>
        <v>-6.1594202898550554E-3</v>
      </c>
      <c r="F1214" s="57">
        <f>'Historical Data'!K32</f>
        <v>-4.1629281454106382E-3</v>
      </c>
      <c r="G1214" s="57">
        <f>'Historical Data'!M32</f>
        <v>-6.3601792625308518E-3</v>
      </c>
      <c r="H1214" s="57">
        <f>'Historical Data'!O32</f>
        <v>-7.9505300353356345E-3</v>
      </c>
      <c r="I1214" s="57">
        <f>'Historical Data'!Q32</f>
        <v>-1.399493719379552E-2</v>
      </c>
      <c r="J1214" s="57">
        <f>'Historical Data'!S32</f>
        <v>-1.4003978315769827E-2</v>
      </c>
      <c r="K1214" s="57">
        <f>'Historical Data'!U32</f>
        <v>-3.9041703637976877E-2</v>
      </c>
      <c r="L1214" s="57">
        <f>'Historical Data'!W32</f>
        <v>-1.1488234716671042E-2</v>
      </c>
      <c r="M1214" s="57">
        <f>'Historical Data'!Y32</f>
        <v>1.2844360951038691E-3</v>
      </c>
    </row>
    <row r="1215" spans="2:13" ht="15" customHeight="1" x14ac:dyDescent="0.35">
      <c r="B1215" s="56">
        <f>'Historical Data'!C31</f>
        <v>46241</v>
      </c>
      <c r="C1215" s="57">
        <f>'Historical Data'!E31</f>
        <v>-3.7805771560943668E-3</v>
      </c>
      <c r="D1215" s="57">
        <f>'Historical Data'!G31</f>
        <v>6.2345528308209719E-3</v>
      </c>
      <c r="E1215" s="57">
        <f>'Historical Data'!I31</f>
        <v>6.5623362308420141E-4</v>
      </c>
      <c r="F1215" s="57">
        <f>'Historical Data'!K31</f>
        <v>4.2283533704559062E-3</v>
      </c>
      <c r="G1215" s="57">
        <f>'Historical Data'!M31</f>
        <v>8.9858274492480295E-3</v>
      </c>
      <c r="H1215" s="57">
        <f>'Historical Data'!O31</f>
        <v>5.164780790849699E-3</v>
      </c>
      <c r="I1215" s="57">
        <f>'Historical Data'!Q31</f>
        <v>-7.483940843946324E-3</v>
      </c>
      <c r="J1215" s="57">
        <f>'Historical Data'!S31</f>
        <v>-7.2464195739980752E-3</v>
      </c>
      <c r="K1215" s="57">
        <f>'Historical Data'!U31</f>
        <v>3.1394500591506169E-3</v>
      </c>
      <c r="L1215" s="57">
        <f>'Historical Data'!W31</f>
        <v>5.1505062282535263E-3</v>
      </c>
      <c r="M1215" s="57">
        <f>'Historical Data'!Y31</f>
        <v>1.9317913220274319E-2</v>
      </c>
    </row>
    <row r="1216" spans="2:13" ht="15" customHeight="1" x14ac:dyDescent="0.35">
      <c r="B1216" s="56">
        <f>'Historical Data'!C30</f>
        <v>46244</v>
      </c>
      <c r="C1216" s="57">
        <f>'Historical Data'!E30</f>
        <v>1.7216754021442959E-3</v>
      </c>
      <c r="D1216" s="57">
        <f>'Historical Data'!G30</f>
        <v>1.1655876587490788E-3</v>
      </c>
      <c r="E1216" s="57">
        <f>'Historical Data'!I30</f>
        <v>-2.4774295785309208E-3</v>
      </c>
      <c r="F1216" s="57">
        <f>'Historical Data'!K30</f>
        <v>7.894707638679499E-3</v>
      </c>
      <c r="G1216" s="57">
        <f>'Historical Data'!M30</f>
        <v>3.9038772658450682E-3</v>
      </c>
      <c r="H1216" s="57">
        <f>'Historical Data'!O30</f>
        <v>2.4096341243175834E-2</v>
      </c>
      <c r="I1216" s="57">
        <f>'Historical Data'!Q30</f>
        <v>3.6401455541050787E-3</v>
      </c>
      <c r="J1216" s="57">
        <f>'Historical Data'!S30</f>
        <v>-5.9853559803438872E-3</v>
      </c>
      <c r="K1216" s="57">
        <f>'Historical Data'!U30</f>
        <v>-5.5228275636647339E-3</v>
      </c>
      <c r="L1216" s="57">
        <f>'Historical Data'!W30</f>
        <v>3.8103068021140274E-3</v>
      </c>
      <c r="M1216" s="57">
        <f>'Historical Data'!Y30</f>
        <v>-5.8484040039187279E-3</v>
      </c>
    </row>
    <row r="1217" spans="2:13" ht="15" customHeight="1" x14ac:dyDescent="0.35">
      <c r="B1217" s="56">
        <f>'Historical Data'!C29</f>
        <v>46245</v>
      </c>
      <c r="C1217" s="57">
        <f>'Historical Data'!E29</f>
        <v>-4.3871137565654195E-5</v>
      </c>
      <c r="D1217" s="57">
        <f>'Historical Data'!G29</f>
        <v>-6.1274509803921351E-3</v>
      </c>
      <c r="E1217" s="57">
        <f>'Historical Data'!I29</f>
        <v>-2.1913805697589828E-3</v>
      </c>
      <c r="F1217" s="57">
        <f>'Historical Data'!K29</f>
        <v>-7.8328694246002639E-3</v>
      </c>
      <c r="G1217" s="57">
        <f>'Historical Data'!M29</f>
        <v>-2.1691608357859438E-2</v>
      </c>
      <c r="H1217" s="57">
        <f>'Historical Data'!O29</f>
        <v>-2.5951557093425559E-2</v>
      </c>
      <c r="I1217" s="57">
        <f>'Historical Data'!Q29</f>
        <v>-3.2382852963238618E-3</v>
      </c>
      <c r="J1217" s="57">
        <f>'Historical Data'!S29</f>
        <v>-5.8745218088496198E-3</v>
      </c>
      <c r="K1217" s="57">
        <f>'Historical Data'!U29</f>
        <v>-7.9599920322104278E-3</v>
      </c>
      <c r="L1217" s="57">
        <f>'Historical Data'!W29</f>
        <v>-5.2356020942407877E-3</v>
      </c>
      <c r="M1217" s="57">
        <f>'Historical Data'!Y29</f>
        <v>-9.3082133984278004E-3</v>
      </c>
    </row>
    <row r="1218" spans="2:13" ht="15" customHeight="1" x14ac:dyDescent="0.35">
      <c r="B1218" s="56">
        <f>'Historical Data'!C28</f>
        <v>46246</v>
      </c>
      <c r="C1218" s="57">
        <f>'Historical Data'!E28</f>
        <v>-1.0426304223556393E-3</v>
      </c>
      <c r="D1218" s="57">
        <f>'Historical Data'!G28</f>
        <v>-1.4180024660912505E-2</v>
      </c>
      <c r="E1218" s="57">
        <f>'Historical Data'!I28</f>
        <v>-2.4670535264919469E-2</v>
      </c>
      <c r="F1218" s="57">
        <f>'Historical Data'!K28</f>
        <v>-9.6171985973013685E-3</v>
      </c>
      <c r="G1218" s="57">
        <f>'Historical Data'!M28</f>
        <v>8.8192186948283791E-3</v>
      </c>
      <c r="H1218" s="57">
        <f>'Historical Data'!O28</f>
        <v>-7.5488454706926778E-3</v>
      </c>
      <c r="I1218" s="57">
        <f>'Historical Data'!Q28</f>
        <v>1.4334195128187233E-3</v>
      </c>
      <c r="J1218" s="57">
        <f>'Historical Data'!S28</f>
        <v>2.9546634428885277E-3</v>
      </c>
      <c r="K1218" s="57">
        <f>'Historical Data'!U28</f>
        <v>5.5980590843975886E-3</v>
      </c>
      <c r="L1218" s="57">
        <f>'Historical Data'!W28</f>
        <v>-1.447336297286772E-3</v>
      </c>
      <c r="M1218" s="57">
        <f>'Historical Data'!Y28</f>
        <v>-8.568869666911505E-3</v>
      </c>
    </row>
    <row r="1219" spans="2:13" ht="15" customHeight="1" x14ac:dyDescent="0.35">
      <c r="B1219" s="56">
        <f>'Historical Data'!C27</f>
        <v>46247</v>
      </c>
      <c r="C1219" s="57">
        <f>'Historical Data'!E27</f>
        <v>1.7864639510176694E-3</v>
      </c>
      <c r="D1219" s="57">
        <f>'Historical Data'!G27</f>
        <v>-1.0006253908692919E-2</v>
      </c>
      <c r="E1219" s="57">
        <f>'Historical Data'!I27</f>
        <v>-9.9827729045109947E-3</v>
      </c>
      <c r="F1219" s="57">
        <f>'Historical Data'!K27</f>
        <v>-4.2997215615726558E-3</v>
      </c>
      <c r="G1219" s="57">
        <f>'Historical Data'!M27</f>
        <v>1.4775659738480718E-2</v>
      </c>
      <c r="H1219" s="57">
        <f>'Historical Data'!O27</f>
        <v>-2.6850006991130382E-4</v>
      </c>
      <c r="I1219" s="57">
        <f>'Historical Data'!Q27</f>
        <v>8.458055156602029E-3</v>
      </c>
      <c r="J1219" s="57">
        <f>'Historical Data'!S27</f>
        <v>1.414047657690598E-2</v>
      </c>
      <c r="K1219" s="57">
        <f>'Historical Data'!U27</f>
        <v>-1.0577123675638345E-2</v>
      </c>
      <c r="L1219" s="57">
        <f>'Historical Data'!W27</f>
        <v>8.8285030390491404E-3</v>
      </c>
      <c r="M1219" s="57">
        <f>'Historical Data'!Y27</f>
        <v>-7.5815011372248886E-4</v>
      </c>
    </row>
    <row r="1220" spans="2:13" ht="15" customHeight="1" x14ac:dyDescent="0.35">
      <c r="B1220" s="56">
        <f>'Historical Data'!C26</f>
        <v>46248</v>
      </c>
      <c r="C1220" s="57">
        <f>'Historical Data'!E26</f>
        <v>-2.2345778027640373E-3</v>
      </c>
      <c r="D1220" s="57">
        <f>'Historical Data'!G26</f>
        <v>2.0846493998736504E-2</v>
      </c>
      <c r="E1220" s="57">
        <f>'Historical Data'!I26</f>
        <v>2.1986353297952954E-2</v>
      </c>
      <c r="F1220" s="57">
        <f>'Historical Data'!K26</f>
        <v>-4.1242410399933149E-3</v>
      </c>
      <c r="G1220" s="57">
        <f>'Historical Data'!M26</f>
        <v>1.8200624089421025E-2</v>
      </c>
      <c r="H1220" s="57">
        <f>'Historical Data'!O26</f>
        <v>2.5063094795061414E-3</v>
      </c>
      <c r="I1220" s="57">
        <f>'Historical Data'!Q26</f>
        <v>-7.7419157951108541E-3</v>
      </c>
      <c r="J1220" s="57">
        <f>'Historical Data'!S26</f>
        <v>-1.2345706668855483E-2</v>
      </c>
      <c r="K1220" s="57">
        <f>'Historical Data'!U26</f>
        <v>-2.0630843884280603E-3</v>
      </c>
      <c r="L1220" s="57">
        <f>'Historical Data'!W26</f>
        <v>-1.9592477113808959E-3</v>
      </c>
      <c r="M1220" s="57">
        <f>'Historical Data'!Y26</f>
        <v>-6.7526740622685377E-3</v>
      </c>
    </row>
    <row r="1221" spans="2:13" ht="15" customHeight="1" x14ac:dyDescent="0.35">
      <c r="B1221" s="56">
        <f>'Historical Data'!C25</f>
        <v>46251</v>
      </c>
      <c r="C1221" s="57">
        <f>'Historical Data'!E25</f>
        <v>-3.5163897881249628E-3</v>
      </c>
      <c r="D1221" s="57">
        <f>'Historical Data'!G25</f>
        <v>-1.6646054711677016E-2</v>
      </c>
      <c r="E1221" s="57">
        <f>'Historical Data'!I25</f>
        <v>-1.513354926859789E-2</v>
      </c>
      <c r="F1221" s="57">
        <f>'Historical Data'!K25</f>
        <v>-8.2338730397417681E-3</v>
      </c>
      <c r="G1221" s="57">
        <f>'Historical Data'!M25</f>
        <v>1.4240562124873568E-2</v>
      </c>
      <c r="H1221" s="57">
        <f>'Historical Data'!O25</f>
        <v>-8.0357142857142572E-3</v>
      </c>
      <c r="I1221" s="57">
        <f>'Historical Data'!Q25</f>
        <v>-3.9012099584530002E-3</v>
      </c>
      <c r="J1221" s="57">
        <f>'Historical Data'!S25</f>
        <v>-8.8235814464703299E-3</v>
      </c>
      <c r="K1221" s="57">
        <f>'Historical Data'!U25</f>
        <v>3.7589215600264403E-4</v>
      </c>
      <c r="L1221" s="57">
        <f>'Historical Data'!W25</f>
        <v>-1.4395702409132349E-3</v>
      </c>
      <c r="M1221" s="57">
        <f>'Historical Data'!Y25</f>
        <v>2.8264252625427311E-3</v>
      </c>
    </row>
    <row r="1222" spans="2:13" ht="15" customHeight="1" x14ac:dyDescent="0.35">
      <c r="B1222" s="56">
        <f>'Historical Data'!C24</f>
        <v>46252</v>
      </c>
      <c r="C1222" s="57">
        <f>'Historical Data'!E24</f>
        <v>2.5535479921774407E-3</v>
      </c>
      <c r="D1222" s="57">
        <f>'Historical Data'!G24</f>
        <v>8.7471050453857835E-3</v>
      </c>
      <c r="E1222" s="57">
        <f>'Historical Data'!I24</f>
        <v>-1.4763464858666975E-2</v>
      </c>
      <c r="F1222" s="57">
        <f>'Historical Data'!K24</f>
        <v>9.9233852264100086E-3</v>
      </c>
      <c r="G1222" s="57">
        <f>'Historical Data'!M24</f>
        <v>-1.3159428610630131E-2</v>
      </c>
      <c r="H1222" s="57">
        <f>'Historical Data'!O24</f>
        <v>-1.332137608292161E-2</v>
      </c>
      <c r="I1222" s="57">
        <f>'Historical Data'!Q24</f>
        <v>1.697191715433588E-3</v>
      </c>
      <c r="J1222" s="57">
        <f>'Historical Data'!S24</f>
        <v>2.9675597752221172E-4</v>
      </c>
      <c r="K1222" s="57">
        <f>'Historical Data'!U24</f>
        <v>6.9509905915516867E-3</v>
      </c>
      <c r="L1222" s="57">
        <f>'Historical Data'!W24</f>
        <v>-1.3106159895150959E-3</v>
      </c>
      <c r="M1222" s="57">
        <f>'Historical Data'!Y24</f>
        <v>-3.7096337165482662E-2</v>
      </c>
    </row>
    <row r="1223" spans="2:13" ht="15" customHeight="1" x14ac:dyDescent="0.35">
      <c r="B1223" s="56">
        <f>'Historical Data'!C23</f>
        <v>46253</v>
      </c>
      <c r="C1223" s="57">
        <f>'Historical Data'!E23</f>
        <v>-1.9093128155508454E-3</v>
      </c>
      <c r="D1223" s="57">
        <f>'Historical Data'!G23</f>
        <v>-3.8864659281428571E-2</v>
      </c>
      <c r="E1223" s="57">
        <f>'Historical Data'!I23</f>
        <v>-1.1467889908256867E-2</v>
      </c>
      <c r="F1223" s="57">
        <f>'Historical Data'!K23</f>
        <v>-7.5882748550416546E-3</v>
      </c>
      <c r="G1223" s="57">
        <f>'Historical Data'!M23</f>
        <v>-1.4322707288697445E-2</v>
      </c>
      <c r="H1223" s="57">
        <f>'Historical Data'!O23</f>
        <v>-7.5715445425253991E-3</v>
      </c>
      <c r="I1223" s="57">
        <f>'Historical Data'!Q23</f>
        <v>-7.2983860743920381E-3</v>
      </c>
      <c r="J1223" s="57">
        <f>'Historical Data'!S23</f>
        <v>-1.6315821597707725E-3</v>
      </c>
      <c r="K1223" s="57">
        <f>'Historical Data'!U23</f>
        <v>-1.6791044776119368E-2</v>
      </c>
      <c r="L1223" s="57">
        <f>'Historical Data'!W23</f>
        <v>-5.5118270433491823E-3</v>
      </c>
      <c r="M1223" s="57">
        <f>'Historical Data'!Y23</f>
        <v>-1.613798339376149E-2</v>
      </c>
    </row>
    <row r="1224" spans="2:13" ht="15" customHeight="1" x14ac:dyDescent="0.35">
      <c r="B1224" s="56">
        <f>'Historical Data'!C22</f>
        <v>46254</v>
      </c>
      <c r="C1224" s="57">
        <f>'Historical Data'!E22</f>
        <v>-1.1778474475003797E-2</v>
      </c>
      <c r="D1224" s="57">
        <f>'Historical Data'!G22</f>
        <v>5.0626657203416414E-3</v>
      </c>
      <c r="E1224" s="57">
        <f>'Historical Data'!I22</f>
        <v>6.805915566991505E-3</v>
      </c>
      <c r="F1224" s="57">
        <f>'Historical Data'!K22</f>
        <v>-9.8050544265704254E-5</v>
      </c>
      <c r="G1224" s="57">
        <f>'Historical Data'!M22</f>
        <v>-1.9103112750847639E-2</v>
      </c>
      <c r="H1224" s="57">
        <f>'Historical Data'!O22</f>
        <v>-3.5849106779481943E-3</v>
      </c>
      <c r="I1224" s="57">
        <f>'Historical Data'!Q22</f>
        <v>2.3631391558727177E-3</v>
      </c>
      <c r="J1224" s="57">
        <f>'Historical Data'!S22</f>
        <v>2.8227679881238643E-3</v>
      </c>
      <c r="K1224" s="57">
        <f>'Historical Data'!U22</f>
        <v>4.9335400112637817E-3</v>
      </c>
      <c r="L1224" s="57">
        <f>'Historical Data'!W22</f>
        <v>-9.6331326346792423E-3</v>
      </c>
      <c r="M1224" s="57">
        <f>'Historical Data'!Y22</f>
        <v>4.0202622789273779E-3</v>
      </c>
    </row>
    <row r="1225" spans="2:13" ht="15" customHeight="1" x14ac:dyDescent="0.35">
      <c r="B1225" s="56">
        <f>'Historical Data'!C21</f>
        <v>46255</v>
      </c>
      <c r="C1225" s="57">
        <f>'Historical Data'!E21</f>
        <v>7.2263337569467012E-4</v>
      </c>
      <c r="D1225" s="57">
        <f>'Historical Data'!G21</f>
        <v>-4.2621734491056218E-3</v>
      </c>
      <c r="E1225" s="57">
        <f>'Historical Data'!I21</f>
        <v>1.3980604155195309E-2</v>
      </c>
      <c r="F1225" s="57">
        <f>'Historical Data'!K21</f>
        <v>7.3529411764705621E-3</v>
      </c>
      <c r="G1225" s="57">
        <f>'Historical Data'!M21</f>
        <v>-9.7056654526347375E-3</v>
      </c>
      <c r="H1225" s="57">
        <f>'Historical Data'!O21</f>
        <v>5.4428269502417859E-3</v>
      </c>
      <c r="I1225" s="57">
        <f>'Historical Data'!Q21</f>
        <v>-2.6194754713712021E-3</v>
      </c>
      <c r="J1225" s="57">
        <f>'Historical Data'!S21</f>
        <v>7.4074514144470971E-3</v>
      </c>
      <c r="K1225" s="57">
        <f>'Historical Data'!U21</f>
        <v>2.8700930717028506E-2</v>
      </c>
      <c r="L1225" s="57">
        <f>'Historical Data'!W21</f>
        <v>-2.5316781000186417E-3</v>
      </c>
      <c r="M1225" s="57">
        <f>'Historical Data'!Y21</f>
        <v>-8.0083289749588449E-4</v>
      </c>
    </row>
    <row r="1226" spans="2:13" ht="15" customHeight="1" x14ac:dyDescent="0.35">
      <c r="B1226" s="56">
        <f>'Historical Data'!C20</f>
        <v>46258</v>
      </c>
      <c r="C1226" s="57">
        <f>'Historical Data'!E20</f>
        <v>2.6263367582302077E-3</v>
      </c>
      <c r="D1226" s="57">
        <f>'Historical Data'!G20</f>
        <v>8.5608346603964769E-3</v>
      </c>
      <c r="E1226" s="57">
        <f>'Historical Data'!I20</f>
        <v>-9.0909090909090384E-3</v>
      </c>
      <c r="F1226" s="57">
        <f>'Historical Data'!K20</f>
        <v>-8.7591389379951812E-3</v>
      </c>
      <c r="G1226" s="57">
        <f>'Historical Data'!M20</f>
        <v>1.1606676047488662E-3</v>
      </c>
      <c r="H1226" s="57">
        <f>'Historical Data'!O20</f>
        <v>-4.5875767391490019E-4</v>
      </c>
      <c r="I1226" s="57">
        <f>'Historical Data'!Q20</f>
        <v>6.5659880496533596E-3</v>
      </c>
      <c r="J1226" s="57">
        <f>'Historical Data'!S20</f>
        <v>-1.470596907745092E-3</v>
      </c>
      <c r="K1226" s="57">
        <f>'Historical Data'!U20</f>
        <v>-3.6710720352659543E-3</v>
      </c>
      <c r="L1226" s="57">
        <f>'Historical Data'!W20</f>
        <v>-2.137290459679364E-3</v>
      </c>
      <c r="M1226" s="57">
        <f>'Historical Data'!Y20</f>
        <v>-1.1219863737552682E-3</v>
      </c>
    </row>
    <row r="1227" spans="2:13" ht="15" customHeight="1" x14ac:dyDescent="0.35">
      <c r="B1227" s="56">
        <f>'Historical Data'!C19</f>
        <v>46259</v>
      </c>
      <c r="C1227" s="57">
        <f>'Historical Data'!E19</f>
        <v>2.1868023277094029E-3</v>
      </c>
      <c r="D1227" s="57">
        <f>'Historical Data'!G19</f>
        <v>2.533600735169772E-2</v>
      </c>
      <c r="E1227" s="57">
        <f>'Historical Data'!I19</f>
        <v>1.6819571865443361E-2</v>
      </c>
      <c r="F1227" s="57">
        <f>'Historical Data'!K19</f>
        <v>1.2911168003013174E-2</v>
      </c>
      <c r="G1227" s="57">
        <f>'Historical Data'!M19</f>
        <v>-8.1793278644564094E-3</v>
      </c>
      <c r="H1227" s="57">
        <f>'Historical Data'!O19</f>
        <v>6.7927522014166186E-3</v>
      </c>
      <c r="I1227" s="57">
        <f>'Historical Data'!Q19</f>
        <v>-3.9137349901785523E-4</v>
      </c>
      <c r="J1227" s="57">
        <f>'Historical Data'!S19</f>
        <v>1.0309066654234922E-3</v>
      </c>
      <c r="K1227" s="57">
        <f>'Historical Data'!U19</f>
        <v>-1.4738168956500708E-3</v>
      </c>
      <c r="L1227" s="57">
        <f>'Historical Data'!W19</f>
        <v>-7.7643745555153743E-3</v>
      </c>
      <c r="M1227" s="57">
        <f>'Historical Data'!Y19</f>
        <v>-1.925719585999186E-3</v>
      </c>
    </row>
    <row r="1228" spans="2:13" ht="15" customHeight="1" x14ac:dyDescent="0.35">
      <c r="B1228" s="56">
        <f>'Historical Data'!C18</f>
        <v>46260</v>
      </c>
      <c r="C1228" s="57">
        <f>'Historical Data'!E18</f>
        <v>-6.5213109921913315E-4</v>
      </c>
      <c r="D1228" s="57">
        <f>'Historical Data'!G18</f>
        <v>-1.5051740357478804E-2</v>
      </c>
      <c r="E1228" s="57">
        <f>'Historical Data'!I18</f>
        <v>-2.0150412652729321E-2</v>
      </c>
      <c r="F1228" s="57">
        <f>'Historical Data'!K18</f>
        <v>4.216522606830253E-3</v>
      </c>
      <c r="G1228" s="57">
        <f>'Historical Data'!M18</f>
        <v>-4.3506374606883114E-3</v>
      </c>
      <c r="H1228" s="57">
        <f>'Historical Data'!O18</f>
        <v>-8.9351280013115764E-3</v>
      </c>
      <c r="I1228" s="57">
        <f>'Historical Data'!Q18</f>
        <v>-4.9596041397877988E-3</v>
      </c>
      <c r="J1228" s="57">
        <f>'Historical Data'!S18</f>
        <v>-1.5447947172022358E-2</v>
      </c>
      <c r="K1228" s="57">
        <f>'Historical Data'!U18</f>
        <v>-2.1402168977745273E-2</v>
      </c>
      <c r="L1228" s="57">
        <f>'Historical Data'!W18</f>
        <v>-1.7808974621742246E-2</v>
      </c>
      <c r="M1228" s="57">
        <f>'Historical Data'!Y18</f>
        <v>1.1656885372946402E-2</v>
      </c>
    </row>
    <row r="1229" spans="2:13" ht="15" customHeight="1" x14ac:dyDescent="0.35">
      <c r="B1229" s="56">
        <f>'Historical Data'!C17</f>
        <v>46261</v>
      </c>
      <c r="C1229" s="57">
        <f>'Historical Data'!E17</f>
        <v>-5.5062730270927229E-3</v>
      </c>
      <c r="D1229" s="57">
        <f>'Historical Data'!G17</f>
        <v>2.9608404966571245E-2</v>
      </c>
      <c r="E1229" s="57">
        <f>'Historical Data'!I17</f>
        <v>1.9413788962606704E-2</v>
      </c>
      <c r="F1229" s="57">
        <f>'Historical Data'!K17</f>
        <v>3.7644802927803367E-2</v>
      </c>
      <c r="G1229" s="57">
        <f>'Historical Data'!M17</f>
        <v>-7.8262370958830374E-3</v>
      </c>
      <c r="H1229" s="57">
        <f>'Historical Data'!O17</f>
        <v>-2.5759418842005166E-3</v>
      </c>
      <c r="I1229" s="57">
        <f>'Historical Data'!Q17</f>
        <v>4.0661751924788714E-3</v>
      </c>
      <c r="J1229" s="57">
        <f>'Historical Data'!S17</f>
        <v>-1.1057989403335688E-2</v>
      </c>
      <c r="K1229" s="57">
        <f>'Historical Data'!U17</f>
        <v>-1.1312907116792781E-3</v>
      </c>
      <c r="L1229" s="57">
        <f>'Historical Data'!W17</f>
        <v>-3.2967032967032961E-2</v>
      </c>
      <c r="M1229" s="57">
        <f>'Historical Data'!Y17</f>
        <v>-2.24889131270537E-2</v>
      </c>
    </row>
    <row r="1230" spans="2:13" ht="15" customHeight="1" x14ac:dyDescent="0.35">
      <c r="B1230" s="56">
        <f>'Historical Data'!C16</f>
        <v>46262</v>
      </c>
      <c r="C1230" s="57">
        <f>'Historical Data'!E16</f>
        <v>1.0629949159968177E-4</v>
      </c>
      <c r="D1230" s="57">
        <f>'Historical Data'!G16</f>
        <v>-2.2016064060568996E-2</v>
      </c>
      <c r="E1230" s="57">
        <f>'Historical Data'!I16</f>
        <v>-1.3172751223184065E-2</v>
      </c>
      <c r="F1230" s="57">
        <f>'Historical Data'!K16</f>
        <v>-1.1023233103200081E-2</v>
      </c>
      <c r="G1230" s="57">
        <f>'Historical Data'!M16</f>
        <v>-2.6424795526416078E-2</v>
      </c>
      <c r="H1230" s="57">
        <f>'Historical Data'!O16</f>
        <v>-1.2543789151842732E-2</v>
      </c>
      <c r="I1230" s="57">
        <f>'Historical Data'!Q16</f>
        <v>-2.2599651051142144E-2</v>
      </c>
      <c r="J1230" s="57">
        <f>'Historical Data'!S16</f>
        <v>-2.5688322785375473E-3</v>
      </c>
      <c r="K1230" s="57">
        <f>'Historical Data'!U16</f>
        <v>4.3412379123475286E-3</v>
      </c>
      <c r="L1230" s="57">
        <f>'Historical Data'!W16</f>
        <v>-4.2611902410516489E-4</v>
      </c>
      <c r="M1230" s="57">
        <f>'Historical Data'!Y16</f>
        <v>-1.0080501308971646E-2</v>
      </c>
    </row>
    <row r="1231" spans="2:13" ht="15" customHeight="1" x14ac:dyDescent="0.35">
      <c r="B1231" s="56">
        <f>'Historical Data'!C15</f>
        <v>46265</v>
      </c>
      <c r="C1231" s="57">
        <f>'Historical Data'!E15</f>
        <v>-2.6322730320608168E-3</v>
      </c>
      <c r="D1231" s="57">
        <f>'Historical Data'!G15</f>
        <v>-0.10370557573550387</v>
      </c>
      <c r="E1231" s="57">
        <f>'Historical Data'!I15</f>
        <v>-7.3302803650602599E-2</v>
      </c>
      <c r="F1231" s="57">
        <f>'Historical Data'!K15</f>
        <v>-6.880498775737276E-2</v>
      </c>
      <c r="G1231" s="57">
        <f>'Historical Data'!M15</f>
        <v>-1.3165869557802856E-2</v>
      </c>
      <c r="H1231" s="57">
        <f>'Historical Data'!O15</f>
        <v>-2.7834791180059937E-2</v>
      </c>
      <c r="I1231" s="57">
        <f>'Historical Data'!Q15</f>
        <v>2.5394300101959644E-2</v>
      </c>
      <c r="J1231" s="57">
        <f>'Historical Data'!S15</f>
        <v>-8.0290690300693912E-3</v>
      </c>
      <c r="K1231" s="57">
        <f>'Historical Data'!U15</f>
        <v>-9.3967303691268045E-3</v>
      </c>
      <c r="L1231" s="57">
        <f>'Historical Data'!W15</f>
        <v>-1.3784300182982268E-2</v>
      </c>
      <c r="M1231" s="57">
        <f>'Historical Data'!Y15</f>
        <v>-2.1351529031744532E-3</v>
      </c>
    </row>
    <row r="1232" spans="2:13" ht="15" customHeight="1" x14ac:dyDescent="0.35">
      <c r="B1232" s="56">
        <f>'Historical Data'!C14</f>
        <v>46266</v>
      </c>
      <c r="C1232" s="57">
        <f>'Historical Data'!E14</f>
        <v>-1.4314414536499287E-3</v>
      </c>
      <c r="D1232" s="57">
        <f>'Historical Data'!G14</f>
        <v>-2.4975323694307106E-2</v>
      </c>
      <c r="E1232" s="57">
        <f>'Historical Data'!I14</f>
        <v>4.1237941047949978E-2</v>
      </c>
      <c r="F1232" s="57">
        <f>'Historical Data'!K14</f>
        <v>3.2121215203792852E-2</v>
      </c>
      <c r="G1232" s="57">
        <f>'Historical Data'!M14</f>
        <v>-6.9103019999912085E-3</v>
      </c>
      <c r="H1232" s="57">
        <f>'Historical Data'!O14</f>
        <v>-4.6118837460937812E-3</v>
      </c>
      <c r="I1232" s="57">
        <f>'Historical Data'!Q14</f>
        <v>-5.4744286009208443E-3</v>
      </c>
      <c r="J1232" s="57">
        <f>'Historical Data'!S14</f>
        <v>3.0545743711818396E-4</v>
      </c>
      <c r="K1232" s="57">
        <f>'Historical Data'!U14</f>
        <v>3.7943465995740056E-3</v>
      </c>
      <c r="L1232" s="57">
        <f>'Historical Data'!W14</f>
        <v>1.0230512371665723E-2</v>
      </c>
      <c r="M1232" s="57">
        <f>'Historical Data'!Y14</f>
        <v>3.4565659835230633E-3</v>
      </c>
    </row>
    <row r="1233" spans="2:13" ht="15" customHeight="1" x14ac:dyDescent="0.35">
      <c r="B1233" s="56">
        <f>'Historical Data'!C13</f>
        <v>46267</v>
      </c>
      <c r="C1233" s="57">
        <f>'Historical Data'!E13</f>
        <v>-3.7721430594808147E-3</v>
      </c>
      <c r="D1233" s="57">
        <f>'Historical Data'!G13</f>
        <v>1.0564381755376218E-2</v>
      </c>
      <c r="E1233" s="57">
        <f>'Historical Data'!I13</f>
        <v>2.4505928853755021E-2</v>
      </c>
      <c r="F1233" s="57">
        <f>'Historical Data'!K13</f>
        <v>1.6343689214697532E-2</v>
      </c>
      <c r="G1233" s="57">
        <f>'Historical Data'!M13</f>
        <v>8.8874171489250475E-3</v>
      </c>
      <c r="H1233" s="57">
        <f>'Historical Data'!O13</f>
        <v>4.208491851924312E-2</v>
      </c>
      <c r="I1233" s="57">
        <f>'Historical Data'!Q13</f>
        <v>-8.5190235895268307E-3</v>
      </c>
      <c r="J1233" s="57">
        <f>'Historical Data'!S13</f>
        <v>1.8518518518518601E-2</v>
      </c>
      <c r="K1233" s="57">
        <f>'Historical Data'!U13</f>
        <v>8.5050088974518712E-3</v>
      </c>
      <c r="L1233" s="57">
        <f>'Historical Data'!W13</f>
        <v>3.8368314578220541E-2</v>
      </c>
      <c r="M1233" s="57">
        <f>'Historical Data'!Y13</f>
        <v>2.4276203067808311E-2</v>
      </c>
    </row>
    <row r="1234" spans="2:13" ht="15" customHeight="1" x14ac:dyDescent="0.35">
      <c r="B1234" s="56">
        <f>'Historical Data'!C12</f>
        <v>46268</v>
      </c>
      <c r="C1234" s="57">
        <f>'Historical Data'!E12</f>
        <v>5.8800034915000854E-3</v>
      </c>
      <c r="D1234" s="57">
        <f>'Historical Data'!G12</f>
        <v>-7.8046860980983679E-3</v>
      </c>
      <c r="E1234" s="57">
        <f>'Historical Data'!I12</f>
        <v>-9.7222033842129241E-3</v>
      </c>
      <c r="F1234" s="57">
        <f>'Historical Data'!K12</f>
        <v>2.8406179420263911E-3</v>
      </c>
      <c r="G1234" s="57">
        <f>'Historical Data'!M12</f>
        <v>1.0379706686150847E-2</v>
      </c>
      <c r="H1234" s="57">
        <f>'Historical Data'!O12</f>
        <v>-5.5573879168557827E-4</v>
      </c>
      <c r="I1234" s="57">
        <f>'Historical Data'!Q12</f>
        <v>1.0574955799432795E-2</v>
      </c>
      <c r="J1234" s="57">
        <f>'Historical Data'!S12</f>
        <v>2.7272542317695603E-3</v>
      </c>
      <c r="K1234" s="57">
        <f>'Historical Data'!U12</f>
        <v>-4.497682699986405E-3</v>
      </c>
      <c r="L1234" s="57">
        <f>'Historical Data'!W12</f>
        <v>4.6703632061291245E-3</v>
      </c>
      <c r="M1234" s="57">
        <f>'Historical Data'!Y12</f>
        <v>3.2348485566740415E-2</v>
      </c>
    </row>
    <row r="1235" spans="2:13" ht="15" customHeight="1" x14ac:dyDescent="0.35">
      <c r="B1235" s="56">
        <f>'Historical Data'!C11</f>
        <v>46269</v>
      </c>
      <c r="C1235" s="57">
        <f>'Historical Data'!E11</f>
        <v>2.9556857506496392E-3</v>
      </c>
      <c r="D1235" s="57">
        <f>'Historical Data'!G11</f>
        <v>1.7247618717059154E-2</v>
      </c>
      <c r="E1235" s="57">
        <f>'Historical Data'!I11</f>
        <v>1.3947346169197905E-2</v>
      </c>
      <c r="F1235" s="57">
        <f>'Historical Data'!K11</f>
        <v>-5.2330710692983784E-3</v>
      </c>
      <c r="G1235" s="57">
        <f>'Historical Data'!M11</f>
        <v>-9.8675766938185472E-3</v>
      </c>
      <c r="H1235" s="57">
        <f>'Historical Data'!O11</f>
        <v>6.4870358839108633E-4</v>
      </c>
      <c r="I1235" s="57">
        <f>'Historical Data'!Q11</f>
        <v>-2.6160491331019831E-3</v>
      </c>
      <c r="J1235" s="57">
        <f>'Historical Data'!S11</f>
        <v>4.8353162073992983E-3</v>
      </c>
      <c r="K1235" s="57">
        <f>'Historical Data'!U11</f>
        <v>1.5060010816758673E-3</v>
      </c>
      <c r="L1235" s="57">
        <f>'Historical Data'!W11</f>
        <v>6.289274586260829E-3</v>
      </c>
      <c r="M1235" s="57">
        <f>'Historical Data'!Y11</f>
        <v>7.6009667157908023E-3</v>
      </c>
    </row>
    <row r="1236" spans="2:13" ht="15" customHeight="1" x14ac:dyDescent="0.35">
      <c r="B1236" s="56">
        <f>'Historical Data'!C10</f>
        <v>46273</v>
      </c>
      <c r="C1236" s="57">
        <f>'Historical Data'!E10</f>
        <v>-4.3903116872221482E-3</v>
      </c>
      <c r="D1236" s="57">
        <f>'Historical Data'!G10</f>
        <v>-1.3479174567027075E-3</v>
      </c>
      <c r="E1236" s="57">
        <f>'Historical Data'!I10</f>
        <v>-7.1467367087976186E-3</v>
      </c>
      <c r="F1236" s="57">
        <f>'Historical Data'!K10</f>
        <v>5.7914911482443987E-3</v>
      </c>
      <c r="G1236" s="57">
        <f>'Historical Data'!M10</f>
        <v>-3.0716515238430331E-3</v>
      </c>
      <c r="H1236" s="57">
        <f>'Historical Data'!O10</f>
        <v>-2.4729047308833074E-2</v>
      </c>
      <c r="I1236" s="57">
        <f>'Historical Data'!Q10</f>
        <v>-4.5901439228995811E-3</v>
      </c>
      <c r="J1236" s="57">
        <f>'Historical Data'!S10</f>
        <v>-5.112818667765362E-3</v>
      </c>
      <c r="K1236" s="57">
        <f>'Historical Data'!U10</f>
        <v>-9.3984962406012951E-4</v>
      </c>
      <c r="L1236" s="57">
        <f>'Historical Data'!W10</f>
        <v>-6.6576418669347381E-3</v>
      </c>
      <c r="M1236" s="57">
        <f>'Historical Data'!Y10</f>
        <v>-2.2246189636810132E-2</v>
      </c>
    </row>
    <row r="1237" spans="2:13" ht="15" customHeight="1" x14ac:dyDescent="0.35">
      <c r="B1237" s="56">
        <f>'Historical Data'!C9</f>
        <v>46274</v>
      </c>
      <c r="C1237" s="57">
        <f>'Historical Data'!E9</f>
        <v>3.1640611112793149E-3</v>
      </c>
      <c r="D1237" s="57">
        <f>'Historical Data'!G9</f>
        <v>1.1081976413555683E-2</v>
      </c>
      <c r="E1237" s="57">
        <f>'Historical Data'!I9</f>
        <v>1.7801857585139302E-2</v>
      </c>
      <c r="F1237" s="57">
        <f>'Historical Data'!K9</f>
        <v>3.1190020107335847E-2</v>
      </c>
      <c r="G1237" s="57">
        <f>'Historical Data'!M9</f>
        <v>2.4785998230381079E-2</v>
      </c>
      <c r="H1237" s="57">
        <f>'Historical Data'!O9</f>
        <v>1.5764459245902973E-2</v>
      </c>
      <c r="I1237" s="57">
        <f>'Historical Data'!Q9</f>
        <v>1.0408444000596262E-2</v>
      </c>
      <c r="J1237" s="57">
        <f>'Historical Data'!S9</f>
        <v>1.1185043360242286E-2</v>
      </c>
      <c r="K1237" s="57">
        <f>'Historical Data'!U9</f>
        <v>3.7631647606772844E-4</v>
      </c>
      <c r="L1237" s="57">
        <f>'Historical Data'!W9</f>
        <v>1.2173471086401211E-2</v>
      </c>
      <c r="M1237" s="57">
        <f>'Historical Data'!Y9</f>
        <v>2.7948355664199287E-2</v>
      </c>
    </row>
    <row r="1238" spans="2:13" ht="15" customHeight="1" x14ac:dyDescent="0.35">
      <c r="B1238" s="56">
        <f>'Historical Data'!C8</f>
        <v>46275</v>
      </c>
      <c r="C1238" s="57">
        <f>'Historical Data'!E8</f>
        <v>6.3042251302716235E-3</v>
      </c>
      <c r="D1238" s="57">
        <f>'Historical Data'!G8</f>
        <v>-2.206142298661018E-2</v>
      </c>
      <c r="E1238" s="57">
        <f>'Historical Data'!I8</f>
        <v>-1.2091273318684426E-2</v>
      </c>
      <c r="F1238" s="57">
        <f>'Historical Data'!K8</f>
        <v>-6.5146297638257744E-3</v>
      </c>
      <c r="G1238" s="57">
        <f>'Historical Data'!M8</f>
        <v>-1.396402995563506E-2</v>
      </c>
      <c r="H1238" s="57">
        <f>'Historical Data'!O8</f>
        <v>-8.1338363598110197E-3</v>
      </c>
      <c r="I1238" s="57">
        <f>'Historical Data'!Q8</f>
        <v>-4.4334848932215953E-3</v>
      </c>
      <c r="J1238" s="57">
        <f>'Historical Data'!S8</f>
        <v>1.494768310911887E-3</v>
      </c>
      <c r="K1238" s="57">
        <f>'Historical Data'!U8</f>
        <v>2.2192942490238954E-2</v>
      </c>
      <c r="L1238" s="57">
        <f>'Historical Data'!W8</f>
        <v>-8.1081081081081363E-3</v>
      </c>
      <c r="M1238" s="57">
        <f>'Historical Data'!Y8</f>
        <v>-7.1991289693421612E-3</v>
      </c>
    </row>
    <row r="1239" spans="2:13" ht="15" customHeight="1" x14ac:dyDescent="0.35">
      <c r="B1239" s="56">
        <f>'Historical Data'!C7</f>
        <v>46276</v>
      </c>
      <c r="C1239" s="57">
        <f>'Historical Data'!E7</f>
        <v>-2.8760631977388096E-3</v>
      </c>
      <c r="D1239" s="57">
        <f>'Historical Data'!G7</f>
        <v>-1.35785789802082E-2</v>
      </c>
      <c r="E1239" s="57">
        <f>'Historical Data'!I7</f>
        <v>-1.3701737427700089E-2</v>
      </c>
      <c r="F1239" s="57">
        <f>'Historical Data'!K7</f>
        <v>-1.6533952127854801E-2</v>
      </c>
      <c r="G1239" s="57">
        <f>'Historical Data'!M7</f>
        <v>-1.4974974159418841E-2</v>
      </c>
      <c r="H1239" s="57">
        <f>'Historical Data'!O7</f>
        <v>-7.5407670995374376E-3</v>
      </c>
      <c r="I1239" s="57">
        <f>'Historical Data'!Q7</f>
        <v>3.9291132804630813E-4</v>
      </c>
      <c r="J1239" s="57">
        <f>'Historical Data'!S7</f>
        <v>-4.7761376224358942E-3</v>
      </c>
      <c r="K1239" s="57">
        <f>'Historical Data'!U7</f>
        <v>-9.751587475565815E-3</v>
      </c>
      <c r="L1239" s="57">
        <f>'Historical Data'!W7</f>
        <v>-6.4032863856022804E-3</v>
      </c>
      <c r="M1239" s="57">
        <f>'Historical Data'!Y7</f>
        <v>1.0027977388300524E-3</v>
      </c>
    </row>
    <row r="1240" spans="2:13" ht="15" customHeight="1" x14ac:dyDescent="0.35">
      <c r="B1240" s="56">
        <f>'Historical Data'!C6</f>
        <v>46279</v>
      </c>
      <c r="C1240" s="57">
        <f>'Historical Data'!E6</f>
        <v>-7.5398839454366984E-3</v>
      </c>
      <c r="D1240" s="57">
        <f>'Historical Data'!G6</f>
        <v>0</v>
      </c>
      <c r="E1240" s="57">
        <f>'Historical Data'!I6</f>
        <v>0</v>
      </c>
      <c r="F1240" s="57">
        <f>'Historical Data'!K6</f>
        <v>0</v>
      </c>
      <c r="G1240" s="57">
        <f>'Historical Data'!M6</f>
        <v>0</v>
      </c>
      <c r="H1240" s="57">
        <f>'Historical Data'!O6</f>
        <v>0</v>
      </c>
      <c r="I1240" s="57">
        <f>'Historical Data'!Q6</f>
        <v>0</v>
      </c>
      <c r="J1240" s="57">
        <f>'Historical Data'!S6</f>
        <v>0</v>
      </c>
      <c r="K1240" s="57">
        <f>'Historical Data'!U6</f>
        <v>0</v>
      </c>
      <c r="L1240" s="57">
        <f>'Historical Data'!W6</f>
        <v>0</v>
      </c>
      <c r="M1240" s="57">
        <f>'Historical Data'!Y6</f>
        <v>0</v>
      </c>
    </row>
    <row r="1241" spans="2:13" ht="15" customHeight="1" x14ac:dyDescent="0.35">
      <c r="B1241" s="56">
        <f>'Historical Data'!C5</f>
        <v>46280</v>
      </c>
      <c r="C1241" s="57">
        <f>'Historical Data'!E5</f>
        <v>-2.0752493726143517E-2</v>
      </c>
      <c r="D1241" s="57">
        <f>'Historical Data'!G5</f>
        <v>-1.8572469045884943E-2</v>
      </c>
      <c r="E1241" s="57">
        <f>'Historical Data'!I5</f>
        <v>-2.0526065578608255E-2</v>
      </c>
      <c r="F1241" s="57">
        <f>'Historical Data'!K5</f>
        <v>-3.7957809088764116E-2</v>
      </c>
      <c r="G1241" s="57">
        <f>'Historical Data'!M5</f>
        <v>-2.5245912445594487E-2</v>
      </c>
      <c r="H1241" s="57">
        <f>'Historical Data'!O5</f>
        <v>-4.0744632367100464E-2</v>
      </c>
      <c r="I1241" s="57">
        <f>'Historical Data'!Q5</f>
        <v>-4.4513792892992843E-3</v>
      </c>
      <c r="J1241" s="57">
        <f>'Historical Data'!S5</f>
        <v>-1.1697642375167128E-2</v>
      </c>
      <c r="K1241" s="57">
        <f>'Historical Data'!U5</f>
        <v>-2.3411438750111202E-2</v>
      </c>
      <c r="L1241" s="57">
        <f>'Historical Data'!W5</f>
        <v>-4.5248702155534781E-3</v>
      </c>
      <c r="M1241" s="57">
        <f>'Historical Data'!Y5</f>
        <v>2.5431942742137892E-3</v>
      </c>
    </row>
    <row r="1242" spans="2:13" ht="15" customHeight="1" x14ac:dyDescent="0.35">
      <c r="B1242" s="56">
        <f>'Historical Data'!C4</f>
        <v>46281</v>
      </c>
      <c r="C1242" s="57">
        <f>'Historical Data'!E4</f>
        <v>9.5429222877729813E-4</v>
      </c>
      <c r="D1242" s="57">
        <f>'Historical Data'!G4</f>
        <v>1.2615593112208501E-3</v>
      </c>
      <c r="E1242" s="57">
        <f>'Historical Data'!I4</f>
        <v>1.2111514877984009E-2</v>
      </c>
      <c r="F1242" s="57">
        <f>'Historical Data'!K4</f>
        <v>1.6831501875742561E-3</v>
      </c>
      <c r="G1242" s="57">
        <f>'Historical Data'!M4</f>
        <v>-2.1170628047328943E-4</v>
      </c>
      <c r="H1242" s="57">
        <f>'Historical Data'!O4</f>
        <v>-5.9403523360190835E-4</v>
      </c>
      <c r="I1242" s="57">
        <f>'Historical Data'!Q4</f>
        <v>-8.2850768783900852E-3</v>
      </c>
      <c r="J1242" s="57">
        <f>'Historical Data'!S4</f>
        <v>-7.587253414264028E-3</v>
      </c>
      <c r="K1242" s="57">
        <f>'Historical Data'!U4</f>
        <v>0</v>
      </c>
      <c r="L1242" s="57">
        <f>'Historical Data'!W4</f>
        <v>-7.1625512493553867E-3</v>
      </c>
      <c r="M1242" s="57">
        <f>'Historical Data'!Y4</f>
        <v>-4.3046932745368638E-3</v>
      </c>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C3:Y1248"/>
  <sheetViews>
    <sheetView showGridLines="0" zoomScale="82" zoomScaleNormal="100" workbookViewId="0">
      <selection activeCell="D16" sqref="D16"/>
    </sheetView>
  </sheetViews>
  <sheetFormatPr defaultColWidth="8.6328125" defaultRowHeight="14.5" x14ac:dyDescent="0.35"/>
  <cols>
    <col min="3" max="3" width="10.36328125" customWidth="1"/>
    <col min="4" max="4" width="18.6328125" customWidth="1"/>
    <col min="5" max="5" width="8" style="92" customWidth="1"/>
    <col min="6" max="6" width="20.453125" customWidth="1"/>
    <col min="7" max="7" width="7.6328125" style="92" customWidth="1"/>
    <col min="8" max="8" width="11.36328125" customWidth="1"/>
    <col min="9" max="9" width="7.6328125" style="92" customWidth="1"/>
    <col min="10" max="10" width="11.6328125" customWidth="1"/>
    <col min="11" max="11" width="7.6328125" style="92" customWidth="1"/>
    <col min="12" max="12" width="6.453125" customWidth="1"/>
    <col min="13" max="13" width="7.6328125" style="92" customWidth="1"/>
    <col min="14" max="14" width="10.6328125" customWidth="1"/>
    <col min="15" max="15" width="7.6328125" style="92" customWidth="1"/>
    <col min="16" max="16" width="6.453125" customWidth="1"/>
    <col min="17" max="17" width="7.6328125" style="92" customWidth="1"/>
    <col min="18" max="18" width="6.453125" customWidth="1"/>
    <col min="19" max="19" width="7.6328125" style="92" customWidth="1"/>
    <col min="20" max="20" width="10.1796875" customWidth="1"/>
    <col min="21" max="21" width="7.6328125" style="92" customWidth="1"/>
    <col min="22" max="22" width="10.453125" customWidth="1"/>
    <col min="23" max="23" width="7.6328125" style="92" customWidth="1"/>
    <col min="24" max="24" width="13.1796875" customWidth="1"/>
    <col min="25" max="25" width="7.36328125" style="92" customWidth="1"/>
  </cols>
  <sheetData>
    <row r="3" spans="3:25" ht="14.25" customHeight="1" x14ac:dyDescent="0.35">
      <c r="C3" s="93" t="s">
        <v>163</v>
      </c>
      <c r="D3" s="93" t="s">
        <v>328</v>
      </c>
      <c r="E3" s="94" t="s">
        <v>329</v>
      </c>
      <c r="F3" s="93" t="s">
        <v>109</v>
      </c>
      <c r="G3" s="94" t="s">
        <v>329</v>
      </c>
      <c r="H3" s="93" t="s">
        <v>113</v>
      </c>
      <c r="I3" s="94" t="s">
        <v>329</v>
      </c>
      <c r="J3" s="93" t="s">
        <v>117</v>
      </c>
      <c r="K3" s="94" t="s">
        <v>329</v>
      </c>
      <c r="L3" s="93" t="s">
        <v>120</v>
      </c>
      <c r="M3" s="94" t="s">
        <v>329</v>
      </c>
      <c r="N3" s="93" t="s">
        <v>123</v>
      </c>
      <c r="O3" s="94" t="s">
        <v>329</v>
      </c>
      <c r="P3" s="93" t="s">
        <v>127</v>
      </c>
      <c r="Q3" s="94" t="s">
        <v>329</v>
      </c>
      <c r="R3" s="93" t="s">
        <v>129</v>
      </c>
      <c r="S3" s="94" t="s">
        <v>329</v>
      </c>
      <c r="T3" s="93" t="s">
        <v>131</v>
      </c>
      <c r="U3" s="94" t="s">
        <v>329</v>
      </c>
      <c r="V3" s="93" t="s">
        <v>134</v>
      </c>
      <c r="W3" s="94" t="s">
        <v>329</v>
      </c>
      <c r="X3" s="93" t="s">
        <v>136</v>
      </c>
      <c r="Y3" s="94" t="s">
        <v>329</v>
      </c>
    </row>
    <row r="4" spans="3:25" ht="14.25" customHeight="1" x14ac:dyDescent="0.35">
      <c r="C4" s="95">
        <v>46281</v>
      </c>
      <c r="D4" s="96">
        <v>37183.4</v>
      </c>
      <c r="E4" s="92">
        <f t="shared" ref="E4:E67" si="0">D4/D5-1</f>
        <v>9.5429222877729813E-4</v>
      </c>
      <c r="F4" s="96">
        <v>1349.19995117187</v>
      </c>
      <c r="G4" s="92">
        <f t="shared" ref="G4:G67" si="1">F4/F5-1</f>
        <v>1.2615593112208501E-3</v>
      </c>
      <c r="H4" s="96">
        <v>1270.19995117187</v>
      </c>
      <c r="I4" s="92">
        <f t="shared" ref="I4:I67" si="2">H4/H5-1</f>
        <v>1.2111514877984009E-2</v>
      </c>
      <c r="J4" s="96">
        <v>202.33999633789</v>
      </c>
      <c r="K4" s="92">
        <f t="shared" ref="K4:K67" si="3">J4/J5-1</f>
        <v>1.6831501875742561E-3</v>
      </c>
      <c r="L4" s="96">
        <v>141.669998168945</v>
      </c>
      <c r="M4" s="92">
        <f t="shared" ref="M4:M67" si="4">L4/L5-1</f>
        <v>-2.1170628047328943E-4</v>
      </c>
      <c r="N4" s="96">
        <v>504.70001220703102</v>
      </c>
      <c r="O4" s="92">
        <f t="shared" ref="O4:O67" si="5">N4/N5-1</f>
        <v>-5.9403523360190835E-4</v>
      </c>
      <c r="P4" s="96">
        <v>75.410003662109304</v>
      </c>
      <c r="Q4" s="92">
        <f t="shared" ref="Q4:Q67" si="6">P4/P5-1</f>
        <v>-8.2850768783900852E-3</v>
      </c>
      <c r="R4" s="96">
        <v>327</v>
      </c>
      <c r="S4" s="92">
        <f t="shared" ref="S4:S67" si="7">R4/R5-1</f>
        <v>-7.587253414264028E-3</v>
      </c>
      <c r="T4" s="96">
        <v>262.79998779296801</v>
      </c>
      <c r="U4" s="92">
        <f t="shared" ref="U4:U67" si="8">T4/T5-1</f>
        <v>0</v>
      </c>
      <c r="V4" s="96">
        <v>360.39999389648398</v>
      </c>
      <c r="W4" s="92">
        <f t="shared" ref="W4:W67" si="9">V4/V5-1</f>
        <v>-7.1625512493553867E-3</v>
      </c>
      <c r="X4" s="96">
        <v>1295.30004882812</v>
      </c>
      <c r="Y4" s="92">
        <f t="shared" ref="Y4:Y67" si="10">X4/X5-1</f>
        <v>-4.3046932745368638E-3</v>
      </c>
    </row>
    <row r="5" spans="3:25" ht="14.25" customHeight="1" x14ac:dyDescent="0.35">
      <c r="C5" s="95">
        <v>46280</v>
      </c>
      <c r="D5" s="96">
        <v>37147.949999999997</v>
      </c>
      <c r="E5" s="92">
        <f t="shared" si="0"/>
        <v>-2.0752493726143517E-2</v>
      </c>
      <c r="F5" s="96">
        <v>1347.5</v>
      </c>
      <c r="G5" s="92">
        <f t="shared" si="1"/>
        <v>-1.8572469045884943E-2</v>
      </c>
      <c r="H5" s="96">
        <v>1255</v>
      </c>
      <c r="I5" s="92">
        <f t="shared" si="2"/>
        <v>-2.0526065578608255E-2</v>
      </c>
      <c r="J5" s="96">
        <v>202</v>
      </c>
      <c r="K5" s="92">
        <f t="shared" si="3"/>
        <v>-3.7957809088764116E-2</v>
      </c>
      <c r="L5" s="96">
        <v>141.69999694824199</v>
      </c>
      <c r="M5" s="92">
        <f t="shared" si="4"/>
        <v>-2.5245912445594487E-2</v>
      </c>
      <c r="N5" s="96">
        <v>505</v>
      </c>
      <c r="O5" s="92">
        <f t="shared" si="5"/>
        <v>-4.0744632367100464E-2</v>
      </c>
      <c r="P5" s="96">
        <v>76.040000915527301</v>
      </c>
      <c r="Q5" s="92">
        <f t="shared" si="6"/>
        <v>-4.4513792892992843E-3</v>
      </c>
      <c r="R5" s="96">
        <v>329.5</v>
      </c>
      <c r="S5" s="92">
        <f t="shared" si="7"/>
        <v>-1.1697642375167128E-2</v>
      </c>
      <c r="T5" s="96">
        <v>262.79998779296801</v>
      </c>
      <c r="U5" s="92">
        <f t="shared" si="8"/>
        <v>-2.3411438750111202E-2</v>
      </c>
      <c r="V5" s="96">
        <v>363</v>
      </c>
      <c r="W5" s="92">
        <f t="shared" si="9"/>
        <v>-4.5248702155534781E-3</v>
      </c>
      <c r="X5" s="96">
        <v>1300.90002441406</v>
      </c>
      <c r="Y5" s="92">
        <f t="shared" si="10"/>
        <v>2.5431942742137892E-3</v>
      </c>
    </row>
    <row r="6" spans="3:25" ht="14.25" customHeight="1" x14ac:dyDescent="0.35">
      <c r="C6" s="95">
        <v>46279</v>
      </c>
      <c r="D6" s="96">
        <v>37935.199999999997</v>
      </c>
      <c r="E6" s="92">
        <f t="shared" si="0"/>
        <v>-7.5398839454366984E-3</v>
      </c>
      <c r="F6" s="96">
        <v>1373</v>
      </c>
      <c r="G6" s="92">
        <f t="shared" si="1"/>
        <v>0</v>
      </c>
      <c r="H6" s="96">
        <v>1281.30004882812</v>
      </c>
      <c r="I6" s="92">
        <f t="shared" si="2"/>
        <v>0</v>
      </c>
      <c r="J6" s="96">
        <v>209.97000122070301</v>
      </c>
      <c r="K6" s="92">
        <f t="shared" si="3"/>
        <v>0</v>
      </c>
      <c r="L6" s="96">
        <v>145.36999511718699</v>
      </c>
      <c r="M6" s="92">
        <f t="shared" si="4"/>
        <v>0</v>
      </c>
      <c r="N6" s="96">
        <v>526.45001220703102</v>
      </c>
      <c r="O6" s="92">
        <f t="shared" si="5"/>
        <v>0</v>
      </c>
      <c r="P6" s="96">
        <v>76.379997253417898</v>
      </c>
      <c r="Q6" s="92">
        <f t="shared" si="6"/>
        <v>0</v>
      </c>
      <c r="R6" s="96">
        <v>333.39999389648398</v>
      </c>
      <c r="S6" s="92">
        <f t="shared" si="7"/>
        <v>0</v>
      </c>
      <c r="T6" s="96">
        <v>269.100006103515</v>
      </c>
      <c r="U6" s="92">
        <f t="shared" si="8"/>
        <v>0</v>
      </c>
      <c r="V6" s="96">
        <v>364.64999389648398</v>
      </c>
      <c r="W6" s="92">
        <f t="shared" si="9"/>
        <v>0</v>
      </c>
      <c r="X6" s="96">
        <v>1297.59997558593</v>
      </c>
      <c r="Y6" s="92">
        <f t="shared" si="10"/>
        <v>0</v>
      </c>
    </row>
    <row r="7" spans="3:25" ht="14.25" customHeight="1" x14ac:dyDescent="0.35">
      <c r="C7" s="95">
        <v>46276</v>
      </c>
      <c r="D7" s="96">
        <v>38223.4</v>
      </c>
      <c r="E7" s="92">
        <f t="shared" si="0"/>
        <v>-2.8760631977388096E-3</v>
      </c>
      <c r="F7" s="96">
        <v>1373</v>
      </c>
      <c r="G7" s="92">
        <f t="shared" si="1"/>
        <v>-1.35785789802082E-2</v>
      </c>
      <c r="H7" s="96">
        <v>1281.30004882812</v>
      </c>
      <c r="I7" s="92">
        <f t="shared" si="2"/>
        <v>-1.3701737427700089E-2</v>
      </c>
      <c r="J7" s="96">
        <v>209.97000122070301</v>
      </c>
      <c r="K7" s="92">
        <f t="shared" si="3"/>
        <v>-1.6533952127854801E-2</v>
      </c>
      <c r="L7" s="96">
        <v>145.36999511718699</v>
      </c>
      <c r="M7" s="92">
        <f t="shared" si="4"/>
        <v>-1.4974974159418841E-2</v>
      </c>
      <c r="N7" s="96">
        <v>526.45001220703102</v>
      </c>
      <c r="O7" s="92">
        <f t="shared" si="5"/>
        <v>-7.5407670995374376E-3</v>
      </c>
      <c r="P7" s="96">
        <v>76.379997253417898</v>
      </c>
      <c r="Q7" s="92">
        <f t="shared" si="6"/>
        <v>3.9291132804630813E-4</v>
      </c>
      <c r="R7" s="96">
        <v>333.39999389648398</v>
      </c>
      <c r="S7" s="92">
        <f t="shared" si="7"/>
        <v>-4.7761376224358942E-3</v>
      </c>
      <c r="T7" s="96">
        <v>269.100006103515</v>
      </c>
      <c r="U7" s="92">
        <f t="shared" si="8"/>
        <v>-9.751587475565815E-3</v>
      </c>
      <c r="V7" s="96">
        <v>364.64999389648398</v>
      </c>
      <c r="W7" s="92">
        <f t="shared" si="9"/>
        <v>-6.4032863856022804E-3</v>
      </c>
      <c r="X7" s="96">
        <v>1297.59997558593</v>
      </c>
      <c r="Y7" s="92">
        <f t="shared" si="10"/>
        <v>1.0027977388300524E-3</v>
      </c>
    </row>
    <row r="8" spans="3:25" ht="14.25" customHeight="1" x14ac:dyDescent="0.35">
      <c r="C8" s="95">
        <v>46275</v>
      </c>
      <c r="D8" s="96">
        <v>38333.65</v>
      </c>
      <c r="E8" s="92">
        <f t="shared" si="0"/>
        <v>6.3042251302716235E-3</v>
      </c>
      <c r="F8" s="96">
        <v>1391.90002441406</v>
      </c>
      <c r="G8" s="92">
        <f t="shared" si="1"/>
        <v>-2.206142298661018E-2</v>
      </c>
      <c r="H8" s="96">
        <v>1299.09997558593</v>
      </c>
      <c r="I8" s="92">
        <f t="shared" si="2"/>
        <v>-1.2091273318684426E-2</v>
      </c>
      <c r="J8" s="96">
        <v>213.5</v>
      </c>
      <c r="K8" s="92">
        <f t="shared" si="3"/>
        <v>-6.5146297638257744E-3</v>
      </c>
      <c r="L8" s="96">
        <v>147.58000183105401</v>
      </c>
      <c r="M8" s="92">
        <f t="shared" si="4"/>
        <v>-1.396402995563506E-2</v>
      </c>
      <c r="N8" s="96">
        <v>530.45001220703102</v>
      </c>
      <c r="O8" s="92">
        <f t="shared" si="5"/>
        <v>-8.1338363598110197E-3</v>
      </c>
      <c r="P8" s="96">
        <v>76.349998474121094</v>
      </c>
      <c r="Q8" s="92">
        <f t="shared" si="6"/>
        <v>-4.4334848932215953E-3</v>
      </c>
      <c r="R8" s="96">
        <v>335</v>
      </c>
      <c r="S8" s="92">
        <f t="shared" si="7"/>
        <v>1.494768310911887E-3</v>
      </c>
      <c r="T8" s="96">
        <v>271.75</v>
      </c>
      <c r="U8" s="92">
        <f t="shared" si="8"/>
        <v>2.2192942490238954E-2</v>
      </c>
      <c r="V8" s="96">
        <v>367</v>
      </c>
      <c r="W8" s="92">
        <f t="shared" si="9"/>
        <v>-8.1081081081081363E-3</v>
      </c>
      <c r="X8" s="96">
        <v>1296.30004882812</v>
      </c>
      <c r="Y8" s="92">
        <f t="shared" si="10"/>
        <v>-7.1991289693421612E-3</v>
      </c>
    </row>
    <row r="9" spans="3:25" ht="14.25" customHeight="1" x14ac:dyDescent="0.35">
      <c r="C9" s="95">
        <v>46274</v>
      </c>
      <c r="D9" s="96">
        <v>38093.5</v>
      </c>
      <c r="E9" s="92">
        <f t="shared" si="0"/>
        <v>3.1640611112793149E-3</v>
      </c>
      <c r="F9" s="96">
        <v>1423.30004882812</v>
      </c>
      <c r="G9" s="92">
        <f t="shared" si="1"/>
        <v>1.1081976413555683E-2</v>
      </c>
      <c r="H9" s="96">
        <v>1315</v>
      </c>
      <c r="I9" s="92">
        <f t="shared" si="2"/>
        <v>1.7801857585139302E-2</v>
      </c>
      <c r="J9" s="96">
        <v>214.89999389648401</v>
      </c>
      <c r="K9" s="92">
        <f t="shared" si="3"/>
        <v>3.1190020107335847E-2</v>
      </c>
      <c r="L9" s="96">
        <v>149.669998168945</v>
      </c>
      <c r="M9" s="92">
        <f t="shared" si="4"/>
        <v>2.4785998230381079E-2</v>
      </c>
      <c r="N9" s="96">
        <v>534.79998779296795</v>
      </c>
      <c r="O9" s="92">
        <f t="shared" si="5"/>
        <v>1.5764459245902973E-2</v>
      </c>
      <c r="P9" s="96">
        <v>76.690002441406193</v>
      </c>
      <c r="Q9" s="92">
        <f t="shared" si="6"/>
        <v>1.0408444000596262E-2</v>
      </c>
      <c r="R9" s="96">
        <v>334.5</v>
      </c>
      <c r="S9" s="92">
        <f t="shared" si="7"/>
        <v>1.1185043360242286E-2</v>
      </c>
      <c r="T9" s="96">
        <v>265.850006103515</v>
      </c>
      <c r="U9" s="92">
        <f t="shared" si="8"/>
        <v>3.7631647606772844E-4</v>
      </c>
      <c r="V9" s="96">
        <v>370</v>
      </c>
      <c r="W9" s="92">
        <f t="shared" si="9"/>
        <v>1.2173471086401211E-2</v>
      </c>
      <c r="X9" s="96">
        <v>1305.69995117187</v>
      </c>
      <c r="Y9" s="92">
        <f t="shared" si="10"/>
        <v>2.7948355664199287E-2</v>
      </c>
    </row>
    <row r="10" spans="3:25" ht="14.25" customHeight="1" x14ac:dyDescent="0.35">
      <c r="C10" s="95">
        <v>46273</v>
      </c>
      <c r="D10" s="96">
        <v>37973.35</v>
      </c>
      <c r="E10" s="92">
        <f t="shared" si="0"/>
        <v>-4.3903116872221482E-3</v>
      </c>
      <c r="F10" s="96">
        <v>1407.69995117187</v>
      </c>
      <c r="G10" s="92">
        <f t="shared" si="1"/>
        <v>-1.3479174567027075E-3</v>
      </c>
      <c r="H10" s="96">
        <v>1292</v>
      </c>
      <c r="I10" s="92">
        <f t="shared" si="2"/>
        <v>-7.1467367087976186E-3</v>
      </c>
      <c r="J10" s="96">
        <v>208.39999389648401</v>
      </c>
      <c r="K10" s="92">
        <f t="shared" si="3"/>
        <v>5.7914911482443987E-3</v>
      </c>
      <c r="L10" s="96">
        <v>146.05000305175699</v>
      </c>
      <c r="M10" s="92">
        <f t="shared" si="4"/>
        <v>-3.0716515238430331E-3</v>
      </c>
      <c r="N10" s="96">
        <v>526.5</v>
      </c>
      <c r="O10" s="92">
        <f t="shared" si="5"/>
        <v>-2.4729047308833074E-2</v>
      </c>
      <c r="P10" s="96">
        <v>75.900001525878906</v>
      </c>
      <c r="Q10" s="92">
        <f t="shared" si="6"/>
        <v>-4.5901439228995811E-3</v>
      </c>
      <c r="R10" s="96">
        <v>330.79998779296801</v>
      </c>
      <c r="S10" s="92">
        <f t="shared" si="7"/>
        <v>-5.112818667765362E-3</v>
      </c>
      <c r="T10" s="96">
        <v>265.75</v>
      </c>
      <c r="U10" s="92">
        <f t="shared" si="8"/>
        <v>-9.3984962406012951E-4</v>
      </c>
      <c r="V10" s="96">
        <v>365.54998779296801</v>
      </c>
      <c r="W10" s="92">
        <f t="shared" si="9"/>
        <v>-6.6576418669347381E-3</v>
      </c>
      <c r="X10" s="96">
        <v>1270.19995117187</v>
      </c>
      <c r="Y10" s="92">
        <f t="shared" si="10"/>
        <v>-2.2246189636810132E-2</v>
      </c>
    </row>
    <row r="11" spans="3:25" ht="14.25" customHeight="1" x14ac:dyDescent="0.35">
      <c r="C11" s="95">
        <v>46269</v>
      </c>
      <c r="D11" s="96">
        <v>38140.800000000003</v>
      </c>
      <c r="E11" s="92">
        <f t="shared" si="0"/>
        <v>2.9556857506496392E-3</v>
      </c>
      <c r="F11" s="96">
        <v>1409.59997558593</v>
      </c>
      <c r="G11" s="92">
        <f t="shared" si="1"/>
        <v>1.7247618717059154E-2</v>
      </c>
      <c r="H11" s="96">
        <v>1301.30004882812</v>
      </c>
      <c r="I11" s="92">
        <f t="shared" si="2"/>
        <v>1.3947346169197905E-2</v>
      </c>
      <c r="J11" s="96">
        <v>207.19999694824199</v>
      </c>
      <c r="K11" s="92">
        <f t="shared" si="3"/>
        <v>-5.2330710692983784E-3</v>
      </c>
      <c r="L11" s="96">
        <v>146.5</v>
      </c>
      <c r="M11" s="92">
        <f t="shared" si="4"/>
        <v>-9.8675766938185472E-3</v>
      </c>
      <c r="N11" s="96">
        <v>539.84997558593705</v>
      </c>
      <c r="O11" s="92">
        <f t="shared" si="5"/>
        <v>6.4870358839108633E-4</v>
      </c>
      <c r="P11" s="96">
        <v>76.25</v>
      </c>
      <c r="Q11" s="92">
        <f t="shared" si="6"/>
        <v>-2.6160491331019831E-3</v>
      </c>
      <c r="R11" s="96">
        <v>332.5</v>
      </c>
      <c r="S11" s="92">
        <f t="shared" si="7"/>
        <v>4.8353162073992983E-3</v>
      </c>
      <c r="T11" s="96">
        <v>266</v>
      </c>
      <c r="U11" s="92">
        <f t="shared" si="8"/>
        <v>1.5060010816758673E-3</v>
      </c>
      <c r="V11" s="96">
        <v>368</v>
      </c>
      <c r="W11" s="92">
        <f t="shared" si="9"/>
        <v>6.289274586260829E-3</v>
      </c>
      <c r="X11" s="96">
        <v>1299.09997558593</v>
      </c>
      <c r="Y11" s="92">
        <f t="shared" si="10"/>
        <v>7.6009667157908023E-3</v>
      </c>
    </row>
    <row r="12" spans="3:25" ht="14.25" customHeight="1" x14ac:dyDescent="0.35">
      <c r="C12" s="95">
        <v>46268</v>
      </c>
      <c r="D12" s="96">
        <v>38028.400000000001</v>
      </c>
      <c r="E12" s="92">
        <f t="shared" si="0"/>
        <v>5.8800034915000854E-3</v>
      </c>
      <c r="F12" s="96">
        <v>1385.69995117187</v>
      </c>
      <c r="G12" s="92">
        <f t="shared" si="1"/>
        <v>-7.8046860980983679E-3</v>
      </c>
      <c r="H12" s="96">
        <v>1283.40002441406</v>
      </c>
      <c r="I12" s="92">
        <f t="shared" si="2"/>
        <v>-9.7222033842129241E-3</v>
      </c>
      <c r="J12" s="96">
        <v>208.28999328613199</v>
      </c>
      <c r="K12" s="92">
        <f t="shared" si="3"/>
        <v>2.8406179420263911E-3</v>
      </c>
      <c r="L12" s="96">
        <v>147.96000671386699</v>
      </c>
      <c r="M12" s="92">
        <f t="shared" si="4"/>
        <v>1.0379706686150847E-2</v>
      </c>
      <c r="N12" s="96">
        <v>539.5</v>
      </c>
      <c r="O12" s="92">
        <f t="shared" si="5"/>
        <v>-5.5573879168557827E-4</v>
      </c>
      <c r="P12" s="96">
        <v>76.449996948242102</v>
      </c>
      <c r="Q12" s="92">
        <f t="shared" si="6"/>
        <v>1.0574955799432795E-2</v>
      </c>
      <c r="R12" s="96">
        <v>330.89999389648398</v>
      </c>
      <c r="S12" s="92">
        <f t="shared" si="7"/>
        <v>2.7272542317695603E-3</v>
      </c>
      <c r="T12" s="96">
        <v>265.600006103515</v>
      </c>
      <c r="U12" s="92">
        <f t="shared" si="8"/>
        <v>-4.497682699986405E-3</v>
      </c>
      <c r="V12" s="96">
        <v>365.70001220703102</v>
      </c>
      <c r="W12" s="92">
        <f t="shared" si="9"/>
        <v>4.6703632061291245E-3</v>
      </c>
      <c r="X12" s="96">
        <v>1289.30004882812</v>
      </c>
      <c r="Y12" s="92">
        <f t="shared" si="10"/>
        <v>3.2348485566740415E-2</v>
      </c>
    </row>
    <row r="13" spans="3:25" ht="14.25" customHeight="1" x14ac:dyDescent="0.35">
      <c r="C13" s="95">
        <v>46267</v>
      </c>
      <c r="D13" s="96">
        <v>37806.1</v>
      </c>
      <c r="E13" s="92">
        <f t="shared" si="0"/>
        <v>-3.7721430594808147E-3</v>
      </c>
      <c r="F13" s="96">
        <v>1396.59997558593</v>
      </c>
      <c r="G13" s="92">
        <f t="shared" si="1"/>
        <v>1.0564381755376218E-2</v>
      </c>
      <c r="H13" s="96">
        <v>1296</v>
      </c>
      <c r="I13" s="92">
        <f t="shared" si="2"/>
        <v>2.4505928853755021E-2</v>
      </c>
      <c r="J13" s="96">
        <v>207.69999694824199</v>
      </c>
      <c r="K13" s="92">
        <f t="shared" si="3"/>
        <v>1.6343689214697532E-2</v>
      </c>
      <c r="L13" s="96">
        <v>146.44000244140599</v>
      </c>
      <c r="M13" s="92">
        <f t="shared" si="4"/>
        <v>8.8874171489250475E-3</v>
      </c>
      <c r="N13" s="96">
        <v>539.79998779296795</v>
      </c>
      <c r="O13" s="92">
        <f t="shared" si="5"/>
        <v>4.208491851924312E-2</v>
      </c>
      <c r="P13" s="96">
        <v>75.650001525878906</v>
      </c>
      <c r="Q13" s="92">
        <f t="shared" si="6"/>
        <v>-8.5190235895268307E-3</v>
      </c>
      <c r="R13" s="96">
        <v>330</v>
      </c>
      <c r="S13" s="92">
        <f t="shared" si="7"/>
        <v>1.8518518518518601E-2</v>
      </c>
      <c r="T13" s="96">
        <v>266.79998779296801</v>
      </c>
      <c r="U13" s="92">
        <f t="shared" si="8"/>
        <v>8.5050088974518712E-3</v>
      </c>
      <c r="V13" s="96">
        <v>364</v>
      </c>
      <c r="W13" s="92">
        <f t="shared" si="9"/>
        <v>3.8368314578220541E-2</v>
      </c>
      <c r="X13" s="96">
        <v>1248.90002441406</v>
      </c>
      <c r="Y13" s="92">
        <f t="shared" si="10"/>
        <v>2.4276203067808311E-2</v>
      </c>
    </row>
    <row r="14" spans="3:25" ht="14.25" customHeight="1" x14ac:dyDescent="0.35">
      <c r="C14" s="95">
        <v>46266</v>
      </c>
      <c r="D14" s="96">
        <v>37949.25</v>
      </c>
      <c r="E14" s="92">
        <f t="shared" si="0"/>
        <v>-1.4314414536499287E-3</v>
      </c>
      <c r="F14" s="96">
        <v>1382</v>
      </c>
      <c r="G14" s="92">
        <f t="shared" si="1"/>
        <v>-2.4975323694307106E-2</v>
      </c>
      <c r="H14" s="96">
        <v>1265</v>
      </c>
      <c r="I14" s="92">
        <f t="shared" si="2"/>
        <v>4.1237941047949978E-2</v>
      </c>
      <c r="J14" s="96">
        <v>204.36000061035099</v>
      </c>
      <c r="K14" s="92">
        <f t="shared" si="3"/>
        <v>3.2121215203792852E-2</v>
      </c>
      <c r="L14" s="96">
        <v>145.14999389648401</v>
      </c>
      <c r="M14" s="92">
        <f t="shared" si="4"/>
        <v>-6.9103019999912085E-3</v>
      </c>
      <c r="N14" s="96">
        <v>518</v>
      </c>
      <c r="O14" s="92">
        <f t="shared" si="5"/>
        <v>-4.6118837460937812E-3</v>
      </c>
      <c r="P14" s="96">
        <v>76.300003051757798</v>
      </c>
      <c r="Q14" s="92">
        <f t="shared" si="6"/>
        <v>-5.4744286009208443E-3</v>
      </c>
      <c r="R14" s="96">
        <v>324</v>
      </c>
      <c r="S14" s="92">
        <f t="shared" si="7"/>
        <v>3.0545743711818396E-4</v>
      </c>
      <c r="T14" s="96">
        <v>264.54998779296801</v>
      </c>
      <c r="U14" s="92">
        <f t="shared" si="8"/>
        <v>3.7943465995740056E-3</v>
      </c>
      <c r="V14" s="96">
        <v>350.54998779296801</v>
      </c>
      <c r="W14" s="92">
        <f t="shared" si="9"/>
        <v>1.0230512371665723E-2</v>
      </c>
      <c r="X14" s="96">
        <v>1219.30004882812</v>
      </c>
      <c r="Y14" s="92">
        <f t="shared" si="10"/>
        <v>3.4565659835230633E-3</v>
      </c>
    </row>
    <row r="15" spans="3:25" ht="14.25" customHeight="1" x14ac:dyDescent="0.35">
      <c r="C15" s="95">
        <v>46265</v>
      </c>
      <c r="D15" s="96">
        <v>38003.65</v>
      </c>
      <c r="E15" s="92">
        <f t="shared" si="0"/>
        <v>-2.6322730320608168E-3</v>
      </c>
      <c r="F15" s="96">
        <v>1417.40002441406</v>
      </c>
      <c r="G15" s="92">
        <f t="shared" si="1"/>
        <v>-0.10370557573550387</v>
      </c>
      <c r="H15" s="96">
        <v>1214.90002441406</v>
      </c>
      <c r="I15" s="92">
        <f t="shared" si="2"/>
        <v>-7.3302803650602599E-2</v>
      </c>
      <c r="J15" s="96">
        <v>198</v>
      </c>
      <c r="K15" s="92">
        <f t="shared" si="3"/>
        <v>-6.880498775737276E-2</v>
      </c>
      <c r="L15" s="96">
        <v>146.16000366210901</v>
      </c>
      <c r="M15" s="92">
        <f t="shared" si="4"/>
        <v>-1.3165869557802856E-2</v>
      </c>
      <c r="N15" s="96">
        <v>520.40002441406205</v>
      </c>
      <c r="O15" s="92">
        <f t="shared" si="5"/>
        <v>-2.7834791180059937E-2</v>
      </c>
      <c r="P15" s="96">
        <v>76.720001220703097</v>
      </c>
      <c r="Q15" s="92">
        <f t="shared" si="6"/>
        <v>2.5394300101959644E-2</v>
      </c>
      <c r="R15" s="96">
        <v>323.90106201171801</v>
      </c>
      <c r="S15" s="92">
        <f t="shared" si="7"/>
        <v>-8.0290690300693912E-3</v>
      </c>
      <c r="T15" s="96">
        <v>263.54998779296801</v>
      </c>
      <c r="U15" s="92">
        <f t="shared" si="8"/>
        <v>-9.3967303691268045E-3</v>
      </c>
      <c r="V15" s="96">
        <v>347</v>
      </c>
      <c r="W15" s="92">
        <f t="shared" si="9"/>
        <v>-1.3784300182982268E-2</v>
      </c>
      <c r="X15" s="96">
        <v>1215.09997558593</v>
      </c>
      <c r="Y15" s="92">
        <f t="shared" si="10"/>
        <v>-2.1351529031744532E-3</v>
      </c>
    </row>
    <row r="16" spans="3:25" ht="14.25" customHeight="1" x14ac:dyDescent="0.35">
      <c r="C16" s="95">
        <v>46262</v>
      </c>
      <c r="D16" s="96">
        <v>38103.949999999997</v>
      </c>
      <c r="E16" s="92">
        <f t="shared" si="0"/>
        <v>1.0629949159968177E-4</v>
      </c>
      <c r="F16" s="96">
        <v>1581.40002441406</v>
      </c>
      <c r="G16" s="92">
        <f t="shared" si="1"/>
        <v>-2.2016064060568996E-2</v>
      </c>
      <c r="H16" s="96">
        <v>1311</v>
      </c>
      <c r="I16" s="92">
        <f t="shared" si="2"/>
        <v>-1.3172751223184065E-2</v>
      </c>
      <c r="J16" s="96">
        <v>212.63000488281199</v>
      </c>
      <c r="K16" s="92">
        <f t="shared" si="3"/>
        <v>-1.1023233103200081E-2</v>
      </c>
      <c r="L16" s="96">
        <v>148.11000061035099</v>
      </c>
      <c r="M16" s="92">
        <f t="shared" si="4"/>
        <v>-2.6424795526416078E-2</v>
      </c>
      <c r="N16" s="96">
        <v>535.29998779296795</v>
      </c>
      <c r="O16" s="92">
        <f t="shared" si="5"/>
        <v>-1.2543789151842732E-2</v>
      </c>
      <c r="P16" s="96">
        <v>74.819999694824205</v>
      </c>
      <c r="Q16" s="92">
        <f t="shared" si="6"/>
        <v>-2.2599651051142144E-2</v>
      </c>
      <c r="R16" s="96">
        <v>326.52273559570301</v>
      </c>
      <c r="S16" s="92">
        <f t="shared" si="7"/>
        <v>-2.5688322785375473E-3</v>
      </c>
      <c r="T16" s="96">
        <v>266.04998779296801</v>
      </c>
      <c r="U16" s="92">
        <f t="shared" si="8"/>
        <v>4.3412379123475286E-3</v>
      </c>
      <c r="V16" s="96">
        <v>351.850006103515</v>
      </c>
      <c r="W16" s="92">
        <f t="shared" si="9"/>
        <v>-4.2611902410516489E-4</v>
      </c>
      <c r="X16" s="96">
        <v>1217.69995117187</v>
      </c>
      <c r="Y16" s="92">
        <f t="shared" si="10"/>
        <v>-1.0080501308971646E-2</v>
      </c>
    </row>
    <row r="17" spans="3:25" ht="14.25" customHeight="1" x14ac:dyDescent="0.35">
      <c r="C17" s="95">
        <v>46261</v>
      </c>
      <c r="D17" s="96">
        <v>38099.9</v>
      </c>
      <c r="E17" s="92">
        <f t="shared" si="0"/>
        <v>-5.5062730270927229E-3</v>
      </c>
      <c r="F17" s="96">
        <v>1617</v>
      </c>
      <c r="G17" s="92">
        <f t="shared" si="1"/>
        <v>2.9608404966571245E-2</v>
      </c>
      <c r="H17" s="96">
        <v>1328.5</v>
      </c>
      <c r="I17" s="92">
        <f t="shared" si="2"/>
        <v>1.9413788962606704E-2</v>
      </c>
      <c r="J17" s="96">
        <v>215</v>
      </c>
      <c r="K17" s="92">
        <f t="shared" si="3"/>
        <v>3.7644802927803367E-2</v>
      </c>
      <c r="L17" s="96">
        <v>152.13000488281199</v>
      </c>
      <c r="M17" s="92">
        <f t="shared" si="4"/>
        <v>-7.8262370958830374E-3</v>
      </c>
      <c r="N17" s="96">
        <v>542.09997558593705</v>
      </c>
      <c r="O17" s="92">
        <f t="shared" si="5"/>
        <v>-2.5759418842005166E-3</v>
      </c>
      <c r="P17" s="96">
        <v>76.550003051757798</v>
      </c>
      <c r="Q17" s="92">
        <f t="shared" si="6"/>
        <v>4.0661751924788714E-3</v>
      </c>
      <c r="R17" s="96">
        <v>327.363677978515</v>
      </c>
      <c r="S17" s="92">
        <f t="shared" si="7"/>
        <v>-1.1057989403335688E-2</v>
      </c>
      <c r="T17" s="96">
        <v>264.89999389648398</v>
      </c>
      <c r="U17" s="92">
        <f t="shared" si="8"/>
        <v>-1.1312907116792781E-3</v>
      </c>
      <c r="V17" s="96">
        <v>352</v>
      </c>
      <c r="W17" s="92">
        <f t="shared" si="9"/>
        <v>-3.2967032967032961E-2</v>
      </c>
      <c r="X17" s="96">
        <v>1230.09997558593</v>
      </c>
      <c r="Y17" s="92">
        <f t="shared" si="10"/>
        <v>-2.24889131270537E-2</v>
      </c>
    </row>
    <row r="18" spans="3:25" ht="14.25" customHeight="1" x14ac:dyDescent="0.35">
      <c r="C18" s="95">
        <v>46260</v>
      </c>
      <c r="D18" s="96">
        <v>38310.85</v>
      </c>
      <c r="E18" s="92">
        <f t="shared" si="0"/>
        <v>-6.5213109921913315E-4</v>
      </c>
      <c r="F18" s="96">
        <v>1570.5</v>
      </c>
      <c r="G18" s="92">
        <f t="shared" si="1"/>
        <v>-1.5051740357478804E-2</v>
      </c>
      <c r="H18" s="96">
        <v>1303.19995117187</v>
      </c>
      <c r="I18" s="92">
        <f t="shared" si="2"/>
        <v>-2.0150412652729321E-2</v>
      </c>
      <c r="J18" s="96">
        <v>207.19999694824199</v>
      </c>
      <c r="K18" s="92">
        <f t="shared" si="3"/>
        <v>4.216522606830253E-3</v>
      </c>
      <c r="L18" s="96">
        <v>153.33000183105401</v>
      </c>
      <c r="M18" s="92">
        <f t="shared" si="4"/>
        <v>-4.3506374606883114E-3</v>
      </c>
      <c r="N18" s="96">
        <v>543.5</v>
      </c>
      <c r="O18" s="92">
        <f t="shared" si="5"/>
        <v>-8.9351280013115764E-3</v>
      </c>
      <c r="P18" s="96">
        <v>76.239997863769503</v>
      </c>
      <c r="Q18" s="92">
        <f t="shared" si="6"/>
        <v>-4.9596041397877988E-3</v>
      </c>
      <c r="R18" s="96">
        <v>331.02413940429602</v>
      </c>
      <c r="S18" s="92">
        <f t="shared" si="7"/>
        <v>-1.5447947172022358E-2</v>
      </c>
      <c r="T18" s="96">
        <v>265.20001220703102</v>
      </c>
      <c r="U18" s="92">
        <f t="shared" si="8"/>
        <v>-2.1402168977745273E-2</v>
      </c>
      <c r="V18" s="96">
        <v>364</v>
      </c>
      <c r="W18" s="92">
        <f t="shared" si="9"/>
        <v>-1.7808974621742246E-2</v>
      </c>
      <c r="X18" s="96">
        <v>1258.40002441406</v>
      </c>
      <c r="Y18" s="92">
        <f t="shared" si="10"/>
        <v>1.1656885372946402E-2</v>
      </c>
    </row>
    <row r="19" spans="3:25" ht="14.25" customHeight="1" x14ac:dyDescent="0.35">
      <c r="C19" s="95">
        <v>46259</v>
      </c>
      <c r="D19" s="96">
        <v>38335.85</v>
      </c>
      <c r="E19" s="92">
        <f t="shared" si="0"/>
        <v>2.1868023277094029E-3</v>
      </c>
      <c r="F19" s="96">
        <v>1594.5</v>
      </c>
      <c r="G19" s="92">
        <f t="shared" si="1"/>
        <v>2.533600735169772E-2</v>
      </c>
      <c r="H19" s="96">
        <v>1330</v>
      </c>
      <c r="I19" s="92">
        <f t="shared" si="2"/>
        <v>1.6819571865443361E-2</v>
      </c>
      <c r="J19" s="96">
        <v>206.33000183105401</v>
      </c>
      <c r="K19" s="92">
        <f t="shared" si="3"/>
        <v>1.2911168003013174E-2</v>
      </c>
      <c r="L19" s="96">
        <v>154</v>
      </c>
      <c r="M19" s="92">
        <f t="shared" si="4"/>
        <v>-8.1793278644564094E-3</v>
      </c>
      <c r="N19" s="96">
        <v>548.40002441406205</v>
      </c>
      <c r="O19" s="92">
        <f t="shared" si="5"/>
        <v>6.7927522014166186E-3</v>
      </c>
      <c r="P19" s="96">
        <v>76.620002746582003</v>
      </c>
      <c r="Q19" s="92">
        <f t="shared" si="6"/>
        <v>-3.9137349901785523E-4</v>
      </c>
      <c r="R19" s="96">
        <v>336.218017578125</v>
      </c>
      <c r="S19" s="92">
        <f t="shared" si="7"/>
        <v>1.0309066654234922E-3</v>
      </c>
      <c r="T19" s="96">
        <v>271</v>
      </c>
      <c r="U19" s="92">
        <f t="shared" si="8"/>
        <v>-1.4738168956500708E-3</v>
      </c>
      <c r="V19" s="96">
        <v>370.600006103515</v>
      </c>
      <c r="W19" s="92">
        <f t="shared" si="9"/>
        <v>-7.7643745555153743E-3</v>
      </c>
      <c r="X19" s="96">
        <v>1243.90002441406</v>
      </c>
      <c r="Y19" s="92">
        <f t="shared" si="10"/>
        <v>-1.925719585999186E-3</v>
      </c>
    </row>
    <row r="20" spans="3:25" ht="14.25" customHeight="1" x14ac:dyDescent="0.35">
      <c r="C20" s="95">
        <v>46258</v>
      </c>
      <c r="D20" s="96">
        <v>38252.199999999997</v>
      </c>
      <c r="E20" s="92">
        <f t="shared" si="0"/>
        <v>2.6263367582302077E-3</v>
      </c>
      <c r="F20" s="96">
        <v>1555.09997558593</v>
      </c>
      <c r="G20" s="92">
        <f t="shared" si="1"/>
        <v>8.5608346603964769E-3</v>
      </c>
      <c r="H20" s="96">
        <v>1308</v>
      </c>
      <c r="I20" s="92">
        <f t="shared" si="2"/>
        <v>-9.0909090909090384E-3</v>
      </c>
      <c r="J20" s="96">
        <v>203.69999694824199</v>
      </c>
      <c r="K20" s="92">
        <f t="shared" si="3"/>
        <v>-8.7591389379951812E-3</v>
      </c>
      <c r="L20" s="96">
        <v>155.27000427246</v>
      </c>
      <c r="M20" s="92">
        <f t="shared" si="4"/>
        <v>1.1606676047488662E-3</v>
      </c>
      <c r="N20" s="96">
        <v>544.70001220703102</v>
      </c>
      <c r="O20" s="92">
        <f t="shared" si="5"/>
        <v>-4.5875767391490019E-4</v>
      </c>
      <c r="P20" s="96">
        <v>76.650001525878906</v>
      </c>
      <c r="Q20" s="92">
        <f t="shared" si="6"/>
        <v>6.5659880496533596E-3</v>
      </c>
      <c r="R20" s="96">
        <v>335.87176513671801</v>
      </c>
      <c r="S20" s="92">
        <f t="shared" si="7"/>
        <v>-1.470596907745092E-3</v>
      </c>
      <c r="T20" s="96">
        <v>271.39999389648398</v>
      </c>
      <c r="U20" s="92">
        <f t="shared" si="8"/>
        <v>-3.6710720352659543E-3</v>
      </c>
      <c r="V20" s="96">
        <v>373.5</v>
      </c>
      <c r="W20" s="92">
        <f t="shared" si="9"/>
        <v>-2.137290459679364E-3</v>
      </c>
      <c r="X20" s="96">
        <v>1246.30004882812</v>
      </c>
      <c r="Y20" s="92">
        <f t="shared" si="10"/>
        <v>-1.1219863737552682E-3</v>
      </c>
    </row>
    <row r="21" spans="3:25" ht="14.25" customHeight="1" x14ac:dyDescent="0.35">
      <c r="C21" s="95">
        <v>46255</v>
      </c>
      <c r="D21" s="96">
        <v>38152</v>
      </c>
      <c r="E21" s="92">
        <f t="shared" si="0"/>
        <v>7.2263337569467012E-4</v>
      </c>
      <c r="F21" s="96">
        <v>1541.90002441406</v>
      </c>
      <c r="G21" s="92">
        <f t="shared" si="1"/>
        <v>-4.2621734491056218E-3</v>
      </c>
      <c r="H21" s="96">
        <v>1320</v>
      </c>
      <c r="I21" s="92">
        <f t="shared" si="2"/>
        <v>1.3980604155195309E-2</v>
      </c>
      <c r="J21" s="96">
        <v>205.5</v>
      </c>
      <c r="K21" s="92">
        <f t="shared" si="3"/>
        <v>7.3529411764705621E-3</v>
      </c>
      <c r="L21" s="96">
        <v>155.08999633789</v>
      </c>
      <c r="M21" s="92">
        <f t="shared" si="4"/>
        <v>-9.7056654526347375E-3</v>
      </c>
      <c r="N21" s="96">
        <v>544.95001220703102</v>
      </c>
      <c r="O21" s="92">
        <f t="shared" si="5"/>
        <v>5.4428269502417859E-3</v>
      </c>
      <c r="P21" s="96">
        <v>76.150001525878906</v>
      </c>
      <c r="Q21" s="92">
        <f t="shared" si="6"/>
        <v>-2.6194754713712021E-3</v>
      </c>
      <c r="R21" s="96">
        <v>336.36642456054602</v>
      </c>
      <c r="S21" s="92">
        <f t="shared" si="7"/>
        <v>7.4074514144470971E-3</v>
      </c>
      <c r="T21" s="96">
        <v>272.39999389648398</v>
      </c>
      <c r="U21" s="92">
        <f t="shared" si="8"/>
        <v>2.8700930717028506E-2</v>
      </c>
      <c r="V21" s="96">
        <v>374.29998779296801</v>
      </c>
      <c r="W21" s="92">
        <f t="shared" si="9"/>
        <v>-2.5316781000186417E-3</v>
      </c>
      <c r="X21" s="96">
        <v>1247.69995117187</v>
      </c>
      <c r="Y21" s="92">
        <f t="shared" si="10"/>
        <v>-8.0083289749588449E-4</v>
      </c>
    </row>
    <row r="22" spans="3:25" ht="14.25" customHeight="1" x14ac:dyDescent="0.35">
      <c r="C22" s="95">
        <v>46254</v>
      </c>
      <c r="D22" s="96">
        <v>38124.449999999997</v>
      </c>
      <c r="E22" s="92">
        <f t="shared" si="0"/>
        <v>-1.1778474475003797E-2</v>
      </c>
      <c r="F22" s="96">
        <v>1548.5</v>
      </c>
      <c r="G22" s="92">
        <f t="shared" si="1"/>
        <v>5.0626657203416414E-3</v>
      </c>
      <c r="H22" s="96">
        <v>1301.80004882812</v>
      </c>
      <c r="I22" s="92">
        <f t="shared" si="2"/>
        <v>6.805915566991505E-3</v>
      </c>
      <c r="J22" s="96">
        <v>204</v>
      </c>
      <c r="K22" s="92">
        <f t="shared" si="3"/>
        <v>-9.8050544265704254E-5</v>
      </c>
      <c r="L22" s="96">
        <v>156.61000061035099</v>
      </c>
      <c r="M22" s="92">
        <f t="shared" si="4"/>
        <v>-1.9103112750847639E-2</v>
      </c>
      <c r="N22" s="96">
        <v>542</v>
      </c>
      <c r="O22" s="92">
        <f t="shared" si="5"/>
        <v>-3.5849106779481943E-3</v>
      </c>
      <c r="P22" s="96">
        <v>76.349998474121094</v>
      </c>
      <c r="Q22" s="92">
        <f t="shared" si="6"/>
        <v>2.3631391558727177E-3</v>
      </c>
      <c r="R22" s="96">
        <v>333.89312744140602</v>
      </c>
      <c r="S22" s="92">
        <f t="shared" si="7"/>
        <v>2.8227679881238643E-3</v>
      </c>
      <c r="T22" s="96">
        <v>264.79998779296801</v>
      </c>
      <c r="U22" s="92">
        <f t="shared" si="8"/>
        <v>4.9335400112637817E-3</v>
      </c>
      <c r="V22" s="96">
        <v>375.25</v>
      </c>
      <c r="W22" s="92">
        <f t="shared" si="9"/>
        <v>-9.6331326346792423E-3</v>
      </c>
      <c r="X22" s="96">
        <v>1248.69995117187</v>
      </c>
      <c r="Y22" s="92">
        <f t="shared" si="10"/>
        <v>4.0202622789273779E-3</v>
      </c>
    </row>
    <row r="23" spans="3:25" ht="14.25" customHeight="1" x14ac:dyDescent="0.35">
      <c r="C23" s="95">
        <v>46253</v>
      </c>
      <c r="D23" s="96">
        <v>38578.85</v>
      </c>
      <c r="E23" s="92">
        <f t="shared" si="0"/>
        <v>-1.9093128155508454E-3</v>
      </c>
      <c r="F23" s="96">
        <v>1540.69995117187</v>
      </c>
      <c r="G23" s="92">
        <f t="shared" si="1"/>
        <v>-3.8864659281428571E-2</v>
      </c>
      <c r="H23" s="96">
        <v>1293</v>
      </c>
      <c r="I23" s="92">
        <f t="shared" si="2"/>
        <v>-1.1467889908256867E-2</v>
      </c>
      <c r="J23" s="96">
        <v>204.02000427246</v>
      </c>
      <c r="K23" s="92">
        <f t="shared" si="3"/>
        <v>-7.5882748550416546E-3</v>
      </c>
      <c r="L23" s="96">
        <v>159.66000366210901</v>
      </c>
      <c r="M23" s="92">
        <f t="shared" si="4"/>
        <v>-1.4322707288697445E-2</v>
      </c>
      <c r="N23" s="96">
        <v>543.95001220703102</v>
      </c>
      <c r="O23" s="92">
        <f t="shared" si="5"/>
        <v>-7.5715445425253991E-3</v>
      </c>
      <c r="P23" s="96">
        <v>76.169998168945298</v>
      </c>
      <c r="Q23" s="92">
        <f t="shared" si="6"/>
        <v>-7.2983860743920381E-3</v>
      </c>
      <c r="R23" s="96">
        <v>332.95327758789</v>
      </c>
      <c r="S23" s="92">
        <f t="shared" si="7"/>
        <v>-1.6315821597707725E-3</v>
      </c>
      <c r="T23" s="96">
        <v>263.5</v>
      </c>
      <c r="U23" s="92">
        <f t="shared" si="8"/>
        <v>-1.6791044776119368E-2</v>
      </c>
      <c r="V23" s="96">
        <v>378.89999389648398</v>
      </c>
      <c r="W23" s="92">
        <f t="shared" si="9"/>
        <v>-5.5118270433491823E-3</v>
      </c>
      <c r="X23" s="96">
        <v>1243.69995117187</v>
      </c>
      <c r="Y23" s="92">
        <f t="shared" si="10"/>
        <v>-1.613798339376149E-2</v>
      </c>
    </row>
    <row r="24" spans="3:25" ht="14.25" customHeight="1" x14ac:dyDescent="0.35">
      <c r="C24" s="95">
        <v>46252</v>
      </c>
      <c r="D24" s="96">
        <v>38652.65</v>
      </c>
      <c r="E24" s="92">
        <f t="shared" si="0"/>
        <v>2.5535479921774407E-3</v>
      </c>
      <c r="F24" s="96">
        <v>1603</v>
      </c>
      <c r="G24" s="92">
        <f t="shared" si="1"/>
        <v>8.7471050453857835E-3</v>
      </c>
      <c r="H24" s="96">
        <v>1308</v>
      </c>
      <c r="I24" s="92">
        <f t="shared" si="2"/>
        <v>-1.4763464858666975E-2</v>
      </c>
      <c r="J24" s="96">
        <v>205.58000183105401</v>
      </c>
      <c r="K24" s="92">
        <f t="shared" si="3"/>
        <v>9.9233852264100086E-3</v>
      </c>
      <c r="L24" s="96">
        <v>161.97999572753901</v>
      </c>
      <c r="M24" s="92">
        <f t="shared" si="4"/>
        <v>-1.3159428610630131E-2</v>
      </c>
      <c r="N24" s="96">
        <v>548.09997558593705</v>
      </c>
      <c r="O24" s="92">
        <f t="shared" si="5"/>
        <v>-1.332137608292161E-2</v>
      </c>
      <c r="P24" s="96">
        <v>76.730003356933594</v>
      </c>
      <c r="Q24" s="92">
        <f t="shared" si="6"/>
        <v>1.697191715433588E-3</v>
      </c>
      <c r="R24" s="96">
        <v>333.49740600585898</v>
      </c>
      <c r="S24" s="92">
        <f t="shared" si="7"/>
        <v>2.9675597752221172E-4</v>
      </c>
      <c r="T24" s="96">
        <v>268</v>
      </c>
      <c r="U24" s="92">
        <f t="shared" si="8"/>
        <v>6.9509905915516867E-3</v>
      </c>
      <c r="V24" s="96">
        <v>381</v>
      </c>
      <c r="W24" s="92">
        <f t="shared" si="9"/>
        <v>-1.3106159895150959E-3</v>
      </c>
      <c r="X24" s="96">
        <v>1264.09997558593</v>
      </c>
      <c r="Y24" s="92">
        <f t="shared" si="10"/>
        <v>-3.7096337165482662E-2</v>
      </c>
    </row>
    <row r="25" spans="3:25" ht="14.25" customHeight="1" x14ac:dyDescent="0.35">
      <c r="C25" s="95">
        <v>46251</v>
      </c>
      <c r="D25" s="96">
        <v>38554.199999999997</v>
      </c>
      <c r="E25" s="92">
        <f t="shared" si="0"/>
        <v>-3.5163897881249628E-3</v>
      </c>
      <c r="F25" s="96">
        <v>1589.09997558593</v>
      </c>
      <c r="G25" s="92">
        <f t="shared" si="1"/>
        <v>-1.6646054711677016E-2</v>
      </c>
      <c r="H25" s="96">
        <v>1327.59997558593</v>
      </c>
      <c r="I25" s="92">
        <f t="shared" si="2"/>
        <v>-1.513354926859789E-2</v>
      </c>
      <c r="J25" s="96">
        <v>203.55999755859301</v>
      </c>
      <c r="K25" s="92">
        <f t="shared" si="3"/>
        <v>-8.2338730397417681E-3</v>
      </c>
      <c r="L25" s="96">
        <v>164.13998413085901</v>
      </c>
      <c r="M25" s="92">
        <f t="shared" si="4"/>
        <v>1.4240562124873568E-2</v>
      </c>
      <c r="N25" s="96">
        <v>555.5</v>
      </c>
      <c r="O25" s="92">
        <f t="shared" si="5"/>
        <v>-8.0357142857142572E-3</v>
      </c>
      <c r="P25" s="96">
        <v>76.599998474121094</v>
      </c>
      <c r="Q25" s="92">
        <f t="shared" si="6"/>
        <v>-3.9012099584530002E-3</v>
      </c>
      <c r="R25" s="96">
        <v>333.39846801757801</v>
      </c>
      <c r="S25" s="92">
        <f t="shared" si="7"/>
        <v>-8.8235814464703299E-3</v>
      </c>
      <c r="T25" s="96">
        <v>266.14999389648398</v>
      </c>
      <c r="U25" s="92">
        <f t="shared" si="8"/>
        <v>3.7589215600264403E-4</v>
      </c>
      <c r="V25" s="96">
        <v>381.5</v>
      </c>
      <c r="W25" s="92">
        <f t="shared" si="9"/>
        <v>-1.4395702409132349E-3</v>
      </c>
      <c r="X25" s="96">
        <v>1312.80004882812</v>
      </c>
      <c r="Y25" s="92">
        <f t="shared" si="10"/>
        <v>2.8264252625427311E-3</v>
      </c>
    </row>
    <row r="26" spans="3:25" ht="14.25" customHeight="1" x14ac:dyDescent="0.35">
      <c r="C26" s="95">
        <v>46248</v>
      </c>
      <c r="D26" s="96">
        <v>38690.25</v>
      </c>
      <c r="E26" s="92">
        <f t="shared" si="0"/>
        <v>-2.2345778027640373E-3</v>
      </c>
      <c r="F26" s="96">
        <v>1616</v>
      </c>
      <c r="G26" s="92">
        <f t="shared" si="1"/>
        <v>2.0846493998736504E-2</v>
      </c>
      <c r="H26" s="96">
        <v>1348</v>
      </c>
      <c r="I26" s="92">
        <f t="shared" si="2"/>
        <v>2.1986353297952954E-2</v>
      </c>
      <c r="J26" s="96">
        <v>205.25</v>
      </c>
      <c r="K26" s="92">
        <f t="shared" si="3"/>
        <v>-4.1242410399933149E-3</v>
      </c>
      <c r="L26" s="96">
        <v>161.835357666015</v>
      </c>
      <c r="M26" s="92">
        <f t="shared" si="4"/>
        <v>1.8200624089421025E-2</v>
      </c>
      <c r="N26" s="96">
        <v>560</v>
      </c>
      <c r="O26" s="92">
        <f t="shared" si="5"/>
        <v>2.5063094795061414E-3</v>
      </c>
      <c r="P26" s="96">
        <v>76.900001525878906</v>
      </c>
      <c r="Q26" s="92">
        <f t="shared" si="6"/>
        <v>-7.7419157951108541E-3</v>
      </c>
      <c r="R26" s="96">
        <v>336.36642456054602</v>
      </c>
      <c r="S26" s="92">
        <f t="shared" si="7"/>
        <v>-1.2345706668855483E-2</v>
      </c>
      <c r="T26" s="96">
        <v>266.04998779296801</v>
      </c>
      <c r="U26" s="92">
        <f t="shared" si="8"/>
        <v>-2.0630843884280603E-3</v>
      </c>
      <c r="V26" s="96">
        <v>382.04998779296801</v>
      </c>
      <c r="W26" s="92">
        <f t="shared" si="9"/>
        <v>-1.9592477113808959E-3</v>
      </c>
      <c r="X26" s="96">
        <v>1309.09997558593</v>
      </c>
      <c r="Y26" s="92">
        <f t="shared" si="10"/>
        <v>-6.7526740622685377E-3</v>
      </c>
    </row>
    <row r="27" spans="3:25" ht="14.25" customHeight="1" x14ac:dyDescent="0.35">
      <c r="C27" s="95">
        <v>46247</v>
      </c>
      <c r="D27" s="96">
        <v>38776.9</v>
      </c>
      <c r="E27" s="92">
        <f t="shared" si="0"/>
        <v>1.7864639510176694E-3</v>
      </c>
      <c r="F27" s="96">
        <v>1583</v>
      </c>
      <c r="G27" s="92">
        <f t="shared" si="1"/>
        <v>-1.0006253908692919E-2</v>
      </c>
      <c r="H27" s="96">
        <v>1319</v>
      </c>
      <c r="I27" s="92">
        <f t="shared" si="2"/>
        <v>-9.9827729045109947E-3</v>
      </c>
      <c r="J27" s="96">
        <v>206.100006103515</v>
      </c>
      <c r="K27" s="92">
        <f t="shared" si="3"/>
        <v>-4.2997215615726558E-3</v>
      </c>
      <c r="L27" s="96">
        <v>158.94250488281199</v>
      </c>
      <c r="M27" s="92">
        <f t="shared" si="4"/>
        <v>1.4775659738480718E-2</v>
      </c>
      <c r="N27" s="96">
        <v>558.59997558593705</v>
      </c>
      <c r="O27" s="92">
        <f t="shared" si="5"/>
        <v>-2.6850006991130382E-4</v>
      </c>
      <c r="P27" s="96">
        <v>77.5</v>
      </c>
      <c r="Q27" s="92">
        <f t="shared" si="6"/>
        <v>8.458055156602029E-3</v>
      </c>
      <c r="R27" s="96">
        <v>340.57101440429602</v>
      </c>
      <c r="S27" s="92">
        <f t="shared" si="7"/>
        <v>1.414047657690598E-2</v>
      </c>
      <c r="T27" s="96">
        <v>266.600006103515</v>
      </c>
      <c r="U27" s="92">
        <f t="shared" si="8"/>
        <v>-1.0577123675638345E-2</v>
      </c>
      <c r="V27" s="96">
        <v>382.79998779296801</v>
      </c>
      <c r="W27" s="92">
        <f t="shared" si="9"/>
        <v>8.8285030390491404E-3</v>
      </c>
      <c r="X27" s="96">
        <v>1318</v>
      </c>
      <c r="Y27" s="92">
        <f t="shared" si="10"/>
        <v>-7.5815011372248886E-4</v>
      </c>
    </row>
    <row r="28" spans="3:25" ht="14.25" customHeight="1" x14ac:dyDescent="0.35">
      <c r="C28" s="95">
        <v>46246</v>
      </c>
      <c r="D28" s="96">
        <v>38707.75</v>
      </c>
      <c r="E28" s="92">
        <f t="shared" si="0"/>
        <v>-1.0426304223556393E-3</v>
      </c>
      <c r="F28" s="96">
        <v>1599</v>
      </c>
      <c r="G28" s="92">
        <f t="shared" si="1"/>
        <v>-1.4180024660912505E-2</v>
      </c>
      <c r="H28" s="96">
        <v>1332.30004882812</v>
      </c>
      <c r="I28" s="92">
        <f t="shared" si="2"/>
        <v>-2.4670535264919469E-2</v>
      </c>
      <c r="J28" s="96">
        <v>206.99000549316401</v>
      </c>
      <c r="K28" s="92">
        <f t="shared" si="3"/>
        <v>-9.6171985973013685E-3</v>
      </c>
      <c r="L28" s="96">
        <v>156.62821960449199</v>
      </c>
      <c r="M28" s="92">
        <f t="shared" si="4"/>
        <v>8.8192186948283791E-3</v>
      </c>
      <c r="N28" s="96">
        <v>558.75</v>
      </c>
      <c r="O28" s="92">
        <f t="shared" si="5"/>
        <v>-7.5488454706926778E-3</v>
      </c>
      <c r="P28" s="96">
        <v>76.849998474121094</v>
      </c>
      <c r="Q28" s="92">
        <f t="shared" si="6"/>
        <v>1.4334195128187233E-3</v>
      </c>
      <c r="R28" s="96">
        <v>335.82232666015602</v>
      </c>
      <c r="S28" s="92">
        <f t="shared" si="7"/>
        <v>2.9546634428885277E-3</v>
      </c>
      <c r="T28" s="96">
        <v>269.45001220703102</v>
      </c>
      <c r="U28" s="92">
        <f t="shared" si="8"/>
        <v>5.5980590843975886E-3</v>
      </c>
      <c r="V28" s="96">
        <v>379.45001220703102</v>
      </c>
      <c r="W28" s="92">
        <f t="shared" si="9"/>
        <v>-1.447336297286772E-3</v>
      </c>
      <c r="X28" s="96">
        <v>1319</v>
      </c>
      <c r="Y28" s="92">
        <f t="shared" si="10"/>
        <v>-8.568869666911505E-3</v>
      </c>
    </row>
    <row r="29" spans="3:25" ht="14.25" customHeight="1" x14ac:dyDescent="0.35">
      <c r="C29" s="95">
        <v>46245</v>
      </c>
      <c r="D29" s="96">
        <v>38748.15</v>
      </c>
      <c r="E29" s="92">
        <f t="shared" si="0"/>
        <v>-4.3871137565654195E-5</v>
      </c>
      <c r="F29" s="96">
        <v>1622</v>
      </c>
      <c r="G29" s="92">
        <f t="shared" si="1"/>
        <v>-6.1274509803921351E-3</v>
      </c>
      <c r="H29" s="96">
        <v>1366</v>
      </c>
      <c r="I29" s="92">
        <f t="shared" si="2"/>
        <v>-2.1913805697589828E-3</v>
      </c>
      <c r="J29" s="96">
        <v>209</v>
      </c>
      <c r="K29" s="92">
        <f t="shared" si="3"/>
        <v>-7.8328694246002639E-3</v>
      </c>
      <c r="L29" s="96">
        <v>155.25895690917901</v>
      </c>
      <c r="M29" s="92">
        <f t="shared" si="4"/>
        <v>-2.1691608357859438E-2</v>
      </c>
      <c r="N29" s="96">
        <v>563</v>
      </c>
      <c r="O29" s="92">
        <f t="shared" si="5"/>
        <v>-2.5951557093425559E-2</v>
      </c>
      <c r="P29" s="96">
        <v>76.739997863769503</v>
      </c>
      <c r="Q29" s="92">
        <f t="shared" si="6"/>
        <v>-3.2382852963238618E-3</v>
      </c>
      <c r="R29" s="96">
        <v>334.8330078125</v>
      </c>
      <c r="S29" s="92">
        <f t="shared" si="7"/>
        <v>-5.8745218088496198E-3</v>
      </c>
      <c r="T29" s="96">
        <v>267.95001220703102</v>
      </c>
      <c r="U29" s="92">
        <f t="shared" si="8"/>
        <v>-7.9599920322104278E-3</v>
      </c>
      <c r="V29" s="96">
        <v>380</v>
      </c>
      <c r="W29" s="92">
        <f t="shared" si="9"/>
        <v>-5.2356020942407877E-3</v>
      </c>
      <c r="X29" s="96">
        <v>1330.40002441406</v>
      </c>
      <c r="Y29" s="92">
        <f t="shared" si="10"/>
        <v>-9.3082133984278004E-3</v>
      </c>
    </row>
    <row r="30" spans="3:25" ht="14.25" customHeight="1" x14ac:dyDescent="0.35">
      <c r="C30" s="95">
        <v>46244</v>
      </c>
      <c r="D30" s="96">
        <v>38749.85</v>
      </c>
      <c r="E30" s="92">
        <f t="shared" si="0"/>
        <v>1.7216754021442959E-3</v>
      </c>
      <c r="F30" s="96">
        <v>1632</v>
      </c>
      <c r="G30" s="92">
        <f t="shared" si="1"/>
        <v>1.1655876587490788E-3</v>
      </c>
      <c r="H30" s="96">
        <v>1369</v>
      </c>
      <c r="I30" s="92">
        <f t="shared" si="2"/>
        <v>-2.4774295785309208E-3</v>
      </c>
      <c r="J30" s="96">
        <v>210.64999389648401</v>
      </c>
      <c r="K30" s="92">
        <f t="shared" si="3"/>
        <v>7.894707638679499E-3</v>
      </c>
      <c r="L30" s="96">
        <v>158.70144653320301</v>
      </c>
      <c r="M30" s="92">
        <f t="shared" si="4"/>
        <v>3.9038772658450682E-3</v>
      </c>
      <c r="N30" s="96">
        <v>578</v>
      </c>
      <c r="O30" s="92">
        <f t="shared" si="5"/>
        <v>2.4096341243175834E-2</v>
      </c>
      <c r="P30" s="96">
        <v>76.989311218261705</v>
      </c>
      <c r="Q30" s="92">
        <f t="shared" si="6"/>
        <v>3.6401455541050787E-3</v>
      </c>
      <c r="R30" s="96">
        <v>336.81161499023398</v>
      </c>
      <c r="S30" s="92">
        <f t="shared" si="7"/>
        <v>-5.9853559803438872E-3</v>
      </c>
      <c r="T30" s="96">
        <v>270.100006103515</v>
      </c>
      <c r="U30" s="92">
        <f t="shared" si="8"/>
        <v>-5.5228275636647339E-3</v>
      </c>
      <c r="V30" s="96">
        <v>382</v>
      </c>
      <c r="W30" s="92">
        <f t="shared" si="9"/>
        <v>3.8103068021140274E-3</v>
      </c>
      <c r="X30" s="96">
        <v>1342.90002441406</v>
      </c>
      <c r="Y30" s="92">
        <f t="shared" si="10"/>
        <v>-5.8484040039187279E-3</v>
      </c>
    </row>
    <row r="31" spans="3:25" ht="14.25" customHeight="1" x14ac:dyDescent="0.35">
      <c r="C31" s="95">
        <v>46241</v>
      </c>
      <c r="D31" s="96">
        <v>38683.25</v>
      </c>
      <c r="E31" s="92">
        <f t="shared" si="0"/>
        <v>-3.7805771560943668E-3</v>
      </c>
      <c r="F31" s="96">
        <v>1630.09997558593</v>
      </c>
      <c r="G31" s="92">
        <f t="shared" si="1"/>
        <v>6.2345528308209719E-3</v>
      </c>
      <c r="H31" s="96">
        <v>1372.40002441406</v>
      </c>
      <c r="I31" s="92">
        <f t="shared" si="2"/>
        <v>6.5623362308420141E-4</v>
      </c>
      <c r="J31" s="96">
        <v>209</v>
      </c>
      <c r="K31" s="92">
        <f t="shared" si="3"/>
        <v>4.2283533704559062E-3</v>
      </c>
      <c r="L31" s="96">
        <v>158.08430480957</v>
      </c>
      <c r="M31" s="92">
        <f t="shared" si="4"/>
        <v>8.9858274492480295E-3</v>
      </c>
      <c r="N31" s="96">
        <v>564.40002441406205</v>
      </c>
      <c r="O31" s="92">
        <f t="shared" si="5"/>
        <v>5.164780790849699E-3</v>
      </c>
      <c r="P31" s="96">
        <v>76.710075378417898</v>
      </c>
      <c r="Q31" s="92">
        <f t="shared" si="6"/>
        <v>-7.483940843946324E-3</v>
      </c>
      <c r="R31" s="96">
        <v>338.83969116210898</v>
      </c>
      <c r="S31" s="92">
        <f t="shared" si="7"/>
        <v>-7.2464195739980752E-3</v>
      </c>
      <c r="T31" s="96">
        <v>271.600006103515</v>
      </c>
      <c r="U31" s="92">
        <f t="shared" si="8"/>
        <v>3.1394500591506169E-3</v>
      </c>
      <c r="V31" s="96">
        <v>380.54998779296801</v>
      </c>
      <c r="W31" s="92">
        <f t="shared" si="9"/>
        <v>5.1505062282535263E-3</v>
      </c>
      <c r="X31" s="96">
        <v>1350.80004882812</v>
      </c>
      <c r="Y31" s="92">
        <f t="shared" si="10"/>
        <v>1.9317913220274319E-2</v>
      </c>
    </row>
    <row r="32" spans="3:25" ht="14.25" customHeight="1" x14ac:dyDescent="0.35">
      <c r="C32" s="95">
        <v>46240</v>
      </c>
      <c r="D32" s="96">
        <v>38830.050000000003</v>
      </c>
      <c r="E32" s="92">
        <f t="shared" si="0"/>
        <v>3.452126857934612E-4</v>
      </c>
      <c r="F32" s="96">
        <v>1620</v>
      </c>
      <c r="G32" s="92">
        <f t="shared" si="1"/>
        <v>-1.3398294762484775E-2</v>
      </c>
      <c r="H32" s="96">
        <v>1371.5</v>
      </c>
      <c r="I32" s="92">
        <f t="shared" si="2"/>
        <v>-6.1594202898550554E-3</v>
      </c>
      <c r="J32" s="96">
        <v>208.11999511718699</v>
      </c>
      <c r="K32" s="92">
        <f t="shared" si="3"/>
        <v>-4.1629281454106382E-3</v>
      </c>
      <c r="L32" s="96">
        <v>156.67643737792901</v>
      </c>
      <c r="M32" s="92">
        <f t="shared" si="4"/>
        <v>-6.3601792625308518E-3</v>
      </c>
      <c r="N32" s="96">
        <v>561.5</v>
      </c>
      <c r="O32" s="92">
        <f t="shared" si="5"/>
        <v>-7.9505300353356345E-3</v>
      </c>
      <c r="P32" s="96">
        <v>77.288497924804602</v>
      </c>
      <c r="Q32" s="92">
        <f t="shared" si="6"/>
        <v>-1.399493719379552E-2</v>
      </c>
      <c r="R32" s="96">
        <v>341.31298828125</v>
      </c>
      <c r="S32" s="92">
        <f t="shared" si="7"/>
        <v>-1.4003978315769827E-2</v>
      </c>
      <c r="T32" s="96">
        <v>270.75</v>
      </c>
      <c r="U32" s="92">
        <f t="shared" si="8"/>
        <v>-3.9041703637976877E-2</v>
      </c>
      <c r="V32" s="96">
        <v>378.600006103515</v>
      </c>
      <c r="W32" s="92">
        <f t="shared" si="9"/>
        <v>-1.1488234716671042E-2</v>
      </c>
      <c r="X32" s="96">
        <v>1325.19995117187</v>
      </c>
      <c r="Y32" s="92">
        <f t="shared" si="10"/>
        <v>1.2844360951038691E-3</v>
      </c>
    </row>
    <row r="33" spans="3:25" ht="14.25" customHeight="1" x14ac:dyDescent="0.35">
      <c r="C33" s="95">
        <v>46239</v>
      </c>
      <c r="D33" s="96">
        <v>38816.65</v>
      </c>
      <c r="E33" s="92">
        <f t="shared" si="0"/>
        <v>-3.0908904127179282E-3</v>
      </c>
      <c r="F33" s="96">
        <v>1642</v>
      </c>
      <c r="G33" s="92">
        <f t="shared" si="1"/>
        <v>-2.430133657351119E-3</v>
      </c>
      <c r="H33" s="96">
        <v>1380</v>
      </c>
      <c r="I33" s="92">
        <f t="shared" si="2"/>
        <v>-2.8901734104046506E-3</v>
      </c>
      <c r="J33" s="96">
        <v>208.99000549316401</v>
      </c>
      <c r="K33" s="92">
        <f t="shared" si="3"/>
        <v>-4.5724766326843413E-3</v>
      </c>
      <c r="L33" s="96">
        <v>157.67930603027301</v>
      </c>
      <c r="M33" s="92">
        <f t="shared" si="4"/>
        <v>-7.5260045301462908E-3</v>
      </c>
      <c r="N33" s="96">
        <v>566</v>
      </c>
      <c r="O33" s="92">
        <f t="shared" si="5"/>
        <v>-3.5211267605633756E-3</v>
      </c>
      <c r="P33" s="96">
        <v>78.385498046875</v>
      </c>
      <c r="Q33" s="92">
        <f t="shared" si="6"/>
        <v>-2.3602468652651365E-2</v>
      </c>
      <c r="R33" s="96">
        <v>346.16061401367102</v>
      </c>
      <c r="S33" s="92">
        <f t="shared" si="7"/>
        <v>1.8187081589675413E-2</v>
      </c>
      <c r="T33" s="96">
        <v>281.75</v>
      </c>
      <c r="U33" s="92">
        <f t="shared" si="8"/>
        <v>-5.8221380805204559E-3</v>
      </c>
      <c r="V33" s="96">
        <v>383</v>
      </c>
      <c r="W33" s="92">
        <f t="shared" si="9"/>
        <v>7.8947368421051767E-3</v>
      </c>
      <c r="X33" s="96">
        <v>1323.5</v>
      </c>
      <c r="Y33" s="92">
        <f t="shared" si="10"/>
        <v>-1.3049962714392294E-2</v>
      </c>
    </row>
    <row r="34" spans="3:25" ht="14.25" customHeight="1" x14ac:dyDescent="0.35">
      <c r="C34" s="95">
        <v>46238</v>
      </c>
      <c r="D34" s="96">
        <v>38937</v>
      </c>
      <c r="E34" s="92">
        <f t="shared" si="0"/>
        <v>5.356375170896488E-3</v>
      </c>
      <c r="F34" s="96">
        <v>1646</v>
      </c>
      <c r="G34" s="92">
        <f t="shared" si="1"/>
        <v>-6.0716454159082112E-4</v>
      </c>
      <c r="H34" s="96">
        <v>1384</v>
      </c>
      <c r="I34" s="92">
        <f t="shared" si="2"/>
        <v>-7.8853046594982157E-3</v>
      </c>
      <c r="J34" s="96">
        <v>209.94999694824199</v>
      </c>
      <c r="K34" s="92">
        <f t="shared" si="3"/>
        <v>-1.7318029739961993E-2</v>
      </c>
      <c r="L34" s="96">
        <v>158.875</v>
      </c>
      <c r="M34" s="92">
        <f t="shared" si="4"/>
        <v>-7.3502759523391692E-3</v>
      </c>
      <c r="N34" s="96">
        <v>568</v>
      </c>
      <c r="O34" s="92">
        <f t="shared" si="5"/>
        <v>-1.7574692442882123E-3</v>
      </c>
      <c r="P34" s="96">
        <v>80.280311584472599</v>
      </c>
      <c r="Q34" s="92">
        <f t="shared" si="6"/>
        <v>1.5772883147853634E-2</v>
      </c>
      <c r="R34" s="96">
        <v>339.97741699218699</v>
      </c>
      <c r="S34" s="92">
        <f t="shared" si="7"/>
        <v>-2.0661147216773701E-2</v>
      </c>
      <c r="T34" s="96">
        <v>283.39999389648398</v>
      </c>
      <c r="U34" s="92">
        <f t="shared" si="8"/>
        <v>-1.2543575273574969E-2</v>
      </c>
      <c r="V34" s="96">
        <v>380</v>
      </c>
      <c r="W34" s="92">
        <f t="shared" si="9"/>
        <v>-5.2356020942407877E-3</v>
      </c>
      <c r="X34" s="96">
        <v>1341</v>
      </c>
      <c r="Y34" s="92">
        <f t="shared" si="10"/>
        <v>-3.6430231336272212E-2</v>
      </c>
    </row>
    <row r="35" spans="3:25" ht="14.25" customHeight="1" x14ac:dyDescent="0.35">
      <c r="C35" s="95">
        <v>46237</v>
      </c>
      <c r="D35" s="96">
        <v>38729.550000000003</v>
      </c>
      <c r="E35" s="92">
        <f t="shared" si="0"/>
        <v>1.0857777470372643E-2</v>
      </c>
      <c r="F35" s="96">
        <v>1647</v>
      </c>
      <c r="G35" s="92">
        <f t="shared" si="1"/>
        <v>9.7239307293062183E-4</v>
      </c>
      <c r="H35" s="96">
        <v>1395</v>
      </c>
      <c r="I35" s="92">
        <f t="shared" si="2"/>
        <v>8.6767895878525625E-3</v>
      </c>
      <c r="J35" s="96">
        <v>213.64999389648401</v>
      </c>
      <c r="K35" s="92">
        <f t="shared" si="3"/>
        <v>1.1073760659346732E-2</v>
      </c>
      <c r="L35" s="96">
        <v>160.05142211914</v>
      </c>
      <c r="M35" s="92">
        <f t="shared" si="4"/>
        <v>2.4761973392304348E-3</v>
      </c>
      <c r="N35" s="96">
        <v>569</v>
      </c>
      <c r="O35" s="92">
        <f t="shared" si="5"/>
        <v>2.5872126483898361E-2</v>
      </c>
      <c r="P35" s="96">
        <v>79.033721923828097</v>
      </c>
      <c r="Q35" s="92">
        <f t="shared" si="6"/>
        <v>6.6048095560287123E-3</v>
      </c>
      <c r="R35" s="96">
        <v>347.14993286132801</v>
      </c>
      <c r="S35" s="92">
        <f t="shared" si="7"/>
        <v>1.0511159017736249E-2</v>
      </c>
      <c r="T35" s="96">
        <v>287</v>
      </c>
      <c r="U35" s="92">
        <f t="shared" si="8"/>
        <v>9.674582233949014E-3</v>
      </c>
      <c r="V35" s="96">
        <v>382</v>
      </c>
      <c r="W35" s="92">
        <f t="shared" si="9"/>
        <v>3.4147301058189417E-3</v>
      </c>
      <c r="X35" s="96">
        <v>1391.69995117187</v>
      </c>
      <c r="Y35" s="92">
        <f t="shared" si="10"/>
        <v>-1.5283447894989033E-2</v>
      </c>
    </row>
    <row r="36" spans="3:25" ht="14.25" customHeight="1" x14ac:dyDescent="0.35">
      <c r="C36" s="95">
        <v>46234</v>
      </c>
      <c r="D36" s="96">
        <v>38313.550000000003</v>
      </c>
      <c r="E36" s="92">
        <f t="shared" si="0"/>
        <v>3.4834490336048685E-3</v>
      </c>
      <c r="F36" s="96">
        <v>1645.40002441406</v>
      </c>
      <c r="G36" s="92">
        <f t="shared" si="1"/>
        <v>-8.1976947474020623E-3</v>
      </c>
      <c r="H36" s="96">
        <v>1383</v>
      </c>
      <c r="I36" s="92">
        <f t="shared" si="2"/>
        <v>1.7884779348944058E-2</v>
      </c>
      <c r="J36" s="96">
        <v>211.30999755859301</v>
      </c>
      <c r="K36" s="92">
        <f t="shared" si="3"/>
        <v>1.1197761995601629E-2</v>
      </c>
      <c r="L36" s="96">
        <v>159.65608215332</v>
      </c>
      <c r="M36" s="92">
        <f t="shared" si="4"/>
        <v>3.8805404510802166E-3</v>
      </c>
      <c r="N36" s="96">
        <v>554.65002441406205</v>
      </c>
      <c r="O36" s="92">
        <f t="shared" si="5"/>
        <v>2.0139804968151154E-2</v>
      </c>
      <c r="P36" s="96">
        <v>78.515144348144503</v>
      </c>
      <c r="Q36" s="92">
        <f t="shared" si="6"/>
        <v>8.4540069858836109E-3</v>
      </c>
      <c r="R36" s="96">
        <v>343.53894042968699</v>
      </c>
      <c r="S36" s="92">
        <f t="shared" si="7"/>
        <v>6.9595710135550437E-3</v>
      </c>
      <c r="T36" s="96">
        <v>284.25</v>
      </c>
      <c r="U36" s="92">
        <f t="shared" si="8"/>
        <v>-5.075296272582186E-3</v>
      </c>
      <c r="V36" s="96">
        <v>380.70001220703102</v>
      </c>
      <c r="W36" s="92">
        <f t="shared" si="9"/>
        <v>1.2634658453965608E-2</v>
      </c>
      <c r="X36" s="96">
        <v>1413.30004882812</v>
      </c>
      <c r="Y36" s="92">
        <f t="shared" si="10"/>
        <v>-7.1654030009694614E-3</v>
      </c>
    </row>
    <row r="37" spans="3:25" ht="14.25" customHeight="1" x14ac:dyDescent="0.35">
      <c r="C37" s="95">
        <v>46233</v>
      </c>
      <c r="D37" s="96">
        <v>38180.550000000003</v>
      </c>
      <c r="E37" s="92">
        <f t="shared" si="0"/>
        <v>1.5062292402312494E-4</v>
      </c>
      <c r="F37" s="96">
        <v>1659</v>
      </c>
      <c r="G37" s="92">
        <f t="shared" si="1"/>
        <v>-5.2764411622984175E-3</v>
      </c>
      <c r="H37" s="96">
        <v>1358.69995117187</v>
      </c>
      <c r="I37" s="92">
        <f t="shared" si="2"/>
        <v>-1.0487236668921485E-2</v>
      </c>
      <c r="J37" s="96">
        <v>208.97000122070301</v>
      </c>
      <c r="K37" s="92">
        <f t="shared" si="3"/>
        <v>-2.6250622400797452E-3</v>
      </c>
      <c r="L37" s="96">
        <v>159.03892517089801</v>
      </c>
      <c r="M37" s="92">
        <f t="shared" si="4"/>
        <v>4.9354067029456772E-3</v>
      </c>
      <c r="N37" s="96">
        <v>543.70001220703102</v>
      </c>
      <c r="O37" s="92">
        <f t="shared" si="5"/>
        <v>-3.6650173268480968E-3</v>
      </c>
      <c r="P37" s="96">
        <v>77.856941223144503</v>
      </c>
      <c r="Q37" s="92">
        <f t="shared" si="6"/>
        <v>2.1822426473909751E-3</v>
      </c>
      <c r="R37" s="96">
        <v>341.16458129882801</v>
      </c>
      <c r="S37" s="92">
        <f t="shared" si="7"/>
        <v>3.9301273573573159E-3</v>
      </c>
      <c r="T37" s="96">
        <v>285.70001220703102</v>
      </c>
      <c r="U37" s="92">
        <f t="shared" si="8"/>
        <v>1.0076033381710481E-2</v>
      </c>
      <c r="V37" s="96">
        <v>375.95001220703102</v>
      </c>
      <c r="W37" s="92">
        <f t="shared" si="9"/>
        <v>-3.4459583643975389E-3</v>
      </c>
      <c r="X37" s="96">
        <v>1423.5</v>
      </c>
      <c r="Y37" s="92">
        <f t="shared" si="10"/>
        <v>-5.3105832685227394E-3</v>
      </c>
    </row>
    <row r="38" spans="3:25" ht="14.25" customHeight="1" x14ac:dyDescent="0.35">
      <c r="C38" s="95">
        <v>46232</v>
      </c>
      <c r="D38" s="96">
        <v>38174.800000000003</v>
      </c>
      <c r="E38" s="92">
        <f t="shared" si="0"/>
        <v>-1.6876083244699247E-2</v>
      </c>
      <c r="F38" s="96">
        <v>1667.80004882812</v>
      </c>
      <c r="G38" s="92">
        <f t="shared" si="1"/>
        <v>1.1094300592979778E-2</v>
      </c>
      <c r="H38" s="96">
        <v>1373.09997558593</v>
      </c>
      <c r="I38" s="92">
        <f t="shared" si="2"/>
        <v>-3.4112883405597039E-3</v>
      </c>
      <c r="J38" s="96">
        <v>209.52000427246</v>
      </c>
      <c r="K38" s="92">
        <f t="shared" si="3"/>
        <v>6.0984598917646071E-3</v>
      </c>
      <c r="L38" s="96">
        <v>158.25785827636699</v>
      </c>
      <c r="M38" s="92">
        <f t="shared" si="4"/>
        <v>1.4644055122912114E-3</v>
      </c>
      <c r="N38" s="96">
        <v>545.70001220703102</v>
      </c>
      <c r="O38" s="92">
        <f t="shared" si="5"/>
        <v>2.6642392412146165E-3</v>
      </c>
      <c r="P38" s="96">
        <v>77.687408447265597</v>
      </c>
      <c r="Q38" s="92">
        <f t="shared" si="6"/>
        <v>-4.8543267090582765E-3</v>
      </c>
      <c r="R38" s="96">
        <v>339.829010009765</v>
      </c>
      <c r="S38" s="92">
        <f t="shared" si="7"/>
        <v>-7.2732187075230659E-4</v>
      </c>
      <c r="T38" s="96">
        <v>282.850006103515</v>
      </c>
      <c r="U38" s="92">
        <f t="shared" si="8"/>
        <v>-8.58738799256753E-3</v>
      </c>
      <c r="V38" s="96">
        <v>377.25</v>
      </c>
      <c r="W38" s="92">
        <f t="shared" si="9"/>
        <v>1.5887959605527469E-2</v>
      </c>
      <c r="X38" s="96">
        <v>1431.09997558593</v>
      </c>
      <c r="Y38" s="92">
        <f t="shared" si="10"/>
        <v>-4.8894623433137774E-4</v>
      </c>
    </row>
    <row r="39" spans="3:25" ht="14.25" customHeight="1" x14ac:dyDescent="0.35">
      <c r="C39" s="95">
        <v>46231</v>
      </c>
      <c r="D39" s="96">
        <v>38830.1</v>
      </c>
      <c r="E39" s="92">
        <f t="shared" si="0"/>
        <v>2.137974024902789E-4</v>
      </c>
      <c r="F39" s="96">
        <v>1649.5</v>
      </c>
      <c r="G39" s="92">
        <f t="shared" si="1"/>
        <v>-3.1585773079226276E-2</v>
      </c>
      <c r="H39" s="96">
        <v>1377.80004882812</v>
      </c>
      <c r="I39" s="92">
        <f t="shared" si="2"/>
        <v>-1.5646140678518106E-2</v>
      </c>
      <c r="J39" s="96">
        <v>208.25</v>
      </c>
      <c r="K39" s="92">
        <f t="shared" si="3"/>
        <v>-2.668726179983294E-2</v>
      </c>
      <c r="L39" s="96">
        <v>158.026443481445</v>
      </c>
      <c r="M39" s="92">
        <f t="shared" si="4"/>
        <v>9.6106030930336317E-3</v>
      </c>
      <c r="N39" s="96">
        <v>544.25</v>
      </c>
      <c r="O39" s="92">
        <f t="shared" si="5"/>
        <v>-9.914520804082505E-3</v>
      </c>
      <c r="P39" s="96">
        <v>78.066368103027301</v>
      </c>
      <c r="Q39" s="92">
        <f t="shared" si="6"/>
        <v>-1.8063260420953631E-2</v>
      </c>
      <c r="R39" s="96">
        <v>340.07635498046801</v>
      </c>
      <c r="S39" s="92">
        <f t="shared" si="7"/>
        <v>-2.0096873357557721E-2</v>
      </c>
      <c r="T39" s="96">
        <v>285.29998779296801</v>
      </c>
      <c r="U39" s="92">
        <f t="shared" si="8"/>
        <v>-1.229017910865049E-2</v>
      </c>
      <c r="V39" s="96">
        <v>371.350006103515</v>
      </c>
      <c r="W39" s="92">
        <f t="shared" si="9"/>
        <v>-1.590035750086638E-2</v>
      </c>
      <c r="X39" s="96">
        <v>1431.80004882812</v>
      </c>
      <c r="Y39" s="92">
        <f t="shared" si="10"/>
        <v>-5.6944105360278163E-3</v>
      </c>
    </row>
    <row r="40" spans="3:25" ht="14.25" customHeight="1" x14ac:dyDescent="0.35">
      <c r="C40" s="95">
        <v>46230</v>
      </c>
      <c r="D40" s="96">
        <v>38821.800000000003</v>
      </c>
      <c r="E40" s="92">
        <f t="shared" si="0"/>
        <v>-5.7228472093275862E-3</v>
      </c>
      <c r="F40" s="96">
        <v>1703.30004882812</v>
      </c>
      <c r="G40" s="92">
        <f t="shared" si="1"/>
        <v>6.4627992468957451E-4</v>
      </c>
      <c r="H40" s="96">
        <v>1399.69995117187</v>
      </c>
      <c r="I40" s="92">
        <f t="shared" si="2"/>
        <v>3.2972372349215906E-3</v>
      </c>
      <c r="J40" s="96">
        <v>213.96000671386699</v>
      </c>
      <c r="K40" s="92">
        <f t="shared" si="3"/>
        <v>1.4041142310958765E-3</v>
      </c>
      <c r="L40" s="96">
        <v>156.52217102050699</v>
      </c>
      <c r="M40" s="92">
        <f t="shared" si="4"/>
        <v>-5.2701736121097964E-3</v>
      </c>
      <c r="N40" s="96">
        <v>549.70001220703102</v>
      </c>
      <c r="O40" s="92">
        <f t="shared" si="5"/>
        <v>-3.5348719672445572E-3</v>
      </c>
      <c r="P40" s="96">
        <v>79.50244140625</v>
      </c>
      <c r="Q40" s="92">
        <f t="shared" si="6"/>
        <v>4.1567219868390293E-3</v>
      </c>
      <c r="R40" s="96">
        <v>347.05099487304602</v>
      </c>
      <c r="S40" s="92">
        <f t="shared" si="7"/>
        <v>1.0368564103618638E-2</v>
      </c>
      <c r="T40" s="96">
        <v>288.850006103515</v>
      </c>
      <c r="U40" s="92">
        <f t="shared" si="8"/>
        <v>2.2553569359915482E-3</v>
      </c>
      <c r="V40" s="96">
        <v>377.350006103515</v>
      </c>
      <c r="W40" s="92">
        <f t="shared" si="9"/>
        <v>7.8793062369724165E-3</v>
      </c>
      <c r="X40" s="96">
        <v>1440</v>
      </c>
      <c r="Y40" s="92">
        <f t="shared" si="10"/>
        <v>4.1140956101470838E-3</v>
      </c>
    </row>
    <row r="41" spans="3:25" ht="14.25" customHeight="1" x14ac:dyDescent="0.35">
      <c r="C41" s="95">
        <v>46227</v>
      </c>
      <c r="D41" s="96">
        <v>39045.25</v>
      </c>
      <c r="E41" s="92">
        <f t="shared" si="0"/>
        <v>-9.8996719972918035E-3</v>
      </c>
      <c r="F41" s="96">
        <v>1702.19995117187</v>
      </c>
      <c r="G41" s="92">
        <f t="shared" si="1"/>
        <v>1.0927605303584498E-2</v>
      </c>
      <c r="H41" s="96">
        <v>1395.09997558593</v>
      </c>
      <c r="I41" s="92">
        <f t="shared" si="2"/>
        <v>1.1015255382957445E-2</v>
      </c>
      <c r="J41" s="96">
        <v>213.66000366210901</v>
      </c>
      <c r="K41" s="92">
        <f t="shared" si="3"/>
        <v>6.7380104761716186E-3</v>
      </c>
      <c r="L41" s="96">
        <v>157.35144042968699</v>
      </c>
      <c r="M41" s="92">
        <f t="shared" si="4"/>
        <v>3.0735602036700005E-3</v>
      </c>
      <c r="N41" s="96">
        <v>551.65002441406205</v>
      </c>
      <c r="O41" s="92">
        <f t="shared" si="5"/>
        <v>-1.0226879737247119E-2</v>
      </c>
      <c r="P41" s="96">
        <v>79.17333984375</v>
      </c>
      <c r="Q41" s="92">
        <f t="shared" si="6"/>
        <v>-1.0716483082362505E-2</v>
      </c>
      <c r="R41" s="96">
        <v>343.489501953125</v>
      </c>
      <c r="S41" s="92">
        <f t="shared" si="7"/>
        <v>-4.0159818095066857E-3</v>
      </c>
      <c r="T41" s="96">
        <v>288.20001220703102</v>
      </c>
      <c r="U41" s="92">
        <f t="shared" si="8"/>
        <v>-5.5209649873415589E-3</v>
      </c>
      <c r="V41" s="96">
        <v>374.39999389648398</v>
      </c>
      <c r="W41" s="92">
        <f t="shared" si="9"/>
        <v>-4.652399384277528E-3</v>
      </c>
      <c r="X41" s="96">
        <v>1434.09997558593</v>
      </c>
      <c r="Y41" s="92">
        <f t="shared" si="10"/>
        <v>2.8671157943567227E-3</v>
      </c>
    </row>
    <row r="42" spans="3:25" ht="14.25" customHeight="1" x14ac:dyDescent="0.35">
      <c r="C42" s="95">
        <v>46226</v>
      </c>
      <c r="D42" s="96">
        <v>39435.65</v>
      </c>
      <c r="E42" s="92">
        <f t="shared" si="0"/>
        <v>-3.8295158163297316E-3</v>
      </c>
      <c r="F42" s="96">
        <v>1683.80004882812</v>
      </c>
      <c r="G42" s="92">
        <f t="shared" si="1"/>
        <v>-2.3544406756625724E-2</v>
      </c>
      <c r="H42" s="96">
        <v>1379.90002441406</v>
      </c>
      <c r="I42" s="92">
        <f t="shared" si="2"/>
        <v>-6.2758963084736719E-2</v>
      </c>
      <c r="J42" s="96">
        <v>212.22999572753901</v>
      </c>
      <c r="K42" s="92">
        <f t="shared" si="3"/>
        <v>-2.175617094767246E-2</v>
      </c>
      <c r="L42" s="96">
        <v>156.86929321289</v>
      </c>
      <c r="M42" s="92">
        <f t="shared" si="4"/>
        <v>-1.0703044031793674E-2</v>
      </c>
      <c r="N42" s="96">
        <v>557.34997558593705</v>
      </c>
      <c r="O42" s="92">
        <f t="shared" si="5"/>
        <v>-7.7444125450555346E-3</v>
      </c>
      <c r="P42" s="96">
        <v>80.030990600585895</v>
      </c>
      <c r="Q42" s="92">
        <f t="shared" si="6"/>
        <v>-3.7374649124333192E-4</v>
      </c>
      <c r="R42" s="96">
        <v>344.87451171875</v>
      </c>
      <c r="S42" s="92">
        <f t="shared" si="7"/>
        <v>-5.4208417521508512E-3</v>
      </c>
      <c r="T42" s="96">
        <v>289.79998779296801</v>
      </c>
      <c r="U42" s="92">
        <f t="shared" si="8"/>
        <v>1.7283097860267826E-3</v>
      </c>
      <c r="V42" s="96">
        <v>376.14999389648398</v>
      </c>
      <c r="W42" s="92">
        <f t="shared" si="9"/>
        <v>-6.3399655894232909E-3</v>
      </c>
      <c r="X42" s="96">
        <v>1430</v>
      </c>
      <c r="Y42" s="92">
        <f t="shared" si="10"/>
        <v>-2.1631258382113216E-3</v>
      </c>
    </row>
    <row r="43" spans="3:25" ht="14.25" customHeight="1" x14ac:dyDescent="0.35">
      <c r="C43" s="95">
        <v>46225</v>
      </c>
      <c r="D43" s="96">
        <v>39587.25</v>
      </c>
      <c r="E43" s="92">
        <f t="shared" si="0"/>
        <v>-1.9211641952476821E-3</v>
      </c>
      <c r="F43" s="96">
        <v>1724.40002441406</v>
      </c>
      <c r="G43" s="92">
        <f t="shared" si="1"/>
        <v>-9.8759482159980205E-3</v>
      </c>
      <c r="H43" s="96">
        <v>1472.30004882812</v>
      </c>
      <c r="I43" s="92">
        <f t="shared" si="2"/>
        <v>-4.5139097531559313E-2</v>
      </c>
      <c r="J43" s="96">
        <v>216.94999694824199</v>
      </c>
      <c r="K43" s="92">
        <f t="shared" si="3"/>
        <v>-1.5519345848904353E-2</v>
      </c>
      <c r="L43" s="96">
        <v>158.56643676757801</v>
      </c>
      <c r="M43" s="92">
        <f t="shared" si="4"/>
        <v>-3.7562106994384337E-3</v>
      </c>
      <c r="N43" s="96">
        <v>561.70001220703102</v>
      </c>
      <c r="O43" s="92">
        <f t="shared" si="5"/>
        <v>-7.9477214817765818E-3</v>
      </c>
      <c r="P43" s="96">
        <v>80.0609130859375</v>
      </c>
      <c r="Q43" s="92">
        <f t="shared" si="6"/>
        <v>-3.7351163330090476E-4</v>
      </c>
      <c r="R43" s="96">
        <v>346.75421142578102</v>
      </c>
      <c r="S43" s="92">
        <f t="shared" si="7"/>
        <v>5.5946304999452412E-3</v>
      </c>
      <c r="T43" s="96">
        <v>289.29998779296801</v>
      </c>
      <c r="U43" s="92">
        <f t="shared" si="8"/>
        <v>9.0686273988000998E-3</v>
      </c>
      <c r="V43" s="96">
        <v>378.54998779296801</v>
      </c>
      <c r="W43" s="92">
        <f t="shared" si="9"/>
        <v>-7.6026329040698171E-3</v>
      </c>
      <c r="X43" s="96">
        <v>1433.09997558593</v>
      </c>
      <c r="Y43" s="92">
        <f t="shared" si="10"/>
        <v>-1.9500304899517928E-3</v>
      </c>
    </row>
    <row r="44" spans="3:25" ht="14.25" customHeight="1" x14ac:dyDescent="0.35">
      <c r="C44" s="95">
        <v>46224</v>
      </c>
      <c r="D44" s="96">
        <v>39663.449999999997</v>
      </c>
      <c r="E44" s="92">
        <f t="shared" si="0"/>
        <v>9.8390915803141521E-3</v>
      </c>
      <c r="F44" s="96">
        <v>1741.59997558593</v>
      </c>
      <c r="G44" s="92">
        <f t="shared" si="1"/>
        <v>6.9962275720902856E-3</v>
      </c>
      <c r="H44" s="96">
        <v>1541.90002441406</v>
      </c>
      <c r="I44" s="92">
        <f t="shared" si="2"/>
        <v>7.7777937346796833E-3</v>
      </c>
      <c r="J44" s="96">
        <v>220.36999511718699</v>
      </c>
      <c r="K44" s="92">
        <f t="shared" si="3"/>
        <v>1.8184020287506097E-3</v>
      </c>
      <c r="L44" s="96">
        <v>159.164291381835</v>
      </c>
      <c r="M44" s="92">
        <f t="shared" si="4"/>
        <v>-3.3211192051367799E-3</v>
      </c>
      <c r="N44" s="96">
        <v>566.20001220703102</v>
      </c>
      <c r="O44" s="92">
        <f t="shared" si="5"/>
        <v>-2.6422405632307022E-3</v>
      </c>
      <c r="P44" s="96">
        <v>80.090827941894503</v>
      </c>
      <c r="Q44" s="92">
        <f t="shared" si="6"/>
        <v>-8.5185313214435343E-3</v>
      </c>
      <c r="R44" s="96">
        <v>344.82504272460898</v>
      </c>
      <c r="S44" s="92">
        <f t="shared" si="7"/>
        <v>3.7436870862830318E-3</v>
      </c>
      <c r="T44" s="96">
        <v>286.70001220703102</v>
      </c>
      <c r="U44" s="92">
        <f t="shared" si="8"/>
        <v>-6.9276062190318788E-3</v>
      </c>
      <c r="V44" s="96">
        <v>381.45001220703102</v>
      </c>
      <c r="W44" s="92">
        <f t="shared" si="9"/>
        <v>-7.4160178934804533E-3</v>
      </c>
      <c r="X44" s="96">
        <v>1435.90002441406</v>
      </c>
      <c r="Y44" s="92">
        <f t="shared" si="10"/>
        <v>1.8139785790600715E-3</v>
      </c>
    </row>
    <row r="45" spans="3:25" ht="14.25" customHeight="1" x14ac:dyDescent="0.35">
      <c r="C45" s="95">
        <v>46223</v>
      </c>
      <c r="D45" s="96">
        <v>39277</v>
      </c>
      <c r="E45" s="92">
        <f t="shared" si="0"/>
        <v>-1.7485983256154691E-3</v>
      </c>
      <c r="F45" s="96">
        <v>1729.5</v>
      </c>
      <c r="G45" s="92">
        <f t="shared" si="1"/>
        <v>4.0055872006632409E-3</v>
      </c>
      <c r="H45" s="96">
        <v>1530</v>
      </c>
      <c r="I45" s="92">
        <f t="shared" si="2"/>
        <v>1.0634768033755293E-2</v>
      </c>
      <c r="J45" s="96">
        <v>219.97000122070301</v>
      </c>
      <c r="K45" s="92">
        <f t="shared" si="3"/>
        <v>2.5740286085400577E-2</v>
      </c>
      <c r="L45" s="96">
        <v>159.69465637207</v>
      </c>
      <c r="M45" s="92">
        <f t="shared" si="4"/>
        <v>3.0890824083458224E-3</v>
      </c>
      <c r="N45" s="96">
        <v>567.70001220703102</v>
      </c>
      <c r="O45" s="92">
        <f t="shared" si="5"/>
        <v>4.896526127546097E-2</v>
      </c>
      <c r="P45" s="96">
        <v>80.778945922851506</v>
      </c>
      <c r="Q45" s="92">
        <f t="shared" si="6"/>
        <v>2.2727299071187534E-2</v>
      </c>
      <c r="R45" s="96">
        <v>343.53894042968699</v>
      </c>
      <c r="S45" s="92">
        <f t="shared" si="7"/>
        <v>1.5796386726328437E-2</v>
      </c>
      <c r="T45" s="96">
        <v>288.70001220703102</v>
      </c>
      <c r="U45" s="92">
        <f t="shared" si="8"/>
        <v>1.8162668438636231E-2</v>
      </c>
      <c r="V45" s="96">
        <v>384.29998779296801</v>
      </c>
      <c r="W45" s="92">
        <f t="shared" si="9"/>
        <v>1.868784040548177E-2</v>
      </c>
      <c r="X45" s="96">
        <v>1433.30004882812</v>
      </c>
      <c r="Y45" s="92">
        <f t="shared" si="10"/>
        <v>3.0780329973477238E-2</v>
      </c>
    </row>
    <row r="46" spans="3:25" ht="14.25" customHeight="1" x14ac:dyDescent="0.35">
      <c r="C46" s="95">
        <v>46220</v>
      </c>
      <c r="D46" s="96">
        <v>39345.800000000003</v>
      </c>
      <c r="E46" s="92">
        <f t="shared" si="0"/>
        <v>-9.0017457546409663E-4</v>
      </c>
      <c r="F46" s="96">
        <v>1722.59997558593</v>
      </c>
      <c r="G46" s="92">
        <f t="shared" si="1"/>
        <v>1.9591580696022515E-2</v>
      </c>
      <c r="H46" s="96">
        <v>1513.90002441406</v>
      </c>
      <c r="I46" s="92">
        <f t="shared" si="2"/>
        <v>-1.9304222128910475E-2</v>
      </c>
      <c r="J46" s="96">
        <v>214.44999694824199</v>
      </c>
      <c r="K46" s="92">
        <f t="shared" si="3"/>
        <v>-9.7890303563699099E-3</v>
      </c>
      <c r="L46" s="96">
        <v>159.202865600585</v>
      </c>
      <c r="M46" s="92">
        <f t="shared" si="4"/>
        <v>-5.4815420341207677E-3</v>
      </c>
      <c r="N46" s="96">
        <v>541.20001220703102</v>
      </c>
      <c r="O46" s="92">
        <f t="shared" si="5"/>
        <v>-4.0486052782262583E-3</v>
      </c>
      <c r="P46" s="96">
        <v>78.983856201171804</v>
      </c>
      <c r="Q46" s="92">
        <f t="shared" si="6"/>
        <v>3.674961457791559E-3</v>
      </c>
      <c r="R46" s="96">
        <v>338.19665527343699</v>
      </c>
      <c r="S46" s="92">
        <f t="shared" si="7"/>
        <v>-1.7521088856709E-3</v>
      </c>
      <c r="T46" s="96">
        <v>283.54998779296801</v>
      </c>
      <c r="U46" s="92">
        <f t="shared" si="8"/>
        <v>9.9732423614176113E-3</v>
      </c>
      <c r="V46" s="96">
        <v>377.25</v>
      </c>
      <c r="W46" s="92">
        <f t="shared" si="9"/>
        <v>3.977562823052061E-4</v>
      </c>
      <c r="X46" s="96">
        <v>1390.5</v>
      </c>
      <c r="Y46" s="92">
        <f t="shared" si="10"/>
        <v>-2.1257093130016225E-2</v>
      </c>
    </row>
    <row r="47" spans="3:25" ht="14.25" customHeight="1" x14ac:dyDescent="0.35">
      <c r="C47" s="95">
        <v>46219</v>
      </c>
      <c r="D47" s="96">
        <v>39381.25</v>
      </c>
      <c r="E47" s="92">
        <f t="shared" si="0"/>
        <v>4.5430022842551931E-3</v>
      </c>
      <c r="F47" s="96">
        <v>1689.5</v>
      </c>
      <c r="G47" s="92">
        <f t="shared" si="1"/>
        <v>6.8533969010726725E-3</v>
      </c>
      <c r="H47" s="96">
        <v>1543.69995117187</v>
      </c>
      <c r="I47" s="92">
        <f t="shared" si="2"/>
        <v>-7.5222277604101162E-3</v>
      </c>
      <c r="J47" s="96">
        <v>216.57000732421801</v>
      </c>
      <c r="K47" s="92">
        <f t="shared" si="3"/>
        <v>-1.0960377600153559E-2</v>
      </c>
      <c r="L47" s="96">
        <v>160.08035278320301</v>
      </c>
      <c r="M47" s="92">
        <f t="shared" si="4"/>
        <v>1.5103337863600963E-2</v>
      </c>
      <c r="N47" s="96">
        <v>543.40002441406205</v>
      </c>
      <c r="O47" s="92">
        <f t="shared" si="5"/>
        <v>-1.1820330444476612E-2</v>
      </c>
      <c r="P47" s="96">
        <v>78.694656372070298</v>
      </c>
      <c r="Q47" s="92">
        <f t="shared" si="6"/>
        <v>-2.2757361949035104E-3</v>
      </c>
      <c r="R47" s="96">
        <v>338.79025268554602</v>
      </c>
      <c r="S47" s="92">
        <f t="shared" si="7"/>
        <v>-5.5176562941068319E-3</v>
      </c>
      <c r="T47" s="96">
        <v>280.75</v>
      </c>
      <c r="U47" s="92">
        <f t="shared" si="8"/>
        <v>1.7808261772400691E-4</v>
      </c>
      <c r="V47" s="96">
        <v>377.100006103515</v>
      </c>
      <c r="W47" s="92">
        <f t="shared" si="9"/>
        <v>-9.9763398631129707E-3</v>
      </c>
      <c r="X47" s="96">
        <v>1420.69995117187</v>
      </c>
      <c r="Y47" s="92">
        <f t="shared" si="10"/>
        <v>-1.4155870348804722E-2</v>
      </c>
    </row>
    <row r="48" spans="3:25" ht="14.25" customHeight="1" x14ac:dyDescent="0.35">
      <c r="C48" s="95">
        <v>46218</v>
      </c>
      <c r="D48" s="96">
        <v>39203.15</v>
      </c>
      <c r="E48" s="92">
        <f t="shared" si="0"/>
        <v>-4.3854784569741234E-4</v>
      </c>
      <c r="F48" s="96">
        <v>1678</v>
      </c>
      <c r="G48" s="92">
        <f t="shared" si="1"/>
        <v>-7.2768434436522034E-3</v>
      </c>
      <c r="H48" s="96">
        <v>1555.40002441406</v>
      </c>
      <c r="I48" s="92">
        <f t="shared" si="2"/>
        <v>-3.0601418252377721E-2</v>
      </c>
      <c r="J48" s="96">
        <v>218.97000122070301</v>
      </c>
      <c r="K48" s="92">
        <f t="shared" si="3"/>
        <v>-3.1834447568345081E-2</v>
      </c>
      <c r="L48" s="96">
        <v>157.69857788085901</v>
      </c>
      <c r="M48" s="92">
        <f t="shared" si="4"/>
        <v>2.7519402195637088E-2</v>
      </c>
      <c r="N48" s="96">
        <v>549.90002441406205</v>
      </c>
      <c r="O48" s="92">
        <f t="shared" si="5"/>
        <v>-1.3189727386160532E-2</v>
      </c>
      <c r="P48" s="96">
        <v>78.874153137207003</v>
      </c>
      <c r="Q48" s="92">
        <f t="shared" si="6"/>
        <v>4.0624045476240767E-3</v>
      </c>
      <c r="R48" s="96">
        <v>340.66995239257801</v>
      </c>
      <c r="S48" s="92">
        <f t="shared" si="7"/>
        <v>-1.0914776019690042E-2</v>
      </c>
      <c r="T48" s="96">
        <v>280.70001220703102</v>
      </c>
      <c r="U48" s="92">
        <f t="shared" si="8"/>
        <v>-1.904589133566259E-2</v>
      </c>
      <c r="V48" s="96">
        <v>380.89999389648398</v>
      </c>
      <c r="W48" s="92">
        <f t="shared" si="9"/>
        <v>8.4722837861570532E-3</v>
      </c>
      <c r="X48" s="96">
        <v>1441.09997558593</v>
      </c>
      <c r="Y48" s="92">
        <f t="shared" si="10"/>
        <v>-1.6515438774156954E-2</v>
      </c>
    </row>
    <row r="49" spans="3:25" ht="14.25" customHeight="1" x14ac:dyDescent="0.35">
      <c r="C49" s="95">
        <v>46217</v>
      </c>
      <c r="D49" s="96">
        <v>39220.35</v>
      </c>
      <c r="E49" s="92">
        <f t="shared" si="0"/>
        <v>-5.5297824654942929E-4</v>
      </c>
      <c r="F49" s="96">
        <v>1690.30004882812</v>
      </c>
      <c r="G49" s="92">
        <f t="shared" si="1"/>
        <v>2.7787956901743405E-2</v>
      </c>
      <c r="H49" s="96">
        <v>1604.5</v>
      </c>
      <c r="I49" s="92">
        <f t="shared" si="2"/>
        <v>3.7504041383769726E-2</v>
      </c>
      <c r="J49" s="96">
        <v>226.169998168945</v>
      </c>
      <c r="K49" s="92">
        <f t="shared" si="3"/>
        <v>4.9707561131291378E-2</v>
      </c>
      <c r="L49" s="96">
        <v>153.47503662109301</v>
      </c>
      <c r="M49" s="92">
        <f t="shared" si="4"/>
        <v>-1.7045395686981824E-2</v>
      </c>
      <c r="N49" s="96">
        <v>557.25</v>
      </c>
      <c r="O49" s="92">
        <f t="shared" si="5"/>
        <v>6.5022585156533363E-3</v>
      </c>
      <c r="P49" s="96">
        <v>78.555030822753906</v>
      </c>
      <c r="Q49" s="92">
        <f t="shared" si="6"/>
        <v>-8.6836274346125952E-3</v>
      </c>
      <c r="R49" s="96">
        <v>344.42932128906199</v>
      </c>
      <c r="S49" s="92">
        <f t="shared" si="7"/>
        <v>-1.0234532004135044E-2</v>
      </c>
      <c r="T49" s="96">
        <v>286.14999389648398</v>
      </c>
      <c r="U49" s="92">
        <f t="shared" si="8"/>
        <v>5.2445418351032558E-4</v>
      </c>
      <c r="V49" s="96">
        <v>377.70001220703102</v>
      </c>
      <c r="W49" s="92">
        <f t="shared" si="9"/>
        <v>-3.9696677004386061E-4</v>
      </c>
      <c r="X49" s="96">
        <v>1465.30004882812</v>
      </c>
      <c r="Y49" s="92">
        <f t="shared" si="10"/>
        <v>1.6228603937758379E-2</v>
      </c>
    </row>
    <row r="50" spans="3:25" ht="14.25" customHeight="1" x14ac:dyDescent="0.35">
      <c r="C50" s="95">
        <v>46216</v>
      </c>
      <c r="D50" s="96">
        <v>39242.050000000003</v>
      </c>
      <c r="E50" s="92">
        <f t="shared" si="0"/>
        <v>1.0400869249525657E-2</v>
      </c>
      <c r="F50" s="96">
        <v>1644.59997558593</v>
      </c>
      <c r="G50" s="92">
        <f t="shared" si="1"/>
        <v>-5.6832070218076902E-3</v>
      </c>
      <c r="H50" s="96">
        <v>1546.5</v>
      </c>
      <c r="I50" s="92">
        <f t="shared" si="2"/>
        <v>6.4428117736334833E-3</v>
      </c>
      <c r="J50" s="96">
        <v>215.46000671386699</v>
      </c>
      <c r="K50" s="92">
        <f t="shared" si="3"/>
        <v>-1.3687298128383207E-2</v>
      </c>
      <c r="L50" s="96">
        <v>156.13644409179599</v>
      </c>
      <c r="M50" s="92">
        <f t="shared" si="4"/>
        <v>-1.2261307890861439E-2</v>
      </c>
      <c r="N50" s="96">
        <v>553.65002441406205</v>
      </c>
      <c r="O50" s="92">
        <f t="shared" si="5"/>
        <v>3.6139163902704219E-4</v>
      </c>
      <c r="P50" s="96">
        <v>79.243148803710895</v>
      </c>
      <c r="Q50" s="92">
        <f t="shared" si="6"/>
        <v>-4.5101338318498385E-3</v>
      </c>
      <c r="R50" s="96">
        <v>347.99084472656199</v>
      </c>
      <c r="S50" s="92">
        <f t="shared" si="7"/>
        <v>2.0896801985683222E-2</v>
      </c>
      <c r="T50" s="96">
        <v>286</v>
      </c>
      <c r="U50" s="92">
        <f t="shared" si="8"/>
        <v>1.0243708350273328E-2</v>
      </c>
      <c r="V50" s="96">
        <v>377.850006103515</v>
      </c>
      <c r="W50" s="92">
        <f t="shared" si="9"/>
        <v>-9.0479459740403501E-3</v>
      </c>
      <c r="X50" s="96">
        <v>1441.90002441406</v>
      </c>
      <c r="Y50" s="92">
        <f t="shared" si="10"/>
        <v>1.5851768080170414E-2</v>
      </c>
    </row>
    <row r="51" spans="3:25" ht="14.25" customHeight="1" x14ac:dyDescent="0.35">
      <c r="C51" s="95">
        <v>46213</v>
      </c>
      <c r="D51" s="96">
        <v>38838.1</v>
      </c>
      <c r="E51" s="92">
        <f t="shared" si="0"/>
        <v>3.6812923416456034E-3</v>
      </c>
      <c r="F51" s="96">
        <v>1654</v>
      </c>
      <c r="G51" s="92">
        <f t="shared" si="1"/>
        <v>2.1933889403768836E-2</v>
      </c>
      <c r="H51" s="96">
        <v>1536.59997558593</v>
      </c>
      <c r="I51" s="92">
        <f t="shared" si="2"/>
        <v>3.3633795789814291E-2</v>
      </c>
      <c r="J51" s="96">
        <v>218.44999694824199</v>
      </c>
      <c r="K51" s="92">
        <f t="shared" si="3"/>
        <v>9.846475369388985E-3</v>
      </c>
      <c r="L51" s="96">
        <v>158.07464599609301</v>
      </c>
      <c r="M51" s="92">
        <f t="shared" si="4"/>
        <v>6.4463755094847919E-3</v>
      </c>
      <c r="N51" s="96">
        <v>553.45001220703102</v>
      </c>
      <c r="O51" s="92">
        <f t="shared" si="5"/>
        <v>3.7491797811109784E-2</v>
      </c>
      <c r="P51" s="96">
        <v>79.602165222167898</v>
      </c>
      <c r="Q51" s="92">
        <f t="shared" si="6"/>
        <v>1.5392414405946298E-2</v>
      </c>
      <c r="R51" s="96">
        <v>340.86779785156199</v>
      </c>
      <c r="S51" s="92">
        <f t="shared" si="7"/>
        <v>2.4730746299508333E-3</v>
      </c>
      <c r="T51" s="96">
        <v>283.100006103515</v>
      </c>
      <c r="U51" s="92">
        <f t="shared" si="8"/>
        <v>6.2200105279406337E-3</v>
      </c>
      <c r="V51" s="96">
        <v>381.29998779296801</v>
      </c>
      <c r="W51" s="92">
        <f t="shared" si="9"/>
        <v>1.5446039395387468E-2</v>
      </c>
      <c r="X51" s="96">
        <v>1419.40002441406</v>
      </c>
      <c r="Y51" s="92">
        <f t="shared" si="10"/>
        <v>3.1804367251060395E-3</v>
      </c>
    </row>
    <row r="52" spans="3:25" ht="14.25" customHeight="1" x14ac:dyDescent="0.35">
      <c r="C52" s="95">
        <v>46212</v>
      </c>
      <c r="D52" s="96">
        <v>38695.65</v>
      </c>
      <c r="E52" s="92">
        <f t="shared" si="0"/>
        <v>-1.2575133744763933E-2</v>
      </c>
      <c r="F52" s="96">
        <v>1618.5</v>
      </c>
      <c r="G52" s="92">
        <f t="shared" si="1"/>
        <v>-2.2349743279975853E-2</v>
      </c>
      <c r="H52" s="96">
        <v>1486.59997558593</v>
      </c>
      <c r="I52" s="92">
        <f t="shared" si="2"/>
        <v>-1.1963312702428008E-2</v>
      </c>
      <c r="J52" s="96">
        <v>216.32000732421801</v>
      </c>
      <c r="K52" s="92">
        <f t="shared" si="3"/>
        <v>-7.3904474537389575E-4</v>
      </c>
      <c r="L52" s="96">
        <v>157.06216430664</v>
      </c>
      <c r="M52" s="92">
        <f t="shared" si="4"/>
        <v>-5.4951154582956185E-3</v>
      </c>
      <c r="N52" s="96">
        <v>533.45001220703102</v>
      </c>
      <c r="O52" s="92">
        <f t="shared" si="5"/>
        <v>-6.5182976449035257E-3</v>
      </c>
      <c r="P52" s="96">
        <v>78.395469665527301</v>
      </c>
      <c r="Q52" s="92">
        <f t="shared" si="6"/>
        <v>-2.5376657765449062E-3</v>
      </c>
      <c r="R52" s="96">
        <v>340.02688598632801</v>
      </c>
      <c r="S52" s="92">
        <f t="shared" si="7"/>
        <v>-1.4338969346492814E-2</v>
      </c>
      <c r="T52" s="96">
        <v>281.350006103515</v>
      </c>
      <c r="U52" s="92">
        <f t="shared" si="8"/>
        <v>5.8991556112721888E-3</v>
      </c>
      <c r="V52" s="96">
        <v>375.5</v>
      </c>
      <c r="W52" s="92">
        <f t="shared" si="9"/>
        <v>9.1373121223199405E-3</v>
      </c>
      <c r="X52" s="96">
        <v>1414.90002441406</v>
      </c>
      <c r="Y52" s="92">
        <f t="shared" si="10"/>
        <v>9.9215020799856557E-3</v>
      </c>
    </row>
    <row r="53" spans="3:25" ht="14.25" customHeight="1" x14ac:dyDescent="0.35">
      <c r="C53" s="95">
        <v>46211</v>
      </c>
      <c r="D53" s="96">
        <v>39188.449999999997</v>
      </c>
      <c r="E53" s="92">
        <f t="shared" si="0"/>
        <v>-7.4212066679415489E-3</v>
      </c>
      <c r="F53" s="96">
        <v>1655.5</v>
      </c>
      <c r="G53" s="92">
        <f t="shared" si="1"/>
        <v>2.7256208358570344E-3</v>
      </c>
      <c r="H53" s="96">
        <v>1504.59997558593</v>
      </c>
      <c r="I53" s="92">
        <f t="shared" si="2"/>
        <v>-9.479937073120448E-3</v>
      </c>
      <c r="J53" s="96">
        <v>216.47999572753901</v>
      </c>
      <c r="K53" s="92">
        <f t="shared" si="3"/>
        <v>-7.2912896926492499E-3</v>
      </c>
      <c r="L53" s="96">
        <v>157.93000793457</v>
      </c>
      <c r="M53" s="92">
        <f t="shared" si="4"/>
        <v>-1.7516512918202221E-2</v>
      </c>
      <c r="N53" s="96">
        <v>536.95001220703102</v>
      </c>
      <c r="O53" s="92">
        <f t="shared" si="5"/>
        <v>-1.3322307676174483E-2</v>
      </c>
      <c r="P53" s="96">
        <v>78.594917297363196</v>
      </c>
      <c r="Q53" s="92">
        <f t="shared" si="6"/>
        <v>-1.0141532465278713E-3</v>
      </c>
      <c r="R53" s="96">
        <v>344.97344970703102</v>
      </c>
      <c r="S53" s="92">
        <f t="shared" si="7"/>
        <v>-1.5527954638006602E-2</v>
      </c>
      <c r="T53" s="96">
        <v>279.70001220703102</v>
      </c>
      <c r="U53" s="92">
        <f t="shared" si="8"/>
        <v>-1.6353064169765452E-2</v>
      </c>
      <c r="V53" s="96">
        <v>372.100006103515</v>
      </c>
      <c r="W53" s="92">
        <f t="shared" si="9"/>
        <v>-1.3520694428601487E-2</v>
      </c>
      <c r="X53" s="96">
        <v>1401</v>
      </c>
      <c r="Y53" s="92">
        <f t="shared" si="10"/>
        <v>9.288053679230579E-4</v>
      </c>
    </row>
    <row r="54" spans="3:25" ht="14.25" customHeight="1" x14ac:dyDescent="0.35">
      <c r="C54" s="95">
        <v>46210</v>
      </c>
      <c r="D54" s="96">
        <v>39481.449999999997</v>
      </c>
      <c r="E54" s="92">
        <f t="shared" si="0"/>
        <v>7.7299852470480435E-3</v>
      </c>
      <c r="F54" s="96">
        <v>1651</v>
      </c>
      <c r="G54" s="92">
        <f t="shared" si="1"/>
        <v>1.7377341831018578E-2</v>
      </c>
      <c r="H54" s="96">
        <v>1519</v>
      </c>
      <c r="I54" s="92">
        <f t="shared" si="2"/>
        <v>-1.9493901448309314E-2</v>
      </c>
      <c r="J54" s="96">
        <v>218.07000732421801</v>
      </c>
      <c r="K54" s="92">
        <f t="shared" si="3"/>
        <v>-8.0964236064605677E-3</v>
      </c>
      <c r="L54" s="96">
        <v>160.74571228027301</v>
      </c>
      <c r="M54" s="92">
        <f t="shared" si="4"/>
        <v>-1.4891877908144724E-2</v>
      </c>
      <c r="N54" s="96">
        <v>544.20001220703102</v>
      </c>
      <c r="O54" s="92">
        <f t="shared" si="5"/>
        <v>-5.8458386268001039E-3</v>
      </c>
      <c r="P54" s="96">
        <v>78.674705505371094</v>
      </c>
      <c r="Q54" s="92">
        <f t="shared" si="6"/>
        <v>-1.2022473503324971E-2</v>
      </c>
      <c r="R54" s="96">
        <v>350.41467285156199</v>
      </c>
      <c r="S54" s="92">
        <f t="shared" si="7"/>
        <v>-5.7543421661943039E-3</v>
      </c>
      <c r="T54" s="96">
        <v>284.350006103515</v>
      </c>
      <c r="U54" s="92">
        <f t="shared" si="8"/>
        <v>-3.6790042586679617E-3</v>
      </c>
      <c r="V54" s="96">
        <v>377.20001220703102</v>
      </c>
      <c r="W54" s="92">
        <f t="shared" si="9"/>
        <v>-9.2696489803334448E-4</v>
      </c>
      <c r="X54" s="96">
        <v>1399.69995117187</v>
      </c>
      <c r="Y54" s="92">
        <f t="shared" si="10"/>
        <v>3.1238415102362804E-2</v>
      </c>
    </row>
    <row r="55" spans="3:25" ht="14.25" customHeight="1" x14ac:dyDescent="0.35">
      <c r="C55" s="95">
        <v>46209</v>
      </c>
      <c r="D55" s="96">
        <v>39178.6</v>
      </c>
      <c r="E55" s="92">
        <f t="shared" si="0"/>
        <v>-1.3307477271010226E-2</v>
      </c>
      <c r="F55" s="96">
        <v>1622.80004882812</v>
      </c>
      <c r="G55" s="92">
        <f t="shared" si="1"/>
        <v>3.4421212595153516E-2</v>
      </c>
      <c r="H55" s="96">
        <v>1549.19995117187</v>
      </c>
      <c r="I55" s="92">
        <f t="shared" si="2"/>
        <v>-4.49813662744869E-3</v>
      </c>
      <c r="J55" s="96">
        <v>219.850006103515</v>
      </c>
      <c r="K55" s="92">
        <f t="shared" si="3"/>
        <v>-8.7469554143239092E-3</v>
      </c>
      <c r="L55" s="96">
        <v>163.17570495605401</v>
      </c>
      <c r="M55" s="92">
        <f t="shared" si="4"/>
        <v>-2.8284585092291925E-3</v>
      </c>
      <c r="N55" s="96">
        <v>547.40002441406205</v>
      </c>
      <c r="O55" s="92">
        <f t="shared" si="5"/>
        <v>-5.0890362247308918E-3</v>
      </c>
      <c r="P55" s="96">
        <v>79.632080078125</v>
      </c>
      <c r="Q55" s="92">
        <f t="shared" si="6"/>
        <v>-8.444084799183349E-3</v>
      </c>
      <c r="R55" s="96">
        <v>352.44274902343699</v>
      </c>
      <c r="S55" s="92">
        <f t="shared" si="7"/>
        <v>-5.6112643449124366E-4</v>
      </c>
      <c r="T55" s="96">
        <v>285.39999389648398</v>
      </c>
      <c r="U55" s="92">
        <f t="shared" si="8"/>
        <v>-8.5114196806720388E-3</v>
      </c>
      <c r="V55" s="96">
        <v>377.54998779296801</v>
      </c>
      <c r="W55" s="92">
        <f t="shared" si="9"/>
        <v>6.2632609527750738E-3</v>
      </c>
      <c r="X55" s="96">
        <v>1357.30004882812</v>
      </c>
      <c r="Y55" s="92">
        <f t="shared" si="10"/>
        <v>-6.7324926248664152E-3</v>
      </c>
    </row>
    <row r="56" spans="3:25" ht="14.25" customHeight="1" x14ac:dyDescent="0.35">
      <c r="C56" s="95">
        <v>46206</v>
      </c>
      <c r="D56" s="96">
        <v>39707</v>
      </c>
      <c r="E56" s="92">
        <f t="shared" si="0"/>
        <v>-1.4548024197249543E-3</v>
      </c>
      <c r="F56" s="96">
        <v>1568.80004882812</v>
      </c>
      <c r="G56" s="92">
        <f t="shared" si="1"/>
        <v>7.6434094851649537E-3</v>
      </c>
      <c r="H56" s="96">
        <v>1556.19995117187</v>
      </c>
      <c r="I56" s="92">
        <f t="shared" si="2"/>
        <v>6.4300413541462653E-4</v>
      </c>
      <c r="J56" s="96">
        <v>221.78999328613199</v>
      </c>
      <c r="K56" s="92">
        <f t="shared" si="3"/>
        <v>-1.2291292487708549E-2</v>
      </c>
      <c r="L56" s="96">
        <v>163.63854980468699</v>
      </c>
      <c r="M56" s="92">
        <f t="shared" si="4"/>
        <v>-2.9377599872970617E-3</v>
      </c>
      <c r="N56" s="96">
        <v>550.20001220703102</v>
      </c>
      <c r="O56" s="92">
        <f t="shared" si="5"/>
        <v>-2.6797495415480266E-2</v>
      </c>
      <c r="P56" s="96">
        <v>80.310226440429602</v>
      </c>
      <c r="Q56" s="92">
        <f t="shared" si="6"/>
        <v>-7.4452275502845389E-4</v>
      </c>
      <c r="R56" s="96">
        <v>352.640625</v>
      </c>
      <c r="S56" s="92">
        <f t="shared" si="7"/>
        <v>-5.0244194777193663E-3</v>
      </c>
      <c r="T56" s="96">
        <v>287.850006103515</v>
      </c>
      <c r="U56" s="92">
        <f t="shared" si="8"/>
        <v>-1.2144555471587104E-3</v>
      </c>
      <c r="V56" s="96">
        <v>375.20001220703102</v>
      </c>
      <c r="W56" s="92">
        <f t="shared" si="9"/>
        <v>-3.1880491735155614E-3</v>
      </c>
      <c r="X56" s="96">
        <v>1366.5</v>
      </c>
      <c r="Y56" s="92">
        <f t="shared" si="10"/>
        <v>-1.9938354625667065E-2</v>
      </c>
    </row>
    <row r="57" spans="3:25" ht="14.25" customHeight="1" x14ac:dyDescent="0.35">
      <c r="C57" s="95">
        <v>46205</v>
      </c>
      <c r="D57" s="96">
        <v>39764.85</v>
      </c>
      <c r="E57" s="92">
        <f t="shared" si="0"/>
        <v>6.1272505378640041E-4</v>
      </c>
      <c r="F57" s="96">
        <v>1556.90002441406</v>
      </c>
      <c r="G57" s="92">
        <f t="shared" si="1"/>
        <v>2.3333771151786475E-2</v>
      </c>
      <c r="H57" s="96">
        <v>1555.19995117187</v>
      </c>
      <c r="I57" s="92">
        <f t="shared" si="2"/>
        <v>1.3159577310664528E-2</v>
      </c>
      <c r="J57" s="96">
        <v>224.55000305175699</v>
      </c>
      <c r="K57" s="92">
        <f t="shared" si="3"/>
        <v>-1.0182480615265499E-2</v>
      </c>
      <c r="L57" s="96">
        <v>164.12069702148401</v>
      </c>
      <c r="M57" s="92">
        <f t="shared" si="4"/>
        <v>2.7691301377401611E-3</v>
      </c>
      <c r="N57" s="96">
        <v>565.34997558593705</v>
      </c>
      <c r="O57" s="92">
        <f t="shared" si="5"/>
        <v>-7.1999939120264145E-3</v>
      </c>
      <c r="P57" s="96">
        <v>80.370063781738196</v>
      </c>
      <c r="Q57" s="92">
        <f t="shared" si="6"/>
        <v>1.2818845071362439E-2</v>
      </c>
      <c r="R57" s="96">
        <v>354.42138671875</v>
      </c>
      <c r="S57" s="92">
        <f t="shared" si="7"/>
        <v>9.7799296055556262E-4</v>
      </c>
      <c r="T57" s="96">
        <v>288.20001220703102</v>
      </c>
      <c r="U57" s="92">
        <f t="shared" si="8"/>
        <v>2.2605614385593498E-3</v>
      </c>
      <c r="V57" s="96">
        <v>376.39999389648398</v>
      </c>
      <c r="W57" s="92">
        <f t="shared" si="9"/>
        <v>2.5302481250928377E-3</v>
      </c>
      <c r="X57" s="96">
        <v>1394.30004882812</v>
      </c>
      <c r="Y57" s="92">
        <f t="shared" si="10"/>
        <v>-7.262336185033802E-3</v>
      </c>
    </row>
    <row r="58" spans="3:25" ht="14.25" customHeight="1" x14ac:dyDescent="0.35">
      <c r="C58" s="95">
        <v>46204</v>
      </c>
      <c r="D58" s="96">
        <v>39740.5</v>
      </c>
      <c r="E58" s="92">
        <f t="shared" si="0"/>
        <v>5.6649378115714022E-4</v>
      </c>
      <c r="F58" s="96">
        <v>1521.40002441406</v>
      </c>
      <c r="G58" s="92">
        <f t="shared" si="1"/>
        <v>2.0115327550558559E-2</v>
      </c>
      <c r="H58" s="96">
        <v>1535</v>
      </c>
      <c r="I58" s="92">
        <f t="shared" si="2"/>
        <v>2.8682515901784944E-2</v>
      </c>
      <c r="J58" s="96">
        <v>226.86000061035099</v>
      </c>
      <c r="K58" s="92">
        <f t="shared" si="3"/>
        <v>1.3808804928692187E-2</v>
      </c>
      <c r="L58" s="96">
        <v>163.66748046875</v>
      </c>
      <c r="M58" s="92">
        <f t="shared" si="4"/>
        <v>5.4498638119933052E-3</v>
      </c>
      <c r="N58" s="96">
        <v>569.45001220703102</v>
      </c>
      <c r="O58" s="92">
        <f t="shared" si="5"/>
        <v>-2.3493117780105655E-2</v>
      </c>
      <c r="P58" s="96">
        <v>79.352851867675696</v>
      </c>
      <c r="Q58" s="92">
        <f t="shared" si="6"/>
        <v>-2.1640215392841333E-2</v>
      </c>
      <c r="R58" s="96">
        <v>354.075103759765</v>
      </c>
      <c r="S58" s="92">
        <f t="shared" si="7"/>
        <v>3.5048142544444882E-3</v>
      </c>
      <c r="T58" s="96">
        <v>287.54998779296801</v>
      </c>
      <c r="U58" s="92">
        <f t="shared" si="8"/>
        <v>4.3660497844795199E-3</v>
      </c>
      <c r="V58" s="96">
        <v>375.45001220703102</v>
      </c>
      <c r="W58" s="92">
        <f t="shared" si="9"/>
        <v>-2.6070007245055704E-2</v>
      </c>
      <c r="X58" s="96">
        <v>1404.5</v>
      </c>
      <c r="Y58" s="92">
        <f t="shared" si="10"/>
        <v>-7.3503599085503746E-3</v>
      </c>
    </row>
    <row r="59" spans="3:25" ht="14.25" customHeight="1" x14ac:dyDescent="0.35">
      <c r="C59" s="95">
        <v>46203</v>
      </c>
      <c r="D59" s="96">
        <v>39718</v>
      </c>
      <c r="E59" s="92">
        <f t="shared" si="0"/>
        <v>2.0435451724398757E-3</v>
      </c>
      <c r="F59" s="96">
        <v>1491.40002441406</v>
      </c>
      <c r="G59" s="92">
        <f t="shared" si="1"/>
        <v>3.3638320222519891E-3</v>
      </c>
      <c r="H59" s="96">
        <v>1492.19995117187</v>
      </c>
      <c r="I59" s="92">
        <f t="shared" si="2"/>
        <v>-6.8552737624825166E-3</v>
      </c>
      <c r="J59" s="96">
        <v>223.77000427246</v>
      </c>
      <c r="K59" s="92">
        <f t="shared" si="3"/>
        <v>-1.4446151663558005E-2</v>
      </c>
      <c r="L59" s="96">
        <v>162.780349731445</v>
      </c>
      <c r="M59" s="92">
        <f t="shared" si="4"/>
        <v>2.6325389842045466E-2</v>
      </c>
      <c r="N59" s="96">
        <v>583.15002441406205</v>
      </c>
      <c r="O59" s="92">
        <f t="shared" si="5"/>
        <v>-5.2878048374208619E-3</v>
      </c>
      <c r="P59" s="96">
        <v>81.108047485351506</v>
      </c>
      <c r="Q59" s="92">
        <f t="shared" si="6"/>
        <v>-2.9422177912693526E-3</v>
      </c>
      <c r="R59" s="96">
        <v>352.83847045898398</v>
      </c>
      <c r="S59" s="92">
        <f t="shared" si="7"/>
        <v>1.5444410776117579E-3</v>
      </c>
      <c r="T59" s="96">
        <v>286.29998779296801</v>
      </c>
      <c r="U59" s="92">
        <f t="shared" si="8"/>
        <v>1.7462984442984109E-4</v>
      </c>
      <c r="V59" s="96">
        <v>385.5</v>
      </c>
      <c r="W59" s="92">
        <f t="shared" si="9"/>
        <v>-2.5873221216041742E-3</v>
      </c>
      <c r="X59" s="96">
        <v>1414.90002441406</v>
      </c>
      <c r="Y59" s="92">
        <f t="shared" si="10"/>
        <v>-2.1861604978420379E-3</v>
      </c>
    </row>
    <row r="60" spans="3:25" ht="14.25" customHeight="1" x14ac:dyDescent="0.35">
      <c r="C60" s="95">
        <v>46202</v>
      </c>
      <c r="D60" s="96">
        <v>39637</v>
      </c>
      <c r="E60" s="92">
        <f t="shared" si="0"/>
        <v>-6.8005733128865264E-3</v>
      </c>
      <c r="F60" s="96">
        <v>1486.40002441406</v>
      </c>
      <c r="G60" s="92">
        <f t="shared" si="1"/>
        <v>-1.4192879507261114E-2</v>
      </c>
      <c r="H60" s="96">
        <v>1502.5</v>
      </c>
      <c r="I60" s="92">
        <f t="shared" si="2"/>
        <v>-1.5464239540970426E-2</v>
      </c>
      <c r="J60" s="96">
        <v>227.05000305175699</v>
      </c>
      <c r="K60" s="92">
        <f t="shared" si="3"/>
        <v>-9.682911760514501E-3</v>
      </c>
      <c r="L60" s="96">
        <v>158.60501098632801</v>
      </c>
      <c r="M60" s="92">
        <f t="shared" si="4"/>
        <v>-2.1127200261498724E-2</v>
      </c>
      <c r="N60" s="96">
        <v>586.25</v>
      </c>
      <c r="O60" s="92">
        <f t="shared" si="5"/>
        <v>2.2231909328683575E-2</v>
      </c>
      <c r="P60" s="96">
        <v>81.347389221191406</v>
      </c>
      <c r="Q60" s="92">
        <f t="shared" si="6"/>
        <v>2.7329972930175472E-2</v>
      </c>
      <c r="R60" s="96">
        <v>352.29437255859301</v>
      </c>
      <c r="S60" s="92">
        <f t="shared" si="7"/>
        <v>1.150412492620978E-2</v>
      </c>
      <c r="T60" s="96">
        <v>286.25</v>
      </c>
      <c r="U60" s="92">
        <f t="shared" si="8"/>
        <v>8.2775841987967613E-3</v>
      </c>
      <c r="V60" s="96">
        <v>386.5</v>
      </c>
      <c r="W60" s="92">
        <f t="shared" si="9"/>
        <v>-6.2990413424307556E-3</v>
      </c>
      <c r="X60" s="96">
        <v>1418</v>
      </c>
      <c r="Y60" s="92">
        <f t="shared" si="10"/>
        <v>3.0416983636205597E-3</v>
      </c>
    </row>
    <row r="61" spans="3:25" ht="14.25" customHeight="1" x14ac:dyDescent="0.35">
      <c r="C61" s="95">
        <v>46199</v>
      </c>
      <c r="D61" s="96">
        <v>39908.400000000001</v>
      </c>
      <c r="E61" s="92">
        <f t="shared" si="0"/>
        <v>-8.9473958682548815E-3</v>
      </c>
      <c r="F61" s="96">
        <v>1507.80004882812</v>
      </c>
      <c r="G61" s="92">
        <f t="shared" si="1"/>
        <v>0</v>
      </c>
      <c r="H61" s="96">
        <v>1526.09997558593</v>
      </c>
      <c r="I61" s="92">
        <f t="shared" si="2"/>
        <v>0</v>
      </c>
      <c r="J61" s="96">
        <v>229.27000427246</v>
      </c>
      <c r="K61" s="92">
        <f t="shared" si="3"/>
        <v>0</v>
      </c>
      <c r="L61" s="96">
        <v>162.02821350097599</v>
      </c>
      <c r="M61" s="92">
        <f t="shared" si="4"/>
        <v>0</v>
      </c>
      <c r="N61" s="96">
        <v>573.5</v>
      </c>
      <c r="O61" s="92">
        <f t="shared" si="5"/>
        <v>0</v>
      </c>
      <c r="P61" s="96">
        <v>79.183311462402301</v>
      </c>
      <c r="Q61" s="92">
        <f t="shared" si="6"/>
        <v>0</v>
      </c>
      <c r="R61" s="96">
        <v>348.28762817382801</v>
      </c>
      <c r="S61" s="92">
        <f t="shared" si="7"/>
        <v>0</v>
      </c>
      <c r="T61" s="96">
        <v>283.89999389648398</v>
      </c>
      <c r="U61" s="92">
        <f t="shared" si="8"/>
        <v>0</v>
      </c>
      <c r="V61" s="96">
        <v>388.95001220703102</v>
      </c>
      <c r="W61" s="92">
        <f t="shared" si="9"/>
        <v>0</v>
      </c>
      <c r="X61" s="96">
        <v>1413.69995117187</v>
      </c>
      <c r="Y61" s="92">
        <f t="shared" si="10"/>
        <v>0</v>
      </c>
    </row>
    <row r="62" spans="3:25" ht="14.25" customHeight="1" x14ac:dyDescent="0.35">
      <c r="C62" s="95">
        <v>46198</v>
      </c>
      <c r="D62" s="96">
        <v>40268.699999999997</v>
      </c>
      <c r="E62" s="92">
        <f t="shared" si="0"/>
        <v>-1.2387856908112727E-2</v>
      </c>
      <c r="F62" s="96">
        <v>1507.80004882812</v>
      </c>
      <c r="G62" s="92">
        <f t="shared" si="1"/>
        <v>7.9550934018610686E-3</v>
      </c>
      <c r="H62" s="96">
        <v>1526.09997558593</v>
      </c>
      <c r="I62" s="92">
        <f t="shared" si="2"/>
        <v>4.5886400987749099E-4</v>
      </c>
      <c r="J62" s="96">
        <v>229.27000427246</v>
      </c>
      <c r="K62" s="92">
        <f t="shared" si="3"/>
        <v>-2.1326177145274405E-3</v>
      </c>
      <c r="L62" s="96">
        <v>162.02821350097599</v>
      </c>
      <c r="M62" s="92">
        <f t="shared" si="4"/>
        <v>-8.0873342800329429E-3</v>
      </c>
      <c r="N62" s="96">
        <v>573.5</v>
      </c>
      <c r="O62" s="92">
        <f t="shared" si="5"/>
        <v>-1.5668948046793085E-3</v>
      </c>
      <c r="P62" s="96">
        <v>79.183311462402301</v>
      </c>
      <c r="Q62" s="92">
        <f t="shared" si="6"/>
        <v>1.1347598729845032E-3</v>
      </c>
      <c r="R62" s="96">
        <v>348.28762817382801</v>
      </c>
      <c r="S62" s="92">
        <f t="shared" si="7"/>
        <v>-1.4003637909944966E-2</v>
      </c>
      <c r="T62" s="96">
        <v>283.89999389648398</v>
      </c>
      <c r="U62" s="92">
        <f t="shared" si="8"/>
        <v>-2.4063252481507202E-2</v>
      </c>
      <c r="V62" s="96">
        <v>388.95001220703102</v>
      </c>
      <c r="W62" s="92">
        <f t="shared" si="9"/>
        <v>-1.0557094459548666E-2</v>
      </c>
      <c r="X62" s="96">
        <v>1413.69995117187</v>
      </c>
      <c r="Y62" s="92">
        <f t="shared" si="10"/>
        <v>-2.1118959307020679E-2</v>
      </c>
    </row>
    <row r="63" spans="3:25" ht="14.25" customHeight="1" x14ac:dyDescent="0.35">
      <c r="C63" s="95">
        <v>46197</v>
      </c>
      <c r="D63" s="96">
        <v>40773.800000000003</v>
      </c>
      <c r="E63" s="92">
        <f t="shared" si="0"/>
        <v>5.5662287505457986E-3</v>
      </c>
      <c r="F63" s="96">
        <v>1495.90002441406</v>
      </c>
      <c r="G63" s="92">
        <f t="shared" si="1"/>
        <v>1.4729017300054714E-3</v>
      </c>
      <c r="H63" s="96">
        <v>1525.40002441406</v>
      </c>
      <c r="I63" s="92">
        <f t="shared" si="2"/>
        <v>9.3965548577330527E-3</v>
      </c>
      <c r="J63" s="96">
        <v>229.759994506835</v>
      </c>
      <c r="K63" s="92">
        <f t="shared" si="3"/>
        <v>-7.0444050612065157E-3</v>
      </c>
      <c r="L63" s="96">
        <v>163.34927368164</v>
      </c>
      <c r="M63" s="92">
        <f t="shared" si="4"/>
        <v>-1.0109309778478792E-2</v>
      </c>
      <c r="N63" s="96">
        <v>574.40002441406205</v>
      </c>
      <c r="O63" s="92">
        <f t="shared" si="5"/>
        <v>9.6677795112853904E-3</v>
      </c>
      <c r="P63" s="96">
        <v>79.093559265136705</v>
      </c>
      <c r="Q63" s="92">
        <f t="shared" si="6"/>
        <v>1.8100112308748306E-2</v>
      </c>
      <c r="R63" s="96">
        <v>353.23419189453102</v>
      </c>
      <c r="S63" s="92">
        <f t="shared" si="7"/>
        <v>-2.0707670937590072E-2</v>
      </c>
      <c r="T63" s="96">
        <v>290.89999389648398</v>
      </c>
      <c r="U63" s="92">
        <f t="shared" si="8"/>
        <v>-3.596568818782786E-3</v>
      </c>
      <c r="V63" s="96">
        <v>393.100006103515</v>
      </c>
      <c r="W63" s="92">
        <f t="shared" si="9"/>
        <v>-1.3055440243086136E-2</v>
      </c>
      <c r="X63" s="96">
        <v>1444.19995117187</v>
      </c>
      <c r="Y63" s="92">
        <f t="shared" si="10"/>
        <v>-7.2862917930121007E-3</v>
      </c>
    </row>
    <row r="64" spans="3:25" ht="14.25" customHeight="1" x14ac:dyDescent="0.35">
      <c r="C64" s="95">
        <v>46196</v>
      </c>
      <c r="D64" s="96">
        <v>40548.1</v>
      </c>
      <c r="E64" s="92">
        <f t="shared" si="0"/>
        <v>2.2443415650572618E-3</v>
      </c>
      <c r="F64" s="96">
        <v>1493.69995117187</v>
      </c>
      <c r="G64" s="92">
        <f t="shared" si="1"/>
        <v>-2.9686938104073857E-2</v>
      </c>
      <c r="H64" s="96">
        <v>1511.19995117187</v>
      </c>
      <c r="I64" s="92">
        <f t="shared" si="2"/>
        <v>-2.4969399724230956E-2</v>
      </c>
      <c r="J64" s="96">
        <v>231.38999938964801</v>
      </c>
      <c r="K64" s="92">
        <f t="shared" si="3"/>
        <v>-1.0223284293470747E-2</v>
      </c>
      <c r="L64" s="96">
        <v>165.017486572265</v>
      </c>
      <c r="M64" s="92">
        <f t="shared" si="4"/>
        <v>-1.7736194441729691E-2</v>
      </c>
      <c r="N64" s="96">
        <v>568.90002441406205</v>
      </c>
      <c r="O64" s="92">
        <f t="shared" si="5"/>
        <v>-2.2592498332949518E-2</v>
      </c>
      <c r="P64" s="96">
        <v>77.687408447265597</v>
      </c>
      <c r="Q64" s="92">
        <f t="shared" si="6"/>
        <v>-4.0909691962573991E-3</v>
      </c>
      <c r="R64" s="96">
        <v>360.703521728515</v>
      </c>
      <c r="S64" s="92">
        <f t="shared" si="7"/>
        <v>-6.6747872670512853E-3</v>
      </c>
      <c r="T64" s="96">
        <v>291.95001220703102</v>
      </c>
      <c r="U64" s="92">
        <f t="shared" si="8"/>
        <v>7.592794502264022E-3</v>
      </c>
      <c r="V64" s="96">
        <v>398.29998779296801</v>
      </c>
      <c r="W64" s="92">
        <f t="shared" si="9"/>
        <v>-1.2764962841097294E-2</v>
      </c>
      <c r="X64" s="96">
        <v>1454.80004882812</v>
      </c>
      <c r="Y64" s="92">
        <f t="shared" si="10"/>
        <v>-1.3828567664705194E-2</v>
      </c>
    </row>
    <row r="65" spans="3:25" ht="14.25" customHeight="1" x14ac:dyDescent="0.35">
      <c r="C65" s="95">
        <v>46195</v>
      </c>
      <c r="D65" s="96">
        <v>40457.300000000003</v>
      </c>
      <c r="E65" s="92">
        <f t="shared" si="0"/>
        <v>5.4388277878498759E-3</v>
      </c>
      <c r="F65" s="96">
        <v>1539.40002441406</v>
      </c>
      <c r="G65" s="92">
        <f t="shared" si="1"/>
        <v>2.1228605202151751E-2</v>
      </c>
      <c r="H65" s="96">
        <v>1549.90002441406</v>
      </c>
      <c r="I65" s="92">
        <f t="shared" si="2"/>
        <v>3.1616080423404691E-2</v>
      </c>
      <c r="J65" s="96">
        <v>233.77999877929599</v>
      </c>
      <c r="K65" s="92">
        <f t="shared" si="3"/>
        <v>8.7159316548974797E-3</v>
      </c>
      <c r="L65" s="96">
        <v>167.99711608886699</v>
      </c>
      <c r="M65" s="92">
        <f t="shared" si="4"/>
        <v>3.1498005370232507E-2</v>
      </c>
      <c r="N65" s="96">
        <v>582.04998779296795</v>
      </c>
      <c r="O65" s="92">
        <f t="shared" si="5"/>
        <v>2.0961257180811099E-2</v>
      </c>
      <c r="P65" s="96">
        <v>78.006530761718693</v>
      </c>
      <c r="Q65" s="92">
        <f t="shared" si="6"/>
        <v>3.1653885605924748E-2</v>
      </c>
      <c r="R65" s="96">
        <v>363.12731933593699</v>
      </c>
      <c r="S65" s="92">
        <f t="shared" si="7"/>
        <v>3.4171459739111842E-3</v>
      </c>
      <c r="T65" s="96">
        <v>289.75</v>
      </c>
      <c r="U65" s="92">
        <f t="shared" si="8"/>
        <v>-8.5543199315654128E-3</v>
      </c>
      <c r="V65" s="96">
        <v>403.45001220703102</v>
      </c>
      <c r="W65" s="92">
        <f t="shared" si="9"/>
        <v>8.9474854291129446E-3</v>
      </c>
      <c r="X65" s="96">
        <v>1475.19995117187</v>
      </c>
      <c r="Y65" s="92">
        <f t="shared" si="10"/>
        <v>2.5583930849000458E-2</v>
      </c>
    </row>
    <row r="66" spans="3:25" ht="14.25" customHeight="1" x14ac:dyDescent="0.35">
      <c r="C66" s="95">
        <v>46192</v>
      </c>
      <c r="D66" s="96">
        <v>40238.449999999997</v>
      </c>
      <c r="E66" s="92">
        <f t="shared" si="0"/>
        <v>8.093367472203683E-3</v>
      </c>
      <c r="F66" s="96">
        <v>1507.40002441406</v>
      </c>
      <c r="G66" s="92">
        <f t="shared" si="1"/>
        <v>-1.0437880853671588E-2</v>
      </c>
      <c r="H66" s="96">
        <v>1502.40002441406</v>
      </c>
      <c r="I66" s="92">
        <f t="shared" si="2"/>
        <v>-2.9201116747255007E-3</v>
      </c>
      <c r="J66" s="96">
        <v>231.759994506835</v>
      </c>
      <c r="K66" s="92">
        <f t="shared" si="3"/>
        <v>5.1610666817720752E-3</v>
      </c>
      <c r="L66" s="96">
        <v>162.86712646484301</v>
      </c>
      <c r="M66" s="92">
        <f t="shared" si="4"/>
        <v>-1.0486910829737961E-2</v>
      </c>
      <c r="N66" s="96">
        <v>570.09997558593705</v>
      </c>
      <c r="O66" s="92">
        <f t="shared" si="5"/>
        <v>-9.4692247808566554E-3</v>
      </c>
      <c r="P66" s="96">
        <v>75.613082885742102</v>
      </c>
      <c r="Q66" s="92">
        <f t="shared" si="6"/>
        <v>-1.5802234919173319E-3</v>
      </c>
      <c r="R66" s="96">
        <v>361.89068603515602</v>
      </c>
      <c r="S66" s="92">
        <f t="shared" si="7"/>
        <v>1.06367801394045E-2</v>
      </c>
      <c r="T66" s="96">
        <v>292.25</v>
      </c>
      <c r="U66" s="92">
        <f t="shared" si="8"/>
        <v>1.2296458756029471E-2</v>
      </c>
      <c r="V66" s="96">
        <v>399.87216186523398</v>
      </c>
      <c r="W66" s="92">
        <f t="shared" si="9"/>
        <v>-1.3650717533421064E-3</v>
      </c>
      <c r="X66" s="96">
        <v>1438.40002441406</v>
      </c>
      <c r="Y66" s="92">
        <f t="shared" si="10"/>
        <v>-3.6020720835489017E-3</v>
      </c>
    </row>
    <row r="67" spans="3:25" ht="14.25" customHeight="1" x14ac:dyDescent="0.35">
      <c r="C67" s="95">
        <v>46191</v>
      </c>
      <c r="D67" s="96">
        <v>39915.4</v>
      </c>
      <c r="E67" s="92">
        <f t="shared" si="0"/>
        <v>1.0671254711164702E-2</v>
      </c>
      <c r="F67" s="96">
        <v>1523.30004882812</v>
      </c>
      <c r="G67" s="92">
        <f t="shared" si="1"/>
        <v>2.1663345961180358E-2</v>
      </c>
      <c r="H67" s="96">
        <v>1506.80004882812</v>
      </c>
      <c r="I67" s="92">
        <f t="shared" si="2"/>
        <v>2.7971072884585224E-2</v>
      </c>
      <c r="J67" s="96">
        <v>230.57000732421801</v>
      </c>
      <c r="K67" s="92">
        <f t="shared" si="3"/>
        <v>4.6143437882809613E-2</v>
      </c>
      <c r="L67" s="96">
        <v>164.59320068359301</v>
      </c>
      <c r="M67" s="92">
        <f t="shared" si="4"/>
        <v>4.5906454097970339E-3</v>
      </c>
      <c r="N67" s="96">
        <v>575.54998779296795</v>
      </c>
      <c r="O67" s="92">
        <f t="shared" si="5"/>
        <v>6.2062723653286689E-3</v>
      </c>
      <c r="P67" s="96">
        <v>75.732757568359304</v>
      </c>
      <c r="Q67" s="92">
        <f t="shared" si="6"/>
        <v>2.0561765026111845E-2</v>
      </c>
      <c r="R67" s="96">
        <v>358.08184814453102</v>
      </c>
      <c r="S67" s="92">
        <f t="shared" si="7"/>
        <v>1.8000371503030133E-2</v>
      </c>
      <c r="T67" s="96">
        <v>288.70001220703102</v>
      </c>
      <c r="U67" s="92">
        <f t="shared" si="8"/>
        <v>8.2067611434466503E-3</v>
      </c>
      <c r="V67" s="96">
        <v>400.41876220703102</v>
      </c>
      <c r="W67" s="92">
        <f t="shared" si="9"/>
        <v>3.4868718418579192E-3</v>
      </c>
      <c r="X67" s="96">
        <v>1443.59997558593</v>
      </c>
      <c r="Y67" s="92">
        <f t="shared" si="10"/>
        <v>2.934690363927861E-2</v>
      </c>
    </row>
    <row r="68" spans="3:25" ht="14.25" customHeight="1" x14ac:dyDescent="0.35">
      <c r="C68" s="95">
        <v>46190</v>
      </c>
      <c r="D68" s="96">
        <v>39493.949999999997</v>
      </c>
      <c r="E68" s="92">
        <f t="shared" ref="E68:E131" si="11">D68/D69-1</f>
        <v>6.3575868689713655E-3</v>
      </c>
      <c r="F68" s="96">
        <v>1491</v>
      </c>
      <c r="G68" s="92">
        <f t="shared" ref="G68:G131" si="12">F68/F69-1</f>
        <v>-6.7048211097153754E-5</v>
      </c>
      <c r="H68" s="96">
        <v>1465.80004882812</v>
      </c>
      <c r="I68" s="92">
        <f t="shared" ref="I68:I131" si="13">H68/H69-1</f>
        <v>-1.1264722544269801E-2</v>
      </c>
      <c r="J68" s="96">
        <v>220.39999389648401</v>
      </c>
      <c r="K68" s="92">
        <f t="shared" ref="K68:K131" si="14">J68/J69-1</f>
        <v>-9.8832531298670423E-3</v>
      </c>
      <c r="L68" s="96">
        <v>163.841064453125</v>
      </c>
      <c r="M68" s="92">
        <f t="shared" ref="M68:M131" si="15">L68/L69-1</f>
        <v>-1.3642114143708306E-2</v>
      </c>
      <c r="N68" s="96">
        <v>572</v>
      </c>
      <c r="O68" s="92">
        <f t="shared" ref="O68:O131" si="16">N68/N69-1</f>
        <v>1.7703073433207095E-2</v>
      </c>
      <c r="P68" s="96">
        <v>74.206932067871094</v>
      </c>
      <c r="Q68" s="92">
        <f t="shared" ref="Q68:Q131" si="17">P68/P69-1</f>
        <v>-4.548509071943152E-3</v>
      </c>
      <c r="R68" s="96">
        <v>351.75021362304602</v>
      </c>
      <c r="S68" s="92">
        <f t="shared" ref="S68:S131" si="18">R68/R69-1</f>
        <v>0</v>
      </c>
      <c r="T68" s="96">
        <v>286.350006103515</v>
      </c>
      <c r="U68" s="92">
        <f t="shared" ref="U68:U131" si="19">T68/T69-1</f>
        <v>4.2083543142794611E-3</v>
      </c>
      <c r="V68" s="96">
        <v>399.02740478515602</v>
      </c>
      <c r="W68" s="92">
        <f t="shared" ref="W68:W131" si="20">V68/V69-1</f>
        <v>-1.8644624929597953E-3</v>
      </c>
      <c r="X68" s="96">
        <v>1402.44262695312</v>
      </c>
      <c r="Y68" s="92">
        <f t="shared" ref="Y68:Y131" si="21">X68/X69-1</f>
        <v>-7.810196568209804E-4</v>
      </c>
    </row>
    <row r="69" spans="3:25" ht="14.25" customHeight="1" x14ac:dyDescent="0.35">
      <c r="C69" s="95">
        <v>46189</v>
      </c>
      <c r="D69" s="96">
        <v>39244.449999999997</v>
      </c>
      <c r="E69" s="92">
        <f t="shared" si="11"/>
        <v>1.5225360164942359E-2</v>
      </c>
      <c r="F69" s="96">
        <v>1491.09997558593</v>
      </c>
      <c r="G69" s="92">
        <f t="shared" si="12"/>
        <v>-5.3626168981679712E-4</v>
      </c>
      <c r="H69" s="96">
        <v>1482.5</v>
      </c>
      <c r="I69" s="92">
        <f t="shared" si="13"/>
        <v>-6.7432609993423043E-5</v>
      </c>
      <c r="J69" s="96">
        <v>222.600006103515</v>
      </c>
      <c r="K69" s="92">
        <f t="shared" si="14"/>
        <v>9.4322591635953579E-3</v>
      </c>
      <c r="L69" s="96">
        <v>166.10711669921801</v>
      </c>
      <c r="M69" s="92">
        <f t="shared" si="15"/>
        <v>1.922960968902987E-2</v>
      </c>
      <c r="N69" s="96">
        <v>562.04998779296795</v>
      </c>
      <c r="O69" s="92">
        <f t="shared" si="16"/>
        <v>-7.4172401007188693E-3</v>
      </c>
      <c r="P69" s="96">
        <v>74.546005249023395</v>
      </c>
      <c r="Q69" s="92">
        <f t="shared" si="17"/>
        <v>8.0333494109585679E-4</v>
      </c>
      <c r="R69" s="96">
        <v>351.75021362304602</v>
      </c>
      <c r="S69" s="92">
        <f t="shared" si="18"/>
        <v>2.1401836602836788E-2</v>
      </c>
      <c r="T69" s="96">
        <v>285.14999389648398</v>
      </c>
      <c r="U69" s="92">
        <f t="shared" si="19"/>
        <v>-1.9251602626760844E-3</v>
      </c>
      <c r="V69" s="96">
        <v>399.77276611328102</v>
      </c>
      <c r="W69" s="92">
        <f t="shared" si="20"/>
        <v>-4.5781148057576493E-3</v>
      </c>
      <c r="X69" s="96">
        <v>1403.53881835937</v>
      </c>
      <c r="Y69" s="92">
        <f t="shared" si="21"/>
        <v>1.3456172552655188E-2</v>
      </c>
    </row>
    <row r="70" spans="3:25" ht="14.25" customHeight="1" x14ac:dyDescent="0.35">
      <c r="C70" s="95">
        <v>46188</v>
      </c>
      <c r="D70" s="96">
        <v>38655.9</v>
      </c>
      <c r="E70" s="92">
        <f t="shared" si="11"/>
        <v>-7.5328696536266504E-3</v>
      </c>
      <c r="F70" s="96">
        <v>1491.90002441406</v>
      </c>
      <c r="G70" s="92">
        <f t="shared" si="12"/>
        <v>1.544071472762587E-3</v>
      </c>
      <c r="H70" s="96">
        <v>1482.59997558593</v>
      </c>
      <c r="I70" s="92">
        <f t="shared" si="13"/>
        <v>-2.0865421604778778E-3</v>
      </c>
      <c r="J70" s="96">
        <v>220.52000427246</v>
      </c>
      <c r="K70" s="92">
        <f t="shared" si="14"/>
        <v>-1.1431402555394876E-2</v>
      </c>
      <c r="L70" s="96">
        <v>162.97320556640599</v>
      </c>
      <c r="M70" s="92">
        <f t="shared" si="15"/>
        <v>5.1144974376711172E-3</v>
      </c>
      <c r="N70" s="96">
        <v>566.25</v>
      </c>
      <c r="O70" s="92">
        <f t="shared" si="16"/>
        <v>1.2335791034646881E-2</v>
      </c>
      <c r="P70" s="96">
        <v>74.486167907714801</v>
      </c>
      <c r="Q70" s="92">
        <f t="shared" si="17"/>
        <v>1.2196788357734079E-2</v>
      </c>
      <c r="R70" s="96">
        <v>344.37985229492102</v>
      </c>
      <c r="S70" s="92">
        <f t="shared" si="18"/>
        <v>-1.6388785793567728E-2</v>
      </c>
      <c r="T70" s="96">
        <v>285.70001220703102</v>
      </c>
      <c r="U70" s="92">
        <f t="shared" si="19"/>
        <v>3.1601982185380795E-3</v>
      </c>
      <c r="V70" s="96">
        <v>401.61138916015602</v>
      </c>
      <c r="W70" s="92">
        <f t="shared" si="20"/>
        <v>2.680731323891572E-2</v>
      </c>
      <c r="X70" s="96">
        <v>1384.9033203125</v>
      </c>
      <c r="Y70" s="92">
        <f t="shared" si="21"/>
        <v>-1.6523369387529963E-3</v>
      </c>
    </row>
    <row r="71" spans="3:25" ht="14.25" customHeight="1" x14ac:dyDescent="0.35">
      <c r="C71" s="95">
        <v>46185</v>
      </c>
      <c r="D71" s="96">
        <v>38949.300000000003</v>
      </c>
      <c r="E71" s="92">
        <f t="shared" si="11"/>
        <v>-2.0216109747829836E-2</v>
      </c>
      <c r="F71" s="96">
        <v>1489.59997558593</v>
      </c>
      <c r="G71" s="92">
        <f t="shared" si="12"/>
        <v>1.5613298681685484E-2</v>
      </c>
      <c r="H71" s="96">
        <v>1485.69995117187</v>
      </c>
      <c r="I71" s="92">
        <f t="shared" si="13"/>
        <v>2.1450636763059361E-2</v>
      </c>
      <c r="J71" s="96">
        <v>223.07000732421801</v>
      </c>
      <c r="K71" s="92">
        <f t="shared" si="14"/>
        <v>3.507963904264888E-2</v>
      </c>
      <c r="L71" s="96">
        <v>162.14392089843699</v>
      </c>
      <c r="M71" s="92">
        <f t="shared" si="15"/>
        <v>9.5241656747080405E-4</v>
      </c>
      <c r="N71" s="96">
        <v>559.34997558593705</v>
      </c>
      <c r="O71" s="92">
        <f t="shared" si="16"/>
        <v>1.2856451943751956E-2</v>
      </c>
      <c r="P71" s="96">
        <v>73.588623046875</v>
      </c>
      <c r="Q71" s="92">
        <f t="shared" si="17"/>
        <v>2.3014031404196E-2</v>
      </c>
      <c r="R71" s="96">
        <v>350.11785888671801</v>
      </c>
      <c r="S71" s="92">
        <f t="shared" si="18"/>
        <v>5.826301927214006E-3</v>
      </c>
      <c r="T71" s="96">
        <v>284.79998779296801</v>
      </c>
      <c r="U71" s="92">
        <f t="shared" si="19"/>
        <v>-6.4538850267132908E-3</v>
      </c>
      <c r="V71" s="96">
        <v>391.12634277343699</v>
      </c>
      <c r="W71" s="92">
        <f t="shared" si="20"/>
        <v>8.4560813788054912E-3</v>
      </c>
      <c r="X71" s="96">
        <v>1387.19543457031</v>
      </c>
      <c r="Y71" s="92">
        <f t="shared" si="21"/>
        <v>1.1407353413020349E-2</v>
      </c>
    </row>
    <row r="72" spans="3:25" ht="14.25" customHeight="1" x14ac:dyDescent="0.35">
      <c r="C72" s="95">
        <v>46184</v>
      </c>
      <c r="D72" s="96">
        <v>39752.949999999997</v>
      </c>
      <c r="E72" s="92">
        <f t="shared" si="11"/>
        <v>1.7008752578084874E-3</v>
      </c>
      <c r="F72" s="96">
        <v>1466.69995117187</v>
      </c>
      <c r="G72" s="92">
        <f t="shared" si="12"/>
        <v>-4.4868471938969812E-2</v>
      </c>
      <c r="H72" s="96">
        <v>1454.5</v>
      </c>
      <c r="I72" s="92">
        <f t="shared" si="13"/>
        <v>-1.9217801753202979E-2</v>
      </c>
      <c r="J72" s="96">
        <v>215.509994506835</v>
      </c>
      <c r="K72" s="92">
        <f t="shared" si="14"/>
        <v>-2.2984891114935291E-2</v>
      </c>
      <c r="L72" s="96">
        <v>161.98963928222599</v>
      </c>
      <c r="M72" s="92">
        <f t="shared" si="15"/>
        <v>-1.2485154416680411E-3</v>
      </c>
      <c r="N72" s="96">
        <v>552.25</v>
      </c>
      <c r="O72" s="92">
        <f t="shared" si="16"/>
        <v>-1.498265236470997E-2</v>
      </c>
      <c r="P72" s="96">
        <v>71.933151245117102</v>
      </c>
      <c r="Q72" s="92">
        <f t="shared" si="17"/>
        <v>-7.4308812035963623E-3</v>
      </c>
      <c r="R72" s="96">
        <v>348.08978271484301</v>
      </c>
      <c r="S72" s="92">
        <f t="shared" si="18"/>
        <v>5.6878580021368919E-4</v>
      </c>
      <c r="T72" s="96">
        <v>286.64999389648398</v>
      </c>
      <c r="U72" s="92">
        <f t="shared" si="19"/>
        <v>-1.9151054567175807E-3</v>
      </c>
      <c r="V72" s="96">
        <v>387.8466796875</v>
      </c>
      <c r="W72" s="92">
        <f t="shared" si="20"/>
        <v>-1.1399627303719462E-2</v>
      </c>
      <c r="X72" s="96">
        <v>1371.54968261718</v>
      </c>
      <c r="Y72" s="92">
        <f t="shared" si="21"/>
        <v>-1.6296109909176959E-2</v>
      </c>
    </row>
    <row r="73" spans="3:25" ht="14.25" customHeight="1" x14ac:dyDescent="0.35">
      <c r="C73" s="95">
        <v>46183</v>
      </c>
      <c r="D73" s="96">
        <v>39685.449999999997</v>
      </c>
      <c r="E73" s="92">
        <f t="shared" si="11"/>
        <v>-1.637456904136958E-2</v>
      </c>
      <c r="F73" s="96">
        <v>1535.59997558593</v>
      </c>
      <c r="G73" s="92">
        <f t="shared" si="12"/>
        <v>-2.7608901300678168E-2</v>
      </c>
      <c r="H73" s="96">
        <v>1483</v>
      </c>
      <c r="I73" s="92">
        <f t="shared" si="13"/>
        <v>-3.3561420658194896E-2</v>
      </c>
      <c r="J73" s="96">
        <v>220.58000183105401</v>
      </c>
      <c r="K73" s="92">
        <f t="shared" si="14"/>
        <v>-2.4586528582296152E-2</v>
      </c>
      <c r="L73" s="96">
        <v>162.192138671875</v>
      </c>
      <c r="M73" s="92">
        <f t="shared" si="15"/>
        <v>-2.0270259683000114E-2</v>
      </c>
      <c r="N73" s="96">
        <v>560.65002441406205</v>
      </c>
      <c r="O73" s="92">
        <f t="shared" si="16"/>
        <v>-1.7093267150567915E-2</v>
      </c>
      <c r="P73" s="96">
        <v>72.4716796875</v>
      </c>
      <c r="Q73" s="92">
        <f t="shared" si="17"/>
        <v>-1.7972971380330161E-2</v>
      </c>
      <c r="R73" s="96">
        <v>347.89190673828102</v>
      </c>
      <c r="S73" s="92">
        <f t="shared" si="18"/>
        <v>-1.1246992794850863E-2</v>
      </c>
      <c r="T73" s="96">
        <v>287.20001220703102</v>
      </c>
      <c r="U73" s="92">
        <f t="shared" si="19"/>
        <v>5.2502622887991013E-3</v>
      </c>
      <c r="V73" s="96">
        <v>392.31896972656199</v>
      </c>
      <c r="W73" s="92">
        <f t="shared" si="20"/>
        <v>-9.783003541070201E-3</v>
      </c>
      <c r="X73" s="96">
        <v>1394.27087402343</v>
      </c>
      <c r="Y73" s="92">
        <f t="shared" si="21"/>
        <v>-2.0100863354212795E-2</v>
      </c>
    </row>
    <row r="74" spans="3:25" ht="14.25" customHeight="1" x14ac:dyDescent="0.35">
      <c r="C74" s="95">
        <v>46182</v>
      </c>
      <c r="D74" s="96">
        <v>40346.1</v>
      </c>
      <c r="E74" s="92">
        <f t="shared" si="11"/>
        <v>-2.4637940945587689E-3</v>
      </c>
      <c r="F74" s="96">
        <v>1579.19995117187</v>
      </c>
      <c r="G74" s="92">
        <f t="shared" si="12"/>
        <v>5.6036211290135807E-3</v>
      </c>
      <c r="H74" s="96">
        <v>1534.5</v>
      </c>
      <c r="I74" s="92">
        <f t="shared" si="13"/>
        <v>2.9520295202952074E-2</v>
      </c>
      <c r="J74" s="96">
        <v>226.13999938964801</v>
      </c>
      <c r="K74" s="92">
        <f t="shared" si="14"/>
        <v>1.284008316564389E-3</v>
      </c>
      <c r="L74" s="96">
        <v>165.54783630371</v>
      </c>
      <c r="M74" s="92">
        <f t="shared" si="15"/>
        <v>-1.6104131325135107E-2</v>
      </c>
      <c r="N74" s="96">
        <v>570.40002441406205</v>
      </c>
      <c r="O74" s="92">
        <f t="shared" si="16"/>
        <v>-9.6328536861389757E-4</v>
      </c>
      <c r="P74" s="96">
        <v>73.798049926757798</v>
      </c>
      <c r="Q74" s="92">
        <f t="shared" si="17"/>
        <v>6.66575916596579E-3</v>
      </c>
      <c r="R74" s="96">
        <v>351.84915161132801</v>
      </c>
      <c r="S74" s="92">
        <f t="shared" si="18"/>
        <v>-1.8625894965820344E-2</v>
      </c>
      <c r="T74" s="96">
        <v>285.70001220703102</v>
      </c>
      <c r="U74" s="92">
        <f t="shared" si="19"/>
        <v>-1.5845593452857965E-2</v>
      </c>
      <c r="V74" s="96">
        <v>396.19494628906199</v>
      </c>
      <c r="W74" s="92">
        <f t="shared" si="20"/>
        <v>-1.3730870143936591E-2</v>
      </c>
      <c r="X74" s="96">
        <v>1422.87182617187</v>
      </c>
      <c r="Y74" s="92">
        <f t="shared" si="21"/>
        <v>-1.8289322759826088E-2</v>
      </c>
    </row>
    <row r="75" spans="3:25" ht="14.25" customHeight="1" x14ac:dyDescent="0.35">
      <c r="C75" s="95">
        <v>46181</v>
      </c>
      <c r="D75" s="96">
        <v>40445.75</v>
      </c>
      <c r="E75" s="92">
        <f t="shared" si="11"/>
        <v>6.1920274847406809E-3</v>
      </c>
      <c r="F75" s="96">
        <v>1570.40002441406</v>
      </c>
      <c r="G75" s="92">
        <f t="shared" si="12"/>
        <v>-5.4464696554401559E-3</v>
      </c>
      <c r="H75" s="96">
        <v>1490.5</v>
      </c>
      <c r="I75" s="92">
        <f t="shared" si="13"/>
        <v>-2.3071345807433086E-2</v>
      </c>
      <c r="J75" s="96">
        <v>225.850006103515</v>
      </c>
      <c r="K75" s="92">
        <f t="shared" si="14"/>
        <v>-2.901977567875047E-2</v>
      </c>
      <c r="L75" s="96">
        <v>168.25747680664</v>
      </c>
      <c r="M75" s="92">
        <f t="shared" si="15"/>
        <v>-2.30670154012238E-2</v>
      </c>
      <c r="N75" s="96">
        <v>570.95001220703102</v>
      </c>
      <c r="O75" s="92">
        <f t="shared" si="16"/>
        <v>-2.2680588365521004E-2</v>
      </c>
      <c r="P75" s="96">
        <v>73.309387207031193</v>
      </c>
      <c r="Q75" s="92">
        <f t="shared" si="17"/>
        <v>-1.9474469039765574E-2</v>
      </c>
      <c r="R75" s="96">
        <v>358.52703857421801</v>
      </c>
      <c r="S75" s="92">
        <f t="shared" si="18"/>
        <v>2.0738832641009619E-3</v>
      </c>
      <c r="T75" s="96">
        <v>290.29998779296801</v>
      </c>
      <c r="U75" s="92">
        <f t="shared" si="19"/>
        <v>1.6278641679821515E-2</v>
      </c>
      <c r="V75" s="96">
        <v>401.71078491210898</v>
      </c>
      <c r="W75" s="92">
        <f t="shared" si="20"/>
        <v>-1.2218962951623946E-2</v>
      </c>
      <c r="X75" s="96">
        <v>1449.38000488281</v>
      </c>
      <c r="Y75" s="92">
        <f t="shared" si="21"/>
        <v>-3.9038229830650195E-3</v>
      </c>
    </row>
    <row r="76" spans="3:25" ht="14.25" customHeight="1" x14ac:dyDescent="0.35">
      <c r="C76" s="95">
        <v>46178</v>
      </c>
      <c r="D76" s="96">
        <v>40196.85</v>
      </c>
      <c r="E76" s="92">
        <f t="shared" si="11"/>
        <v>1.7915060220730084E-4</v>
      </c>
      <c r="F76" s="96">
        <v>1579</v>
      </c>
      <c r="G76" s="92">
        <f t="shared" si="12"/>
        <v>3.8815789473684248E-2</v>
      </c>
      <c r="H76" s="96">
        <v>1525.69995117187</v>
      </c>
      <c r="I76" s="92">
        <f t="shared" si="13"/>
        <v>7.194540773609992E-2</v>
      </c>
      <c r="J76" s="96">
        <v>232.600006103515</v>
      </c>
      <c r="K76" s="92">
        <f t="shared" si="14"/>
        <v>1.1172487666205821E-2</v>
      </c>
      <c r="L76" s="96">
        <v>172.23031616210901</v>
      </c>
      <c r="M76" s="92">
        <f t="shared" si="15"/>
        <v>4.5556740427132869E-3</v>
      </c>
      <c r="N76" s="96">
        <v>584.20001220703102</v>
      </c>
      <c r="O76" s="92">
        <f t="shared" si="16"/>
        <v>-6.5470209435535276E-3</v>
      </c>
      <c r="P76" s="96">
        <v>74.765403747558594</v>
      </c>
      <c r="Q76" s="92">
        <f t="shared" si="17"/>
        <v>-1.510777968945165E-2</v>
      </c>
      <c r="R76" s="96">
        <v>357.78503417968699</v>
      </c>
      <c r="S76" s="92">
        <f t="shared" si="18"/>
        <v>-1.2964008323030241E-2</v>
      </c>
      <c r="T76" s="96">
        <v>285.64999389648398</v>
      </c>
      <c r="U76" s="92">
        <f t="shared" si="19"/>
        <v>3.6893456445923345E-3</v>
      </c>
      <c r="V76" s="96">
        <v>406.67999267578102</v>
      </c>
      <c r="W76" s="92">
        <f t="shared" si="20"/>
        <v>-3.894770557612226E-3</v>
      </c>
      <c r="X76" s="96">
        <v>1455.06030273437</v>
      </c>
      <c r="Y76" s="92">
        <f t="shared" si="21"/>
        <v>1.3958345366440472E-2</v>
      </c>
    </row>
    <row r="77" spans="3:25" ht="14.25" customHeight="1" x14ac:dyDescent="0.35">
      <c r="C77" s="95">
        <v>46177</v>
      </c>
      <c r="D77" s="96">
        <v>40189.65</v>
      </c>
      <c r="E77" s="92">
        <f t="shared" si="11"/>
        <v>-1.5899179329079693E-3</v>
      </c>
      <c r="F77" s="96">
        <v>1520</v>
      </c>
      <c r="G77" s="92">
        <f t="shared" si="12"/>
        <v>1.8016224535476022E-2</v>
      </c>
      <c r="H77" s="96">
        <v>1423.30004882812</v>
      </c>
      <c r="I77" s="92">
        <f t="shared" si="13"/>
        <v>-2.9421724496532242E-3</v>
      </c>
      <c r="J77" s="96">
        <v>230.02999877929599</v>
      </c>
      <c r="K77" s="92">
        <f t="shared" si="14"/>
        <v>-1.0708779663732848E-2</v>
      </c>
      <c r="L77" s="96">
        <v>171.44924926757801</v>
      </c>
      <c r="M77" s="92">
        <f t="shared" si="15"/>
        <v>-1.4193783631810342E-2</v>
      </c>
      <c r="N77" s="96">
        <v>588.04998779296795</v>
      </c>
      <c r="O77" s="92">
        <f t="shared" si="16"/>
        <v>1.6976863290834254E-2</v>
      </c>
      <c r="P77" s="96">
        <v>75.912269592285099</v>
      </c>
      <c r="Q77" s="92">
        <f t="shared" si="17"/>
        <v>1.3582036140052489E-2</v>
      </c>
      <c r="R77" s="96">
        <v>362.484283447265</v>
      </c>
      <c r="S77" s="92">
        <f t="shared" si="18"/>
        <v>-1.0905021776407287E-3</v>
      </c>
      <c r="T77" s="96">
        <v>284.600006103515</v>
      </c>
      <c r="U77" s="92">
        <f t="shared" si="19"/>
        <v>-1.5786062400389156E-3</v>
      </c>
      <c r="V77" s="96">
        <v>408.27011108398398</v>
      </c>
      <c r="W77" s="92">
        <f t="shared" si="20"/>
        <v>-2.3072334355989099E-3</v>
      </c>
      <c r="X77" s="96">
        <v>1435.02966308593</v>
      </c>
      <c r="Y77" s="92">
        <f t="shared" si="21"/>
        <v>2.2969056656410025E-3</v>
      </c>
    </row>
    <row r="78" spans="3:25" ht="14.25" customHeight="1" x14ac:dyDescent="0.35">
      <c r="C78" s="95">
        <v>46176</v>
      </c>
      <c r="D78" s="96">
        <v>40253.65</v>
      </c>
      <c r="E78" s="92">
        <f t="shared" si="11"/>
        <v>-1.5273496746416093E-2</v>
      </c>
      <c r="F78" s="96">
        <v>1493.09997558593</v>
      </c>
      <c r="G78" s="92">
        <f t="shared" si="12"/>
        <v>-2.4500196392362117E-2</v>
      </c>
      <c r="H78" s="96">
        <v>1427.5</v>
      </c>
      <c r="I78" s="92">
        <f t="shared" si="13"/>
        <v>-1.5109717155492253E-2</v>
      </c>
      <c r="J78" s="96">
        <v>232.52000427246</v>
      </c>
      <c r="K78" s="92">
        <f t="shared" si="14"/>
        <v>-1.4453390875178163E-2</v>
      </c>
      <c r="L78" s="96">
        <v>173.91780090332</v>
      </c>
      <c r="M78" s="92">
        <f t="shared" si="15"/>
        <v>8.1609911962332582E-3</v>
      </c>
      <c r="N78" s="96">
        <v>578.2333984375</v>
      </c>
      <c r="O78" s="92">
        <f t="shared" si="16"/>
        <v>-1.418733880270695E-2</v>
      </c>
      <c r="P78" s="96">
        <v>74.895042419433594</v>
      </c>
      <c r="Q78" s="92">
        <f t="shared" si="17"/>
        <v>3.8871086934460175E-2</v>
      </c>
      <c r="R78" s="96">
        <v>362.88000488281199</v>
      </c>
      <c r="S78" s="92">
        <f t="shared" si="18"/>
        <v>-1.6331238592325326E-3</v>
      </c>
      <c r="T78" s="96">
        <v>285.04998779296801</v>
      </c>
      <c r="U78" s="92">
        <f t="shared" si="19"/>
        <v>1.0278199394709198E-2</v>
      </c>
      <c r="V78" s="96">
        <v>409.214263916015</v>
      </c>
      <c r="W78" s="92">
        <f t="shared" si="20"/>
        <v>-7.5922253256192063E-3</v>
      </c>
      <c r="X78" s="96">
        <v>1431.74108886718</v>
      </c>
      <c r="Y78" s="92">
        <f t="shared" si="21"/>
        <v>8.9893368459612599E-3</v>
      </c>
    </row>
    <row r="79" spans="3:25" ht="14.25" customHeight="1" x14ac:dyDescent="0.35">
      <c r="C79" s="95">
        <v>46175</v>
      </c>
      <c r="D79" s="96">
        <v>40878</v>
      </c>
      <c r="E79" s="92">
        <f t="shared" si="11"/>
        <v>-1.5835755945179719E-2</v>
      </c>
      <c r="F79" s="96">
        <v>1530.59997558593</v>
      </c>
      <c r="G79" s="92">
        <f t="shared" si="12"/>
        <v>2.278648552350826E-2</v>
      </c>
      <c r="H79" s="96">
        <v>1449.40002441406</v>
      </c>
      <c r="I79" s="92">
        <f t="shared" si="13"/>
        <v>1.7278318873568121E-3</v>
      </c>
      <c r="J79" s="96">
        <v>235.92999267578099</v>
      </c>
      <c r="K79" s="92">
        <f t="shared" si="14"/>
        <v>1.5626300371658797E-2</v>
      </c>
      <c r="L79" s="96">
        <v>172.50994873046801</v>
      </c>
      <c r="M79" s="92">
        <f t="shared" si="15"/>
        <v>3.1400443451752302E-3</v>
      </c>
      <c r="N79" s="96">
        <v>586.55505371093705</v>
      </c>
      <c r="O79" s="92">
        <f t="shared" si="16"/>
        <v>8.7409849473751855E-3</v>
      </c>
      <c r="P79" s="96">
        <v>72.092720031738196</v>
      </c>
      <c r="Q79" s="92">
        <f t="shared" si="17"/>
        <v>-6.3600922115563119E-2</v>
      </c>
      <c r="R79" s="96">
        <v>363.47360229492102</v>
      </c>
      <c r="S79" s="92">
        <f t="shared" si="18"/>
        <v>-2.983898261941087E-2</v>
      </c>
      <c r="T79" s="96">
        <v>282.14999389648398</v>
      </c>
      <c r="U79" s="92">
        <f t="shared" si="19"/>
        <v>-1.3978682807335718E-2</v>
      </c>
      <c r="V79" s="96">
        <v>412.34487915039</v>
      </c>
      <c r="W79" s="92">
        <f t="shared" si="20"/>
        <v>-1.0965396898340751E-2</v>
      </c>
      <c r="X79" s="96">
        <v>1418.9853515625</v>
      </c>
      <c r="Y79" s="92">
        <f t="shared" si="21"/>
        <v>8.2850694664056146E-3</v>
      </c>
    </row>
    <row r="80" spans="3:25" ht="14.25" customHeight="1" x14ac:dyDescent="0.35">
      <c r="C80" s="95">
        <v>46174</v>
      </c>
      <c r="D80" s="96">
        <v>41535.75</v>
      </c>
      <c r="E80" s="92">
        <f t="shared" si="11"/>
        <v>1.7668922395417397E-2</v>
      </c>
      <c r="F80" s="96">
        <v>1496.5</v>
      </c>
      <c r="G80" s="92">
        <f t="shared" si="12"/>
        <v>-1.1101598021575287E-2</v>
      </c>
      <c r="H80" s="96">
        <v>1446.90002441406</v>
      </c>
      <c r="I80" s="92">
        <f t="shared" si="13"/>
        <v>-1.9316795125659869E-2</v>
      </c>
      <c r="J80" s="96">
        <v>232.30000305175699</v>
      </c>
      <c r="K80" s="92">
        <f t="shared" si="14"/>
        <v>-4.5486264895142847E-2</v>
      </c>
      <c r="L80" s="96">
        <v>171.969955444335</v>
      </c>
      <c r="M80" s="92">
        <f t="shared" si="15"/>
        <v>-2.0594142591027764E-2</v>
      </c>
      <c r="N80" s="96">
        <v>581.472412109375</v>
      </c>
      <c r="O80" s="92">
        <f t="shared" si="16"/>
        <v>-1.9494037464853564E-2</v>
      </c>
      <c r="P80" s="96">
        <v>76.989311218261705</v>
      </c>
      <c r="Q80" s="92">
        <f t="shared" si="17"/>
        <v>-2.1174192150357207E-2</v>
      </c>
      <c r="R80" s="96">
        <v>374.65286254882801</v>
      </c>
      <c r="S80" s="92">
        <f t="shared" si="18"/>
        <v>-2.119402509079138E-2</v>
      </c>
      <c r="T80" s="96">
        <v>286.14999389648398</v>
      </c>
      <c r="U80" s="92">
        <f t="shared" si="19"/>
        <v>-1.5143672625514859E-2</v>
      </c>
      <c r="V80" s="96">
        <v>416.91653442382801</v>
      </c>
      <c r="W80" s="92">
        <f t="shared" si="20"/>
        <v>-2.9709034931457712E-3</v>
      </c>
      <c r="X80" s="96">
        <v>1407.32556152343</v>
      </c>
      <c r="Y80" s="92">
        <f t="shared" si="21"/>
        <v>-5.7030921597011064E-3</v>
      </c>
    </row>
    <row r="81" spans="3:25" ht="14.25" customHeight="1" x14ac:dyDescent="0.35">
      <c r="C81" s="95">
        <v>46171</v>
      </c>
      <c r="D81" s="96">
        <v>40814.6</v>
      </c>
      <c r="E81" s="92">
        <f t="shared" si="11"/>
        <v>5.8109160448311936E-3</v>
      </c>
      <c r="F81" s="96">
        <v>1513.30004882812</v>
      </c>
      <c r="G81" s="92">
        <f t="shared" si="12"/>
        <v>-1.7401420156255787E-2</v>
      </c>
      <c r="H81" s="96">
        <v>1475.40002441406</v>
      </c>
      <c r="I81" s="92">
        <f t="shared" si="13"/>
        <v>-9.732196632255552E-3</v>
      </c>
      <c r="J81" s="96">
        <v>243.36999511718699</v>
      </c>
      <c r="K81" s="92">
        <f t="shared" si="14"/>
        <v>-2.2257074699345902E-2</v>
      </c>
      <c r="L81" s="96">
        <v>175.58599853515599</v>
      </c>
      <c r="M81" s="92">
        <f t="shared" si="15"/>
        <v>-2.0336823802184378E-2</v>
      </c>
      <c r="N81" s="96">
        <v>593.03302001953102</v>
      </c>
      <c r="O81" s="92">
        <f t="shared" si="16"/>
        <v>-1.1627016303151994E-2</v>
      </c>
      <c r="P81" s="96">
        <v>78.654762268066406</v>
      </c>
      <c r="Q81" s="92">
        <f t="shared" si="17"/>
        <v>-2.2434318885874105E-2</v>
      </c>
      <c r="R81" s="96">
        <v>382.76519775390602</v>
      </c>
      <c r="S81" s="92">
        <f t="shared" si="18"/>
        <v>-2.8255656748390146E-2</v>
      </c>
      <c r="T81" s="96">
        <v>290.54998779296801</v>
      </c>
      <c r="U81" s="92">
        <f t="shared" si="19"/>
        <v>-3.1984028981279389E-2</v>
      </c>
      <c r="V81" s="96">
        <v>418.15884399414</v>
      </c>
      <c r="W81" s="92">
        <f t="shared" si="20"/>
        <v>-1.1860005792300288E-2</v>
      </c>
      <c r="X81" s="96">
        <v>1415.39770507812</v>
      </c>
      <c r="Y81" s="92">
        <f t="shared" si="21"/>
        <v>-1.4022888907125997E-2</v>
      </c>
    </row>
    <row r="82" spans="3:25" ht="14.25" customHeight="1" x14ac:dyDescent="0.35">
      <c r="C82" s="95">
        <v>46170</v>
      </c>
      <c r="D82" s="96">
        <v>40578.800000000003</v>
      </c>
      <c r="E82" s="92">
        <f t="shared" si="11"/>
        <v>8.4796309919081825E-3</v>
      </c>
      <c r="F82" s="96">
        <v>1540.09997558593</v>
      </c>
      <c r="G82" s="92">
        <f t="shared" si="12"/>
        <v>0</v>
      </c>
      <c r="H82" s="96">
        <v>1489.90002441406</v>
      </c>
      <c r="I82" s="92">
        <f t="shared" si="13"/>
        <v>0</v>
      </c>
      <c r="J82" s="96">
        <v>248.91000366210901</v>
      </c>
      <c r="K82" s="92">
        <f t="shared" si="14"/>
        <v>0</v>
      </c>
      <c r="L82" s="96">
        <v>179.23098754882801</v>
      </c>
      <c r="M82" s="92">
        <f t="shared" si="15"/>
        <v>0</v>
      </c>
      <c r="N82" s="96">
        <v>600.00933837890602</v>
      </c>
      <c r="O82" s="92">
        <f t="shared" si="16"/>
        <v>0</v>
      </c>
      <c r="P82" s="96">
        <v>80.459823608398395</v>
      </c>
      <c r="Q82" s="92">
        <f t="shared" si="17"/>
        <v>0</v>
      </c>
      <c r="R82" s="96">
        <v>393.89495849609301</v>
      </c>
      <c r="S82" s="92">
        <f t="shared" si="18"/>
        <v>0</v>
      </c>
      <c r="T82" s="96">
        <v>300.14999389648398</v>
      </c>
      <c r="U82" s="92">
        <f t="shared" si="19"/>
        <v>0</v>
      </c>
      <c r="V82" s="96">
        <v>423.177734375</v>
      </c>
      <c r="W82" s="92">
        <f t="shared" si="20"/>
        <v>0</v>
      </c>
      <c r="X82" s="96">
        <v>1435.52795410156</v>
      </c>
      <c r="Y82" s="92">
        <f t="shared" si="21"/>
        <v>0</v>
      </c>
    </row>
    <row r="83" spans="3:25" ht="14.25" customHeight="1" x14ac:dyDescent="0.35">
      <c r="C83" s="95">
        <v>46169</v>
      </c>
      <c r="D83" s="96">
        <v>40237.599999999999</v>
      </c>
      <c r="E83" s="92">
        <f t="shared" si="11"/>
        <v>-9.980684148589436E-4</v>
      </c>
      <c r="F83" s="96">
        <v>1540.09997558593</v>
      </c>
      <c r="G83" s="92">
        <f t="shared" si="12"/>
        <v>5.2484059451316956E-2</v>
      </c>
      <c r="H83" s="96">
        <v>1489.90002441406</v>
      </c>
      <c r="I83" s="92">
        <f t="shared" si="13"/>
        <v>2.2299985903366792E-2</v>
      </c>
      <c r="J83" s="96">
        <v>248.91000366210901</v>
      </c>
      <c r="K83" s="92">
        <f t="shared" si="14"/>
        <v>1.7911932706327072E-2</v>
      </c>
      <c r="L83" s="96">
        <v>179.23098754882801</v>
      </c>
      <c r="M83" s="92">
        <f t="shared" si="15"/>
        <v>1.6571840083446476E-2</v>
      </c>
      <c r="N83" s="96">
        <v>600.00933837890602</v>
      </c>
      <c r="O83" s="92">
        <f t="shared" si="16"/>
        <v>4.5225745428377762E-2</v>
      </c>
      <c r="P83" s="96">
        <v>80.459823608398395</v>
      </c>
      <c r="Q83" s="92">
        <f t="shared" si="17"/>
        <v>2.8556854766741857E-2</v>
      </c>
      <c r="R83" s="96">
        <v>393.89495849609301</v>
      </c>
      <c r="S83" s="92">
        <f t="shared" si="18"/>
        <v>2.1683307976904764E-2</v>
      </c>
      <c r="T83" s="96">
        <v>300.14999389648398</v>
      </c>
      <c r="U83" s="92">
        <f t="shared" si="19"/>
        <v>2.5978487166761877E-2</v>
      </c>
      <c r="V83" s="96">
        <v>423.177734375</v>
      </c>
      <c r="W83" s="92">
        <f t="shared" si="20"/>
        <v>1.1521479394575262E-2</v>
      </c>
      <c r="X83" s="96">
        <v>1435.52795410156</v>
      </c>
      <c r="Y83" s="92">
        <f t="shared" si="21"/>
        <v>-1.9067133894928756E-2</v>
      </c>
    </row>
    <row r="84" spans="3:25" ht="14.25" customHeight="1" x14ac:dyDescent="0.35">
      <c r="C84" s="95">
        <v>46168</v>
      </c>
      <c r="D84" s="96">
        <v>40277.800000000003</v>
      </c>
      <c r="E84" s="92">
        <f t="shared" si="11"/>
        <v>3.0593986544624752E-3</v>
      </c>
      <c r="F84" s="96">
        <v>1463.30004882812</v>
      </c>
      <c r="G84" s="92">
        <f t="shared" si="12"/>
        <v>4.2013813251117638E-2</v>
      </c>
      <c r="H84" s="96">
        <v>1457.40002441406</v>
      </c>
      <c r="I84" s="92">
        <f t="shared" si="13"/>
        <v>3.2811317149165742E-2</v>
      </c>
      <c r="J84" s="96">
        <v>244.52999877929599</v>
      </c>
      <c r="K84" s="92">
        <f t="shared" si="14"/>
        <v>4.7776131901628771E-2</v>
      </c>
      <c r="L84" s="96">
        <v>176.30921936035099</v>
      </c>
      <c r="M84" s="92">
        <f t="shared" si="15"/>
        <v>-1.4817553343015044E-2</v>
      </c>
      <c r="N84" s="96">
        <v>574.047607421875</v>
      </c>
      <c r="O84" s="92">
        <f t="shared" si="16"/>
        <v>3.4018442854548248E-2</v>
      </c>
      <c r="P84" s="96">
        <v>78.225936889648395</v>
      </c>
      <c r="Q84" s="92">
        <f t="shared" si="17"/>
        <v>-7.3397893686768523E-3</v>
      </c>
      <c r="R84" s="96">
        <v>385.53527832031199</v>
      </c>
      <c r="S84" s="92">
        <f t="shared" si="18"/>
        <v>-8.973024459670853E-4</v>
      </c>
      <c r="T84" s="96">
        <v>292.54998779296801</v>
      </c>
      <c r="U84" s="92">
        <f t="shared" si="19"/>
        <v>-9.4803394368836447E-3</v>
      </c>
      <c r="V84" s="96">
        <v>418.35763549804602</v>
      </c>
      <c r="W84" s="92">
        <f t="shared" si="20"/>
        <v>1.7893929142738241E-2</v>
      </c>
      <c r="X84" s="96">
        <v>1463.43139648437</v>
      </c>
      <c r="Y84" s="92">
        <f t="shared" si="21"/>
        <v>-4.1366553283457286E-3</v>
      </c>
    </row>
    <row r="85" spans="3:25" ht="14.25" customHeight="1" x14ac:dyDescent="0.35">
      <c r="C85" s="95">
        <v>46167</v>
      </c>
      <c r="D85" s="96">
        <v>40154.949999999997</v>
      </c>
      <c r="E85" s="92">
        <f t="shared" si="11"/>
        <v>1.4805744886792871E-2</v>
      </c>
      <c r="F85" s="96">
        <v>1404.30004882812</v>
      </c>
      <c r="G85" s="92">
        <f t="shared" si="12"/>
        <v>2.661014969252018E-2</v>
      </c>
      <c r="H85" s="96">
        <v>1411.09997558593</v>
      </c>
      <c r="I85" s="92">
        <f t="shared" si="13"/>
        <v>3.5821716955665384E-2</v>
      </c>
      <c r="J85" s="96">
        <v>233.38000488281199</v>
      </c>
      <c r="K85" s="92">
        <f t="shared" si="14"/>
        <v>6.4107227289160518E-2</v>
      </c>
      <c r="L85" s="96">
        <v>178.96098327636699</v>
      </c>
      <c r="M85" s="92">
        <f t="shared" si="15"/>
        <v>4.7229398173695536E-2</v>
      </c>
      <c r="N85" s="96">
        <v>555.161865234375</v>
      </c>
      <c r="O85" s="92">
        <f t="shared" si="16"/>
        <v>1.0521530391898404E-2</v>
      </c>
      <c r="P85" s="96">
        <v>78.804344177246094</v>
      </c>
      <c r="Q85" s="92">
        <f t="shared" si="17"/>
        <v>8.4226223135694944E-3</v>
      </c>
      <c r="R85" s="96">
        <v>385.88153076171801</v>
      </c>
      <c r="S85" s="92">
        <f t="shared" si="18"/>
        <v>3.6022182711714645E-3</v>
      </c>
      <c r="T85" s="96">
        <v>295.350006103515</v>
      </c>
      <c r="U85" s="92">
        <f t="shared" si="19"/>
        <v>3.5678503367306824E-3</v>
      </c>
      <c r="V85" s="96">
        <v>411.003173828125</v>
      </c>
      <c r="W85" s="92">
        <f t="shared" si="20"/>
        <v>1.1371986507684895E-2</v>
      </c>
      <c r="X85" s="96">
        <v>1469.51025390625</v>
      </c>
      <c r="Y85" s="92">
        <f t="shared" si="21"/>
        <v>-1.5949281557669281E-2</v>
      </c>
    </row>
    <row r="86" spans="3:25" ht="14.25" customHeight="1" x14ac:dyDescent="0.35">
      <c r="C86" s="95">
        <v>46164</v>
      </c>
      <c r="D86" s="96">
        <v>39569.1</v>
      </c>
      <c r="E86" s="92">
        <f t="shared" si="11"/>
        <v>1.2550766077505937E-3</v>
      </c>
      <c r="F86" s="96">
        <v>1367.90002441406</v>
      </c>
      <c r="G86" s="92">
        <f t="shared" si="12"/>
        <v>1.9147723273087003E-2</v>
      </c>
      <c r="H86" s="96">
        <v>1362.30004882812</v>
      </c>
      <c r="I86" s="92">
        <f t="shared" si="13"/>
        <v>3.0187732319622018E-3</v>
      </c>
      <c r="J86" s="96">
        <v>219.32000732421801</v>
      </c>
      <c r="K86" s="92">
        <f t="shared" si="14"/>
        <v>-4.556835249425184E-5</v>
      </c>
      <c r="L86" s="96">
        <v>170.88995361328099</v>
      </c>
      <c r="M86" s="92">
        <f t="shared" si="15"/>
        <v>-1.456848055193849E-2</v>
      </c>
      <c r="N86" s="96">
        <v>549.38153076171795</v>
      </c>
      <c r="O86" s="92">
        <f t="shared" si="16"/>
        <v>5.1053298102239353E-3</v>
      </c>
      <c r="P86" s="96">
        <v>78.146148681640597</v>
      </c>
      <c r="Q86" s="92">
        <f t="shared" si="17"/>
        <v>-8.1012516524351375E-3</v>
      </c>
      <c r="R86" s="96">
        <v>384.496490478515</v>
      </c>
      <c r="S86" s="92">
        <f t="shared" si="18"/>
        <v>-3.8582854836144431E-4</v>
      </c>
      <c r="T86" s="96">
        <v>294.29998779296801</v>
      </c>
      <c r="U86" s="92">
        <f t="shared" si="19"/>
        <v>-1.752629014836915E-2</v>
      </c>
      <c r="V86" s="96">
        <v>406.38180541992102</v>
      </c>
      <c r="W86" s="92">
        <f t="shared" si="20"/>
        <v>-3.8977662740565799E-3</v>
      </c>
      <c r="X86" s="96">
        <v>1493.32775878906</v>
      </c>
      <c r="Y86" s="92">
        <f t="shared" si="21"/>
        <v>4.7605910255477113E-3</v>
      </c>
    </row>
    <row r="87" spans="3:25" ht="14.25" customHeight="1" x14ac:dyDescent="0.35">
      <c r="C87" s="95">
        <v>46163</v>
      </c>
      <c r="D87" s="96">
        <v>39519.5</v>
      </c>
      <c r="E87" s="92">
        <f t="shared" si="11"/>
        <v>-7.4679438478935101E-3</v>
      </c>
      <c r="F87" s="96">
        <v>1342.19995117187</v>
      </c>
      <c r="G87" s="92">
        <f t="shared" si="12"/>
        <v>-2.8972769369246532E-3</v>
      </c>
      <c r="H87" s="96">
        <v>1358.19995117187</v>
      </c>
      <c r="I87" s="92">
        <f t="shared" si="13"/>
        <v>-3.6678405069643372E-3</v>
      </c>
      <c r="J87" s="96">
        <v>219.33000183105401</v>
      </c>
      <c r="K87" s="92">
        <f t="shared" si="14"/>
        <v>-4.1318726816788054E-3</v>
      </c>
      <c r="L87" s="96">
        <v>173.41636657714801</v>
      </c>
      <c r="M87" s="92">
        <f t="shared" si="15"/>
        <v>-4.483802539249071E-3</v>
      </c>
      <c r="N87" s="96">
        <v>546.59100341796795</v>
      </c>
      <c r="O87" s="92">
        <f t="shared" si="16"/>
        <v>2.1131995267057002E-2</v>
      </c>
      <c r="P87" s="96">
        <v>78.784400939941406</v>
      </c>
      <c r="Q87" s="92">
        <f t="shared" si="17"/>
        <v>-6.2893898806811732E-3</v>
      </c>
      <c r="R87" s="96">
        <v>384.64489746093699</v>
      </c>
      <c r="S87" s="92">
        <f t="shared" si="18"/>
        <v>-9.3005477203195186E-3</v>
      </c>
      <c r="T87" s="96">
        <v>299.54998779296801</v>
      </c>
      <c r="U87" s="92">
        <f t="shared" si="19"/>
        <v>-1.1670760608176733E-3</v>
      </c>
      <c r="V87" s="96">
        <v>407.97198486328102</v>
      </c>
      <c r="W87" s="92">
        <f t="shared" si="20"/>
        <v>-7.2550943389494416E-3</v>
      </c>
      <c r="X87" s="96">
        <v>1486.25231933593</v>
      </c>
      <c r="Y87" s="92">
        <f t="shared" si="21"/>
        <v>-1.4015605197415182E-2</v>
      </c>
    </row>
    <row r="88" spans="3:25" ht="14.25" customHeight="1" x14ac:dyDescent="0.35">
      <c r="C88" s="95">
        <v>46162</v>
      </c>
      <c r="D88" s="96">
        <v>39816.85</v>
      </c>
      <c r="E88" s="92">
        <f t="shared" si="11"/>
        <v>-6.5693366916043106E-3</v>
      </c>
      <c r="F88" s="96">
        <v>1346.09997558593</v>
      </c>
      <c r="G88" s="92">
        <f t="shared" si="12"/>
        <v>1.2485878590394961E-2</v>
      </c>
      <c r="H88" s="96">
        <v>1363.19995117187</v>
      </c>
      <c r="I88" s="92">
        <f t="shared" si="13"/>
        <v>-1.0596673783447752E-2</v>
      </c>
      <c r="J88" s="96">
        <v>220.24000549316401</v>
      </c>
      <c r="K88" s="92">
        <f t="shared" si="14"/>
        <v>5.2490263110891444E-3</v>
      </c>
      <c r="L88" s="96">
        <v>174.19743347167901</v>
      </c>
      <c r="M88" s="92">
        <f t="shared" si="15"/>
        <v>-2.264441891112301E-3</v>
      </c>
      <c r="N88" s="96">
        <v>535.27947998046795</v>
      </c>
      <c r="O88" s="92">
        <f t="shared" si="16"/>
        <v>7.4087458511957749E-3</v>
      </c>
      <c r="P88" s="96">
        <v>79.283042907714801</v>
      </c>
      <c r="Q88" s="92">
        <f t="shared" si="17"/>
        <v>5.5654621825316219E-3</v>
      </c>
      <c r="R88" s="96">
        <v>388.25588989257801</v>
      </c>
      <c r="S88" s="92">
        <f t="shared" si="18"/>
        <v>7.832617498770178E-3</v>
      </c>
      <c r="T88" s="96">
        <v>299.89999389648398</v>
      </c>
      <c r="U88" s="92">
        <f t="shared" si="19"/>
        <v>4.3536093985152569E-3</v>
      </c>
      <c r="V88" s="96">
        <v>410.95349121093699</v>
      </c>
      <c r="W88" s="92">
        <f t="shared" si="20"/>
        <v>-3.6144356337224348E-3</v>
      </c>
      <c r="X88" s="96">
        <v>1507.37915039062</v>
      </c>
      <c r="Y88" s="92">
        <f t="shared" si="21"/>
        <v>2.1819875310742587E-2</v>
      </c>
    </row>
    <row r="89" spans="3:25" ht="14.25" customHeight="1" x14ac:dyDescent="0.35">
      <c r="C89" s="95">
        <v>46161</v>
      </c>
      <c r="D89" s="96">
        <v>40080.15</v>
      </c>
      <c r="E89" s="92">
        <f t="shared" si="11"/>
        <v>6.5407323510726645E-3</v>
      </c>
      <c r="F89" s="96">
        <v>1329.5</v>
      </c>
      <c r="G89" s="92">
        <f t="shared" si="12"/>
        <v>9.0337358109615629E-4</v>
      </c>
      <c r="H89" s="96">
        <v>1377.80004882812</v>
      </c>
      <c r="I89" s="92">
        <f t="shared" si="13"/>
        <v>6.4280853382907566E-3</v>
      </c>
      <c r="J89" s="96">
        <v>219.08999633789</v>
      </c>
      <c r="K89" s="92">
        <f t="shared" si="14"/>
        <v>-9.5762294092360811E-4</v>
      </c>
      <c r="L89" s="96">
        <v>174.59278869628901</v>
      </c>
      <c r="M89" s="92">
        <f t="shared" si="15"/>
        <v>2.6417198857804136E-2</v>
      </c>
      <c r="N89" s="96">
        <v>531.34289550781205</v>
      </c>
      <c r="O89" s="92">
        <f t="shared" si="16"/>
        <v>7.7497735448273097E-3</v>
      </c>
      <c r="P89" s="96">
        <v>78.84423828125</v>
      </c>
      <c r="Q89" s="92">
        <f t="shared" si="17"/>
        <v>1.7372251966172314E-2</v>
      </c>
      <c r="R89" s="96">
        <v>385.23846435546801</v>
      </c>
      <c r="S89" s="92">
        <f t="shared" si="18"/>
        <v>2.832814379914339E-3</v>
      </c>
      <c r="T89" s="96">
        <v>298.600006103515</v>
      </c>
      <c r="U89" s="92">
        <f t="shared" si="19"/>
        <v>6.9128929183372989E-3</v>
      </c>
      <c r="V89" s="96">
        <v>412.444244384765</v>
      </c>
      <c r="W89" s="92">
        <f t="shared" si="20"/>
        <v>2.6338487792963106E-2</v>
      </c>
      <c r="X89" s="96">
        <v>1475.19067382812</v>
      </c>
      <c r="Y89" s="92">
        <f t="shared" si="21"/>
        <v>-2.8355688158827719E-2</v>
      </c>
    </row>
    <row r="90" spans="3:25" ht="14.25" customHeight="1" x14ac:dyDescent="0.35">
      <c r="C90" s="95">
        <v>46160</v>
      </c>
      <c r="D90" s="96">
        <v>39819.699999999997</v>
      </c>
      <c r="E90" s="92">
        <f t="shared" si="11"/>
        <v>7.0139989150872495E-3</v>
      </c>
      <c r="F90" s="96">
        <v>1328.30004882812</v>
      </c>
      <c r="G90" s="92">
        <f t="shared" si="12"/>
        <v>1.8947586456564691E-2</v>
      </c>
      <c r="H90" s="96">
        <v>1369</v>
      </c>
      <c r="I90" s="92">
        <f t="shared" si="13"/>
        <v>-7.2516316171138406E-3</v>
      </c>
      <c r="J90" s="96">
        <v>219.30000305175699</v>
      </c>
      <c r="K90" s="92">
        <f t="shared" si="14"/>
        <v>-9.1718192856952152E-3</v>
      </c>
      <c r="L90" s="96">
        <v>170.09924316406199</v>
      </c>
      <c r="M90" s="92">
        <f t="shared" si="15"/>
        <v>-2.0489747042696349E-2</v>
      </c>
      <c r="N90" s="96">
        <v>527.25677490234295</v>
      </c>
      <c r="O90" s="92">
        <f t="shared" si="16"/>
        <v>2.7181884942357293E-2</v>
      </c>
      <c r="P90" s="96">
        <v>77.4979248046875</v>
      </c>
      <c r="Q90" s="92">
        <f t="shared" si="17"/>
        <v>1.1980711231256436E-2</v>
      </c>
      <c r="R90" s="96">
        <v>384.15023803710898</v>
      </c>
      <c r="S90" s="92">
        <f t="shared" si="18"/>
        <v>-1.7583825477894277E-2</v>
      </c>
      <c r="T90" s="96">
        <v>296.54998779296801</v>
      </c>
      <c r="U90" s="92">
        <f t="shared" si="19"/>
        <v>-3.0407121546368043E-2</v>
      </c>
      <c r="V90" s="96">
        <v>401.85986328125</v>
      </c>
      <c r="W90" s="92">
        <f t="shared" si="20"/>
        <v>-6.5110237743645216E-3</v>
      </c>
      <c r="X90" s="96">
        <v>1518.24145507812</v>
      </c>
      <c r="Y90" s="92">
        <f t="shared" si="21"/>
        <v>3.9222360925195598E-2</v>
      </c>
    </row>
    <row r="91" spans="3:25" ht="14.25" customHeight="1" x14ac:dyDescent="0.35">
      <c r="C91" s="95">
        <v>46157</v>
      </c>
      <c r="D91" s="96">
        <v>39542.35</v>
      </c>
      <c r="E91" s="92">
        <f t="shared" si="11"/>
        <v>-1.2510207700164644E-2</v>
      </c>
      <c r="F91" s="96">
        <v>1303.59997558593</v>
      </c>
      <c r="G91" s="92">
        <f t="shared" si="12"/>
        <v>-1.1750436120745889E-2</v>
      </c>
      <c r="H91" s="96">
        <v>1379</v>
      </c>
      <c r="I91" s="92">
        <f t="shared" si="13"/>
        <v>-2.5372834684151635E-2</v>
      </c>
      <c r="J91" s="96">
        <v>221.33000183105401</v>
      </c>
      <c r="K91" s="92">
        <f t="shared" si="14"/>
        <v>-1.4076366808259633E-2</v>
      </c>
      <c r="L91" s="96">
        <v>173.65744018554599</v>
      </c>
      <c r="M91" s="92">
        <f t="shared" si="15"/>
        <v>-2.369087425575056E-2</v>
      </c>
      <c r="N91" s="96">
        <v>513.30419921875</v>
      </c>
      <c r="O91" s="92">
        <f t="shared" si="16"/>
        <v>4.3876699059162139E-3</v>
      </c>
      <c r="P91" s="96">
        <v>76.580436706542898</v>
      </c>
      <c r="Q91" s="92">
        <f t="shared" si="17"/>
        <v>-2.115990426090486E-2</v>
      </c>
      <c r="R91" s="96">
        <v>391.02597045898398</v>
      </c>
      <c r="S91" s="92">
        <f t="shared" si="18"/>
        <v>-2.6494536504019228E-3</v>
      </c>
      <c r="T91" s="96">
        <v>305.850006103515</v>
      </c>
      <c r="U91" s="92">
        <f t="shared" si="19"/>
        <v>1.3587427020762322E-2</v>
      </c>
      <c r="V91" s="96">
        <v>404.49353027343699</v>
      </c>
      <c r="W91" s="92">
        <f t="shared" si="20"/>
        <v>-2.0840791665487357E-3</v>
      </c>
      <c r="X91" s="96">
        <v>1460.93994140625</v>
      </c>
      <c r="Y91" s="92">
        <f t="shared" si="21"/>
        <v>5.6939087302387836E-3</v>
      </c>
    </row>
    <row r="92" spans="3:25" ht="14.25" customHeight="1" x14ac:dyDescent="0.35">
      <c r="C92" s="95">
        <v>46156</v>
      </c>
      <c r="D92" s="96">
        <v>40043.300000000003</v>
      </c>
      <c r="E92" s="92">
        <f t="shared" si="11"/>
        <v>-1.8445526255153721E-2</v>
      </c>
      <c r="F92" s="96">
        <v>1319.09997558593</v>
      </c>
      <c r="G92" s="92">
        <f t="shared" si="12"/>
        <v>6.8276774950559727E-4</v>
      </c>
      <c r="H92" s="96">
        <v>1414.90002441406</v>
      </c>
      <c r="I92" s="92">
        <f t="shared" si="13"/>
        <v>3.5267487352188098E-2</v>
      </c>
      <c r="J92" s="96">
        <v>224.49000549316401</v>
      </c>
      <c r="K92" s="92">
        <f t="shared" si="14"/>
        <v>4.9656382935614474E-2</v>
      </c>
      <c r="L92" s="96">
        <v>177.87136840820301</v>
      </c>
      <c r="M92" s="92">
        <f t="shared" si="15"/>
        <v>2.6488688790094139E-2</v>
      </c>
      <c r="N92" s="96">
        <v>511.06182861328102</v>
      </c>
      <c r="O92" s="92">
        <f t="shared" si="16"/>
        <v>7.0698560519009135E-3</v>
      </c>
      <c r="P92" s="96">
        <v>78.235900878906193</v>
      </c>
      <c r="Q92" s="92">
        <f t="shared" si="17"/>
        <v>3.9671960536578066E-3</v>
      </c>
      <c r="R92" s="96">
        <v>392.06472778320301</v>
      </c>
      <c r="S92" s="92">
        <f t="shared" si="18"/>
        <v>1.4982618257238789E-2</v>
      </c>
      <c r="T92" s="96">
        <v>301.75</v>
      </c>
      <c r="U92" s="92">
        <f t="shared" si="19"/>
        <v>8.2918739635151617E-4</v>
      </c>
      <c r="V92" s="96">
        <v>405.338287353515</v>
      </c>
      <c r="W92" s="92">
        <f t="shared" si="20"/>
        <v>8.4064715975507021E-3</v>
      </c>
      <c r="X92" s="96">
        <v>1452.66857910156</v>
      </c>
      <c r="Y92" s="92">
        <f t="shared" si="21"/>
        <v>4.1175708551643986E-4</v>
      </c>
    </row>
    <row r="93" spans="3:25" ht="14.25" customHeight="1" x14ac:dyDescent="0.35">
      <c r="C93" s="95">
        <v>46155</v>
      </c>
      <c r="D93" s="96">
        <v>40795.800000000003</v>
      </c>
      <c r="E93" s="92">
        <f t="shared" si="11"/>
        <v>-8.413553562725995E-3</v>
      </c>
      <c r="F93" s="96">
        <v>1318.19995117187</v>
      </c>
      <c r="G93" s="92">
        <f t="shared" si="12"/>
        <v>2.6395624896754066E-2</v>
      </c>
      <c r="H93" s="96">
        <v>1366.69995117187</v>
      </c>
      <c r="I93" s="92">
        <f t="shared" si="13"/>
        <v>4.4877638510604001E-2</v>
      </c>
      <c r="J93" s="96">
        <v>213.86999511718699</v>
      </c>
      <c r="K93" s="92">
        <f t="shared" si="14"/>
        <v>2.0226065618541789E-2</v>
      </c>
      <c r="L93" s="96">
        <v>173.28137207031199</v>
      </c>
      <c r="M93" s="92">
        <f t="shared" si="15"/>
        <v>-4.4321226672984215E-3</v>
      </c>
      <c r="N93" s="96">
        <v>507.47406005859301</v>
      </c>
      <c r="O93" s="92">
        <f t="shared" si="16"/>
        <v>-1.6893513306625363E-2</v>
      </c>
      <c r="P93" s="96">
        <v>77.926750183105398</v>
      </c>
      <c r="Q93" s="92">
        <f t="shared" si="17"/>
        <v>1.7845554769855942E-2</v>
      </c>
      <c r="R93" s="96">
        <v>386.27728271484301</v>
      </c>
      <c r="S93" s="92">
        <f t="shared" si="18"/>
        <v>-5.7295588522483509E-3</v>
      </c>
      <c r="T93" s="96">
        <v>301.5</v>
      </c>
      <c r="U93" s="92">
        <f t="shared" si="19"/>
        <v>-1.5670871643039042E-2</v>
      </c>
      <c r="V93" s="96">
        <v>401.959228515625</v>
      </c>
      <c r="W93" s="92">
        <f t="shared" si="20"/>
        <v>-3.3341264425499006E-2</v>
      </c>
      <c r="X93" s="96">
        <v>1452.07067871093</v>
      </c>
      <c r="Y93" s="92">
        <f t="shared" si="21"/>
        <v>-8.7944395978461598E-2</v>
      </c>
    </row>
    <row r="94" spans="3:25" ht="14.25" customHeight="1" x14ac:dyDescent="0.35">
      <c r="C94" s="95">
        <v>46154</v>
      </c>
      <c r="D94" s="96">
        <v>41141.949999999997</v>
      </c>
      <c r="E94" s="92">
        <f t="shared" si="11"/>
        <v>8.2167979973850613E-3</v>
      </c>
      <c r="F94" s="96">
        <v>1284.30004882812</v>
      </c>
      <c r="G94" s="92">
        <f t="shared" si="12"/>
        <v>-4.1853159179449761E-2</v>
      </c>
      <c r="H94" s="96">
        <v>1308</v>
      </c>
      <c r="I94" s="92">
        <f t="shared" si="13"/>
        <v>-5.7433129621836332E-2</v>
      </c>
      <c r="J94" s="96">
        <v>209.63000488281199</v>
      </c>
      <c r="K94" s="92">
        <f t="shared" si="14"/>
        <v>-5.584828160454991E-2</v>
      </c>
      <c r="L94" s="96">
        <v>174.05279541015599</v>
      </c>
      <c r="M94" s="92">
        <f t="shared" si="15"/>
        <v>-8.296275765510952E-3</v>
      </c>
      <c r="N94" s="96">
        <v>516.19439697265602</v>
      </c>
      <c r="O94" s="92">
        <f t="shared" si="16"/>
        <v>-6.9523076789360094E-2</v>
      </c>
      <c r="P94" s="96">
        <v>76.560485839843693</v>
      </c>
      <c r="Q94" s="92">
        <f t="shared" si="17"/>
        <v>-3.0559453361497679E-2</v>
      </c>
      <c r="R94" s="96">
        <v>388.50323486328102</v>
      </c>
      <c r="S94" s="92">
        <f t="shared" si="18"/>
        <v>-6.3617775861635195E-4</v>
      </c>
      <c r="T94" s="96">
        <v>306.29998779296801</v>
      </c>
      <c r="U94" s="92">
        <f t="shared" si="19"/>
        <v>-1.4795774184053423E-2</v>
      </c>
      <c r="V94" s="96">
        <v>415.82330322265602</v>
      </c>
      <c r="W94" s="92">
        <f t="shared" si="20"/>
        <v>-3.4164443350318652E-2</v>
      </c>
      <c r="X94" s="96">
        <v>1592.08569335937</v>
      </c>
      <c r="Y94" s="92">
        <f t="shared" si="21"/>
        <v>-4.955683788665477E-2</v>
      </c>
    </row>
    <row r="95" spans="3:25" ht="14.25" customHeight="1" x14ac:dyDescent="0.35">
      <c r="C95" s="95">
        <v>46153</v>
      </c>
      <c r="D95" s="96">
        <v>40806.65</v>
      </c>
      <c r="E95" s="92">
        <f t="shared" si="11"/>
        <v>-4.4730422054158891E-3</v>
      </c>
      <c r="F95" s="96">
        <v>1340.40002441406</v>
      </c>
      <c r="G95" s="92">
        <f t="shared" si="12"/>
        <v>-9.7517371527405805E-3</v>
      </c>
      <c r="H95" s="96">
        <v>1387.69995117187</v>
      </c>
      <c r="I95" s="92">
        <f t="shared" si="13"/>
        <v>2.3528471157175934E-2</v>
      </c>
      <c r="J95" s="96">
        <v>222.02999877929599</v>
      </c>
      <c r="K95" s="92">
        <f t="shared" si="14"/>
        <v>-1.464520048347695E-2</v>
      </c>
      <c r="L95" s="96">
        <v>175.508865356445</v>
      </c>
      <c r="M95" s="92">
        <f t="shared" si="15"/>
        <v>-1.3014533091213587E-2</v>
      </c>
      <c r="N95" s="96">
        <v>554.76324462890602</v>
      </c>
      <c r="O95" s="92">
        <f t="shared" si="16"/>
        <v>-2.5472669141251125E-2</v>
      </c>
      <c r="P95" s="96">
        <v>78.973884582519503</v>
      </c>
      <c r="Q95" s="92">
        <f t="shared" si="17"/>
        <v>-1.9561664071269469E-2</v>
      </c>
      <c r="R95" s="96">
        <v>388.75054931640602</v>
      </c>
      <c r="S95" s="92">
        <f t="shared" si="18"/>
        <v>-2.2877047795849648E-2</v>
      </c>
      <c r="T95" s="96">
        <v>310.89999389648398</v>
      </c>
      <c r="U95" s="92">
        <f t="shared" si="19"/>
        <v>-9.7149807037935076E-3</v>
      </c>
      <c r="V95" s="96">
        <v>430.53219604492102</v>
      </c>
      <c r="W95" s="92">
        <f t="shared" si="20"/>
        <v>-6.4219926326519738E-3</v>
      </c>
      <c r="X95" s="96">
        <v>1675.09826660156</v>
      </c>
      <c r="Y95" s="92">
        <f t="shared" si="21"/>
        <v>-2.5226163657861234E-2</v>
      </c>
    </row>
    <row r="96" spans="3:25" ht="14.25" customHeight="1" x14ac:dyDescent="0.35">
      <c r="C96" s="95">
        <v>46150</v>
      </c>
      <c r="D96" s="96">
        <v>40990</v>
      </c>
      <c r="E96" s="92">
        <f t="shared" si="11"/>
        <v>4.8694107036717504E-4</v>
      </c>
      <c r="F96" s="96">
        <v>1353.59997558593</v>
      </c>
      <c r="G96" s="92">
        <f t="shared" si="12"/>
        <v>-2.4151107050412235E-2</v>
      </c>
      <c r="H96" s="96">
        <v>1355.80004882812</v>
      </c>
      <c r="I96" s="92">
        <f t="shared" si="13"/>
        <v>-6.7398909684102115E-3</v>
      </c>
      <c r="J96" s="96">
        <v>225.33000183105401</v>
      </c>
      <c r="K96" s="92">
        <f t="shared" si="14"/>
        <v>-2.1112996041559584E-2</v>
      </c>
      <c r="L96" s="96">
        <v>177.823150634765</v>
      </c>
      <c r="M96" s="92">
        <f t="shared" si="15"/>
        <v>-1.1789265136737614E-2</v>
      </c>
      <c r="N96" s="96">
        <v>569.263916015625</v>
      </c>
      <c r="O96" s="92">
        <f t="shared" si="16"/>
        <v>-8.16116102362896E-3</v>
      </c>
      <c r="P96" s="96">
        <v>80.549568176269503</v>
      </c>
      <c r="Q96" s="92">
        <f t="shared" si="17"/>
        <v>-9.9290366461904922E-3</v>
      </c>
      <c r="R96" s="96">
        <v>397.85223388671801</v>
      </c>
      <c r="S96" s="92">
        <f t="shared" si="18"/>
        <v>4.4960615542510851E-3</v>
      </c>
      <c r="T96" s="96">
        <v>313.95001220703102</v>
      </c>
      <c r="U96" s="92">
        <f t="shared" si="19"/>
        <v>4.7808929222137309E-4</v>
      </c>
      <c r="V96" s="96">
        <v>433.31494140625</v>
      </c>
      <c r="W96" s="92">
        <f t="shared" si="20"/>
        <v>-7.3989647041979856E-3</v>
      </c>
      <c r="X96" s="96">
        <v>1718.44812011718</v>
      </c>
      <c r="Y96" s="92">
        <f t="shared" si="21"/>
        <v>6.9489537407343427E-3</v>
      </c>
    </row>
    <row r="97" spans="3:25" ht="14.25" customHeight="1" x14ac:dyDescent="0.35">
      <c r="C97" s="95">
        <v>46149</v>
      </c>
      <c r="D97" s="96">
        <v>40970.050000000003</v>
      </c>
      <c r="E97" s="92">
        <f t="shared" si="11"/>
        <v>4.8599648287177555E-3</v>
      </c>
      <c r="F97" s="96">
        <v>1387.09997558593</v>
      </c>
      <c r="G97" s="92">
        <f t="shared" si="12"/>
        <v>-1.4353778541406959E-2</v>
      </c>
      <c r="H97" s="96">
        <v>1365</v>
      </c>
      <c r="I97" s="92">
        <f t="shared" si="13"/>
        <v>8.8691796008868451E-3</v>
      </c>
      <c r="J97" s="96">
        <v>230.19000244140599</v>
      </c>
      <c r="K97" s="92">
        <f t="shared" si="14"/>
        <v>4.6700739657039581E-3</v>
      </c>
      <c r="L97" s="96">
        <v>179.944564819335</v>
      </c>
      <c r="M97" s="92">
        <f t="shared" si="15"/>
        <v>8.6482467014699083E-3</v>
      </c>
      <c r="N97" s="96">
        <v>573.947998046875</v>
      </c>
      <c r="O97" s="92">
        <f t="shared" si="16"/>
        <v>1.4087016237360084E-2</v>
      </c>
      <c r="P97" s="96">
        <v>81.357368469238196</v>
      </c>
      <c r="Q97" s="92">
        <f t="shared" si="17"/>
        <v>-2.4862560752496488E-2</v>
      </c>
      <c r="R97" s="96">
        <v>396.07147216796801</v>
      </c>
      <c r="S97" s="92">
        <f t="shared" si="18"/>
        <v>1.3929344074438355E-2</v>
      </c>
      <c r="T97" s="96">
        <v>313.79998779296801</v>
      </c>
      <c r="U97" s="92">
        <f t="shared" si="19"/>
        <v>-6.8049511979577648E-3</v>
      </c>
      <c r="V97" s="96">
        <v>436.544921875</v>
      </c>
      <c r="W97" s="92">
        <f t="shared" si="20"/>
        <v>-9.0242660029263844E-3</v>
      </c>
      <c r="X97" s="96">
        <v>1706.58911132812</v>
      </c>
      <c r="Y97" s="92">
        <f t="shared" si="21"/>
        <v>-1.2399072104079867E-2</v>
      </c>
    </row>
    <row r="98" spans="3:25" ht="14.25" customHeight="1" x14ac:dyDescent="0.35">
      <c r="C98" s="95">
        <v>46148</v>
      </c>
      <c r="D98" s="96">
        <v>40771.9</v>
      </c>
      <c r="E98" s="92">
        <f t="shared" si="11"/>
        <v>-4.6263067180321027E-3</v>
      </c>
      <c r="F98" s="96">
        <v>1407.30004882812</v>
      </c>
      <c r="G98" s="92">
        <f t="shared" si="12"/>
        <v>-1.6316166271597154E-3</v>
      </c>
      <c r="H98" s="96">
        <v>1353</v>
      </c>
      <c r="I98" s="92">
        <f t="shared" si="13"/>
        <v>1.6223505475333022E-2</v>
      </c>
      <c r="J98" s="96">
        <v>229.11999511718699</v>
      </c>
      <c r="K98" s="92">
        <f t="shared" si="14"/>
        <v>-3.6528595066759317E-3</v>
      </c>
      <c r="L98" s="96">
        <v>178.40170288085901</v>
      </c>
      <c r="M98" s="92">
        <f t="shared" si="15"/>
        <v>-1.000651148061249E-2</v>
      </c>
      <c r="N98" s="96">
        <v>565.97509765625</v>
      </c>
      <c r="O98" s="92">
        <f t="shared" si="16"/>
        <v>1.0588089385733745E-2</v>
      </c>
      <c r="P98" s="96">
        <v>83.431694030761705</v>
      </c>
      <c r="Q98" s="92">
        <f t="shared" si="17"/>
        <v>5.8916389520204948E-3</v>
      </c>
      <c r="R98" s="96">
        <v>390.63024902343699</v>
      </c>
      <c r="S98" s="92">
        <f t="shared" si="18"/>
        <v>-9.5321193197518417E-3</v>
      </c>
      <c r="T98" s="96">
        <v>315.95001220703102</v>
      </c>
      <c r="U98" s="92">
        <f t="shared" si="19"/>
        <v>-1.0956330775569678E-2</v>
      </c>
      <c r="V98" s="96">
        <v>440.52029418945301</v>
      </c>
      <c r="W98" s="92">
        <f t="shared" si="20"/>
        <v>1.3554920911487134E-3</v>
      </c>
      <c r="X98" s="96">
        <v>1728.01489257812</v>
      </c>
      <c r="Y98" s="92">
        <f t="shared" si="21"/>
        <v>-4.0355572490369251E-4</v>
      </c>
    </row>
    <row r="99" spans="3:25" ht="14.25" customHeight="1" x14ac:dyDescent="0.35">
      <c r="C99" s="95">
        <v>46147</v>
      </c>
      <c r="D99" s="96">
        <v>40961.4</v>
      </c>
      <c r="E99" s="92">
        <f t="shared" si="11"/>
        <v>-7.1479628305926024E-4</v>
      </c>
      <c r="F99" s="96">
        <v>1409.59997558593</v>
      </c>
      <c r="G99" s="92">
        <f t="shared" si="12"/>
        <v>8.0091182611090606E-3</v>
      </c>
      <c r="H99" s="96">
        <v>1331.40002441406</v>
      </c>
      <c r="I99" s="92">
        <f t="shared" si="13"/>
        <v>3.1533334455647211E-2</v>
      </c>
      <c r="J99" s="96">
        <v>229.96000671386699</v>
      </c>
      <c r="K99" s="92">
        <f t="shared" si="14"/>
        <v>1.170261164274744E-2</v>
      </c>
      <c r="L99" s="96">
        <v>180.20492553710901</v>
      </c>
      <c r="M99" s="92">
        <f t="shared" si="15"/>
        <v>-5.9581275571062187E-2</v>
      </c>
      <c r="N99" s="96">
        <v>560.04528808593705</v>
      </c>
      <c r="O99" s="92">
        <f t="shared" si="16"/>
        <v>-6.2233866899330526E-4</v>
      </c>
      <c r="P99" s="96">
        <v>82.943023681640597</v>
      </c>
      <c r="Q99" s="92">
        <f t="shared" si="17"/>
        <v>-1.3207928137405345E-3</v>
      </c>
      <c r="R99" s="96">
        <v>394.38961791992102</v>
      </c>
      <c r="S99" s="92">
        <f t="shared" si="18"/>
        <v>-3.4995678841396316E-3</v>
      </c>
      <c r="T99" s="96">
        <v>319.45001220703102</v>
      </c>
      <c r="U99" s="92">
        <f t="shared" si="19"/>
        <v>1.253798556239305E-3</v>
      </c>
      <c r="V99" s="96">
        <v>439.92398071289</v>
      </c>
      <c r="W99" s="92">
        <f t="shared" si="20"/>
        <v>2.8319158333565131E-3</v>
      </c>
      <c r="X99" s="96">
        <v>1728.71252441406</v>
      </c>
      <c r="Y99" s="92">
        <f t="shared" si="21"/>
        <v>6.2065070414709655E-3</v>
      </c>
    </row>
    <row r="100" spans="3:25" ht="14.25" customHeight="1" x14ac:dyDescent="0.35">
      <c r="C100" s="95">
        <v>46146</v>
      </c>
      <c r="D100" s="96">
        <v>40990.699999999997</v>
      </c>
      <c r="E100" s="92">
        <f t="shared" si="11"/>
        <v>1.2198524818071599E-2</v>
      </c>
      <c r="F100" s="96">
        <v>1398.40002441406</v>
      </c>
      <c r="G100" s="92">
        <f t="shared" si="12"/>
        <v>4.183276171656547E-2</v>
      </c>
      <c r="H100" s="96">
        <v>1290.69995117187</v>
      </c>
      <c r="I100" s="92">
        <f t="shared" si="13"/>
        <v>5.1786599432415592E-2</v>
      </c>
      <c r="J100" s="96">
        <v>227.30000305175699</v>
      </c>
      <c r="K100" s="92">
        <f t="shared" si="14"/>
        <v>2.456613386658657E-2</v>
      </c>
      <c r="L100" s="96">
        <v>191.62200927734301</v>
      </c>
      <c r="M100" s="92">
        <f t="shared" si="15"/>
        <v>5.9670478051361719E-2</v>
      </c>
      <c r="N100" s="96">
        <v>560.39404296875</v>
      </c>
      <c r="O100" s="92">
        <f t="shared" si="16"/>
        <v>2.0492825328390918E-3</v>
      </c>
      <c r="P100" s="96">
        <v>83.052719116210895</v>
      </c>
      <c r="Q100" s="92">
        <f t="shared" si="17"/>
        <v>9.6152528787607494E-4</v>
      </c>
      <c r="R100" s="96">
        <v>395.774658203125</v>
      </c>
      <c r="S100" s="92">
        <f t="shared" si="18"/>
        <v>2.2547893407260933E-3</v>
      </c>
      <c r="T100" s="96">
        <v>319.04998779296801</v>
      </c>
      <c r="U100" s="92">
        <f t="shared" si="19"/>
        <v>2.1987801979981292E-3</v>
      </c>
      <c r="V100" s="96">
        <v>438.68167114257801</v>
      </c>
      <c r="W100" s="92">
        <f t="shared" si="20"/>
        <v>-7.0857806121915612E-3</v>
      </c>
      <c r="X100" s="96">
        <v>1718.04943847656</v>
      </c>
      <c r="Y100" s="92">
        <f t="shared" si="21"/>
        <v>-6.9124638571230745E-3</v>
      </c>
    </row>
    <row r="101" spans="3:25" ht="14.25" customHeight="1" x14ac:dyDescent="0.35">
      <c r="C101" s="95">
        <v>46143</v>
      </c>
      <c r="D101" s="96">
        <v>40496.699999999997</v>
      </c>
      <c r="E101" s="92">
        <f t="shared" si="11"/>
        <v>1.4859505685555829E-2</v>
      </c>
      <c r="F101" s="96">
        <v>1342.25</v>
      </c>
      <c r="G101" s="92">
        <f t="shared" si="12"/>
        <v>0</v>
      </c>
      <c r="H101" s="96">
        <v>1227.15002441406</v>
      </c>
      <c r="I101" s="92">
        <f t="shared" si="13"/>
        <v>0</v>
      </c>
      <c r="J101" s="96">
        <v>221.850006103515</v>
      </c>
      <c r="K101" s="92">
        <f t="shared" si="14"/>
        <v>0</v>
      </c>
      <c r="L101" s="96">
        <v>180.83169555664</v>
      </c>
      <c r="M101" s="92">
        <f t="shared" si="15"/>
        <v>0</v>
      </c>
      <c r="N101" s="96">
        <v>559.24798583984295</v>
      </c>
      <c r="O101" s="92">
        <f t="shared" si="16"/>
        <v>0</v>
      </c>
      <c r="P101" s="96">
        <v>82.972938537597599</v>
      </c>
      <c r="Q101" s="92">
        <f t="shared" si="17"/>
        <v>0</v>
      </c>
      <c r="R101" s="96">
        <v>394.88427734375</v>
      </c>
      <c r="S101" s="92">
        <f t="shared" si="18"/>
        <v>0</v>
      </c>
      <c r="T101" s="96">
        <v>318.350006103515</v>
      </c>
      <c r="U101" s="92">
        <f t="shared" si="19"/>
        <v>0</v>
      </c>
      <c r="V101" s="96">
        <v>441.812255859375</v>
      </c>
      <c r="W101" s="92">
        <f t="shared" si="20"/>
        <v>0</v>
      </c>
      <c r="X101" s="96">
        <v>1730.00805664062</v>
      </c>
      <c r="Y101" s="92">
        <f t="shared" si="21"/>
        <v>0</v>
      </c>
    </row>
    <row r="102" spans="3:25" ht="14.25" customHeight="1" x14ac:dyDescent="0.35">
      <c r="C102" s="95">
        <v>46142</v>
      </c>
      <c r="D102" s="96">
        <v>39903.75</v>
      </c>
      <c r="E102" s="92">
        <f t="shared" si="11"/>
        <v>-2.32518892159983E-3</v>
      </c>
      <c r="F102" s="96">
        <v>1342.25</v>
      </c>
      <c r="G102" s="92">
        <f t="shared" si="12"/>
        <v>-5.3520447842194785E-2</v>
      </c>
      <c r="H102" s="96">
        <v>1227.15002441406</v>
      </c>
      <c r="I102" s="92">
        <f t="shared" si="13"/>
        <v>-1.4179003632491916E-2</v>
      </c>
      <c r="J102" s="96">
        <v>221.850006103515</v>
      </c>
      <c r="K102" s="92">
        <f t="shared" si="14"/>
        <v>1.1720208585032532E-2</v>
      </c>
      <c r="L102" s="96">
        <v>180.83169555664</v>
      </c>
      <c r="M102" s="92">
        <f t="shared" si="15"/>
        <v>4.0153885385703081E-3</v>
      </c>
      <c r="N102" s="96">
        <v>559.24798583984295</v>
      </c>
      <c r="O102" s="92">
        <f t="shared" si="16"/>
        <v>1.3382914741117968E-3</v>
      </c>
      <c r="P102" s="96">
        <v>82.972938537597599</v>
      </c>
      <c r="Q102" s="92">
        <f t="shared" si="17"/>
        <v>-1.0583923510009585E-2</v>
      </c>
      <c r="R102" s="96">
        <v>394.88427734375</v>
      </c>
      <c r="S102" s="92">
        <f t="shared" si="18"/>
        <v>-5.3575659072535586E-3</v>
      </c>
      <c r="T102" s="96">
        <v>318.350006103515</v>
      </c>
      <c r="U102" s="92">
        <f t="shared" si="19"/>
        <v>-6.2431714121888859E-3</v>
      </c>
      <c r="V102" s="96">
        <v>441.812255859375</v>
      </c>
      <c r="W102" s="92">
        <f t="shared" si="20"/>
        <v>-1.5393195154397188E-2</v>
      </c>
      <c r="X102" s="96">
        <v>1730.00805664062</v>
      </c>
      <c r="Y102" s="92">
        <f t="shared" si="21"/>
        <v>2.0156332217840189E-2</v>
      </c>
    </row>
    <row r="103" spans="3:25" ht="14.25" customHeight="1" x14ac:dyDescent="0.35">
      <c r="C103" s="95">
        <v>46141</v>
      </c>
      <c r="D103" s="96">
        <v>39996.75</v>
      </c>
      <c r="E103" s="92">
        <f t="shared" si="11"/>
        <v>2.5077262029191694E-3</v>
      </c>
      <c r="F103" s="96">
        <v>1418.15002441406</v>
      </c>
      <c r="G103" s="92">
        <f t="shared" si="12"/>
        <v>-1.2051919151682466E-2</v>
      </c>
      <c r="H103" s="96">
        <v>1244.80004882812</v>
      </c>
      <c r="I103" s="92">
        <f t="shared" si="13"/>
        <v>-4.1200868394144496E-3</v>
      </c>
      <c r="J103" s="96">
        <v>219.27999877929599</v>
      </c>
      <c r="K103" s="92">
        <f t="shared" si="14"/>
        <v>-1.8222553002003039E-2</v>
      </c>
      <c r="L103" s="96">
        <v>180.10848999023401</v>
      </c>
      <c r="M103" s="92">
        <f t="shared" si="15"/>
        <v>-2.3474651486480647E-2</v>
      </c>
      <c r="N103" s="96">
        <v>558.50054931640602</v>
      </c>
      <c r="O103" s="92">
        <f t="shared" si="16"/>
        <v>-3.5290008461597577E-2</v>
      </c>
      <c r="P103" s="96">
        <v>83.860511779785099</v>
      </c>
      <c r="Q103" s="92">
        <f t="shared" si="17"/>
        <v>-1.5108886018816881E-2</v>
      </c>
      <c r="R103" s="96">
        <v>397.01129150390602</v>
      </c>
      <c r="S103" s="92">
        <f t="shared" si="18"/>
        <v>-1.3641478708390387E-2</v>
      </c>
      <c r="T103" s="96">
        <v>320.350006103515</v>
      </c>
      <c r="U103" s="92">
        <f t="shared" si="19"/>
        <v>4.2319940549060409E-3</v>
      </c>
      <c r="V103" s="96">
        <v>448.719482421875</v>
      </c>
      <c r="W103" s="92">
        <f t="shared" si="20"/>
        <v>-2.2303970770533144E-2</v>
      </c>
      <c r="X103" s="96">
        <v>1695.82641601562</v>
      </c>
      <c r="Y103" s="92">
        <f t="shared" si="21"/>
        <v>-3.0315175610325817E-2</v>
      </c>
    </row>
    <row r="104" spans="3:25" ht="14.25" customHeight="1" x14ac:dyDescent="0.35">
      <c r="C104" s="95">
        <v>46140</v>
      </c>
      <c r="D104" s="96">
        <v>39896.699999999997</v>
      </c>
      <c r="E104" s="92">
        <f t="shared" si="11"/>
        <v>1.4223178060461805E-2</v>
      </c>
      <c r="F104" s="96">
        <v>1435.44995117187</v>
      </c>
      <c r="G104" s="92">
        <f t="shared" si="12"/>
        <v>-2.4383454822674011E-4</v>
      </c>
      <c r="H104" s="96">
        <v>1249.94995117187</v>
      </c>
      <c r="I104" s="92">
        <f t="shared" si="13"/>
        <v>1.6467431734629612E-2</v>
      </c>
      <c r="J104" s="96">
        <v>223.350006103515</v>
      </c>
      <c r="K104" s="92">
        <f t="shared" si="14"/>
        <v>2.4306365409680675E-2</v>
      </c>
      <c r="L104" s="96">
        <v>184.43811035156199</v>
      </c>
      <c r="M104" s="92">
        <f t="shared" si="15"/>
        <v>1.7339487531688347E-2</v>
      </c>
      <c r="N104" s="96">
        <v>578.93103027343705</v>
      </c>
      <c r="O104" s="92">
        <f t="shared" si="16"/>
        <v>1.2373745540341874E-2</v>
      </c>
      <c r="P104" s="96">
        <v>85.146987915039006</v>
      </c>
      <c r="Q104" s="92">
        <f t="shared" si="17"/>
        <v>2.5831963689745274E-2</v>
      </c>
      <c r="R104" s="96">
        <v>402.50201416015602</v>
      </c>
      <c r="S104" s="92">
        <f t="shared" si="18"/>
        <v>-8.1666984388756303E-3</v>
      </c>
      <c r="T104" s="96">
        <v>319</v>
      </c>
      <c r="U104" s="92">
        <f t="shared" si="19"/>
        <v>-5.9208287087000322E-3</v>
      </c>
      <c r="V104" s="96">
        <v>458.95602416992102</v>
      </c>
      <c r="W104" s="92">
        <f t="shared" si="20"/>
        <v>1.8976078533216922E-2</v>
      </c>
      <c r="X104" s="96">
        <v>1748.84289550781</v>
      </c>
      <c r="Y104" s="92">
        <f t="shared" si="21"/>
        <v>-9.9294398239899717E-3</v>
      </c>
    </row>
    <row r="105" spans="3:25" ht="14.25" customHeight="1" x14ac:dyDescent="0.35">
      <c r="C105" s="95">
        <v>46139</v>
      </c>
      <c r="D105" s="96">
        <v>39337.199999999997</v>
      </c>
      <c r="E105" s="92">
        <f t="shared" si="11"/>
        <v>3.8918251256230274E-3</v>
      </c>
      <c r="F105" s="96">
        <v>1435.80004882812</v>
      </c>
      <c r="G105" s="92">
        <f t="shared" si="12"/>
        <v>1.6891602734541156E-2</v>
      </c>
      <c r="H105" s="96">
        <v>1229.69995117187</v>
      </c>
      <c r="I105" s="92">
        <f t="shared" si="13"/>
        <v>-4.9361526260131017E-3</v>
      </c>
      <c r="J105" s="96">
        <v>218.05000305175699</v>
      </c>
      <c r="K105" s="92">
        <f t="shared" si="14"/>
        <v>2.418980414709182E-2</v>
      </c>
      <c r="L105" s="96">
        <v>181.29455566406199</v>
      </c>
      <c r="M105" s="92">
        <f t="shared" si="15"/>
        <v>4.1145202588902308E-2</v>
      </c>
      <c r="N105" s="96">
        <v>571.85504150390602</v>
      </c>
      <c r="O105" s="92">
        <f t="shared" si="16"/>
        <v>5.2940494243891134E-2</v>
      </c>
      <c r="P105" s="96">
        <v>83.002861022949205</v>
      </c>
      <c r="Q105" s="92">
        <f t="shared" si="17"/>
        <v>3.1862064439077908E-2</v>
      </c>
      <c r="R105" s="96">
        <v>405.81619262695301</v>
      </c>
      <c r="S105" s="92">
        <f t="shared" si="18"/>
        <v>2.0778842746008497E-2</v>
      </c>
      <c r="T105" s="96">
        <v>320.89999389648398</v>
      </c>
      <c r="U105" s="92">
        <f t="shared" si="19"/>
        <v>1.422250343491549E-2</v>
      </c>
      <c r="V105" s="96">
        <v>450.40902709960898</v>
      </c>
      <c r="W105" s="92">
        <f t="shared" si="20"/>
        <v>4.1839088800757596E-2</v>
      </c>
      <c r="X105" s="96">
        <v>1766.38208007812</v>
      </c>
      <c r="Y105" s="92">
        <f t="shared" si="21"/>
        <v>4.2953817323459154E-2</v>
      </c>
    </row>
    <row r="106" spans="3:25" ht="14.25" customHeight="1" x14ac:dyDescent="0.35">
      <c r="C106" s="95">
        <v>46136</v>
      </c>
      <c r="D106" s="96">
        <v>39184.699999999997</v>
      </c>
      <c r="E106" s="92">
        <f t="shared" si="11"/>
        <v>7.7915731673598998E-3</v>
      </c>
      <c r="F106" s="96">
        <v>1411.94995117187</v>
      </c>
      <c r="G106" s="92">
        <f t="shared" si="12"/>
        <v>3.7245143193292973E-2</v>
      </c>
      <c r="H106" s="96">
        <v>1235.80004882812</v>
      </c>
      <c r="I106" s="92">
        <f t="shared" si="13"/>
        <v>1.7831424435796661E-2</v>
      </c>
      <c r="J106" s="96">
        <v>212.89999389648401</v>
      </c>
      <c r="K106" s="92">
        <f t="shared" si="14"/>
        <v>-5.976276137214187E-3</v>
      </c>
      <c r="L106" s="96">
        <v>174.12994384765599</v>
      </c>
      <c r="M106" s="92">
        <f t="shared" si="15"/>
        <v>2.2200849936255818E-3</v>
      </c>
      <c r="N106" s="96">
        <v>543.10290527343705</v>
      </c>
      <c r="O106" s="92">
        <f t="shared" si="16"/>
        <v>-2.930171605121612E-2</v>
      </c>
      <c r="P106" s="96">
        <v>80.439880371093693</v>
      </c>
      <c r="Q106" s="92">
        <f t="shared" si="17"/>
        <v>-9.8207294956321745E-3</v>
      </c>
      <c r="R106" s="96">
        <v>397.55545043945301</v>
      </c>
      <c r="S106" s="92">
        <f t="shared" si="18"/>
        <v>-9.9439696001524247E-4</v>
      </c>
      <c r="T106" s="96">
        <v>316.39999389648398</v>
      </c>
      <c r="U106" s="92">
        <f t="shared" si="19"/>
        <v>-8.6166381093272237E-3</v>
      </c>
      <c r="V106" s="96">
        <v>432.32110595703102</v>
      </c>
      <c r="W106" s="92">
        <f t="shared" si="20"/>
        <v>1.0922673392498972E-2</v>
      </c>
      <c r="X106" s="96">
        <v>1693.63403320312</v>
      </c>
      <c r="Y106" s="92">
        <f t="shared" si="21"/>
        <v>-2.1588968991685054E-2</v>
      </c>
    </row>
    <row r="107" spans="3:25" ht="14.25" customHeight="1" x14ac:dyDescent="0.35">
      <c r="C107" s="95">
        <v>46135</v>
      </c>
      <c r="D107" s="96">
        <v>38881.75</v>
      </c>
      <c r="E107" s="92">
        <f t="shared" si="11"/>
        <v>1.8253360307452615E-2</v>
      </c>
      <c r="F107" s="96">
        <v>1361.25</v>
      </c>
      <c r="G107" s="92">
        <f t="shared" si="12"/>
        <v>-5.0069261809585486E-3</v>
      </c>
      <c r="H107" s="96">
        <v>1214.15002441406</v>
      </c>
      <c r="I107" s="92">
        <f t="shared" si="13"/>
        <v>1.2677821311334325E-2</v>
      </c>
      <c r="J107" s="96">
        <v>214.17999267578099</v>
      </c>
      <c r="K107" s="92">
        <f t="shared" si="14"/>
        <v>-6.8166068273047831E-3</v>
      </c>
      <c r="L107" s="96">
        <v>173.744216918945</v>
      </c>
      <c r="M107" s="92">
        <f t="shared" si="15"/>
        <v>-4.9937720490644821E-4</v>
      </c>
      <c r="N107" s="96">
        <v>559.49713134765602</v>
      </c>
      <c r="O107" s="92">
        <f t="shared" si="16"/>
        <v>1.5164557849893789E-3</v>
      </c>
      <c r="P107" s="96">
        <v>81.237693786621094</v>
      </c>
      <c r="Q107" s="92">
        <f t="shared" si="17"/>
        <v>-1.4159439351566272E-2</v>
      </c>
      <c r="R107" s="96">
        <v>397.951171875</v>
      </c>
      <c r="S107" s="92">
        <f t="shared" si="18"/>
        <v>-7.7700204813818674E-3</v>
      </c>
      <c r="T107" s="96">
        <v>319.14999389648398</v>
      </c>
      <c r="U107" s="92">
        <f t="shared" si="19"/>
        <v>-1.876485077454304E-3</v>
      </c>
      <c r="V107" s="96">
        <v>427.65002441406199</v>
      </c>
      <c r="W107" s="92">
        <f t="shared" si="20"/>
        <v>-1.3186585366197212E-2</v>
      </c>
      <c r="X107" s="96">
        <v>1731.00463867187</v>
      </c>
      <c r="Y107" s="92">
        <f t="shared" si="21"/>
        <v>4.8027069395589539E-2</v>
      </c>
    </row>
    <row r="108" spans="3:25" ht="14.25" customHeight="1" x14ac:dyDescent="0.35">
      <c r="C108" s="95">
        <v>46134</v>
      </c>
      <c r="D108" s="96">
        <v>38184.75</v>
      </c>
      <c r="E108" s="92">
        <f t="shared" si="11"/>
        <v>5.0337557740138816E-3</v>
      </c>
      <c r="F108" s="96">
        <v>1368.09997558593</v>
      </c>
      <c r="G108" s="92">
        <f t="shared" si="12"/>
        <v>8.1245493393460322E-2</v>
      </c>
      <c r="H108" s="96">
        <v>1198.94995117187</v>
      </c>
      <c r="I108" s="92">
        <f t="shared" si="13"/>
        <v>4.2565174932060801E-2</v>
      </c>
      <c r="J108" s="96">
        <v>215.64999389648401</v>
      </c>
      <c r="K108" s="92">
        <f t="shared" si="14"/>
        <v>6.2419935144505612E-2</v>
      </c>
      <c r="L108" s="96">
        <v>173.83102416992099</v>
      </c>
      <c r="M108" s="92">
        <f t="shared" si="15"/>
        <v>7.8833352030287518E-3</v>
      </c>
      <c r="N108" s="96">
        <v>558.64996337890602</v>
      </c>
      <c r="O108" s="92">
        <f t="shared" si="16"/>
        <v>2.5427528435048918E-2</v>
      </c>
      <c r="P108" s="96">
        <v>82.404495239257798</v>
      </c>
      <c r="Q108" s="92">
        <f t="shared" si="17"/>
        <v>0</v>
      </c>
      <c r="R108" s="96">
        <v>401.06747436523398</v>
      </c>
      <c r="S108" s="92">
        <f t="shared" si="18"/>
        <v>2.3220529906096354E-2</v>
      </c>
      <c r="T108" s="96">
        <v>319.75</v>
      </c>
      <c r="U108" s="92">
        <f t="shared" si="19"/>
        <v>1.2525250942232447E-3</v>
      </c>
      <c r="V108" s="96">
        <v>433.36462402343699</v>
      </c>
      <c r="W108" s="92">
        <f t="shared" si="20"/>
        <v>0</v>
      </c>
      <c r="X108" s="96">
        <v>1651.67932128906</v>
      </c>
      <c r="Y108" s="92">
        <f t="shared" si="21"/>
        <v>2.2140016237233828E-2</v>
      </c>
    </row>
    <row r="109" spans="3:25" ht="14.25" customHeight="1" x14ac:dyDescent="0.35">
      <c r="C109" s="95">
        <v>46133</v>
      </c>
      <c r="D109" s="96">
        <v>37993.5</v>
      </c>
      <c r="E109" s="92">
        <f t="shared" si="11"/>
        <v>2.1466566115652341E-2</v>
      </c>
      <c r="F109" s="96">
        <v>1265.30004882812</v>
      </c>
      <c r="G109" s="92">
        <f t="shared" si="12"/>
        <v>4.6847898202995175E-3</v>
      </c>
      <c r="H109" s="96">
        <v>1150</v>
      </c>
      <c r="I109" s="92">
        <f t="shared" si="13"/>
        <v>-2.3422844506284513E-3</v>
      </c>
      <c r="J109" s="96">
        <v>202.97999572753901</v>
      </c>
      <c r="K109" s="92">
        <f t="shared" si="14"/>
        <v>1.0705541387654005E-2</v>
      </c>
      <c r="L109" s="96">
        <v>172.47137451171801</v>
      </c>
      <c r="M109" s="92">
        <f t="shared" si="15"/>
        <v>-3.1211433850053538E-3</v>
      </c>
      <c r="N109" s="96">
        <v>544.797119140625</v>
      </c>
      <c r="O109" s="92">
        <f t="shared" si="16"/>
        <v>6.6292830871805819E-3</v>
      </c>
      <c r="P109" s="96">
        <v>82.404495239257798</v>
      </c>
      <c r="Q109" s="92">
        <f t="shared" si="17"/>
        <v>-5.6558621986120272E-3</v>
      </c>
      <c r="R109" s="96">
        <v>391.9658203125</v>
      </c>
      <c r="S109" s="92">
        <f t="shared" si="18"/>
        <v>-4.5226087032005369E-3</v>
      </c>
      <c r="T109" s="96">
        <v>319.350006103515</v>
      </c>
      <c r="U109" s="92">
        <f t="shared" si="19"/>
        <v>-1.0947954024141948E-3</v>
      </c>
      <c r="V109" s="96">
        <v>433.36462402343699</v>
      </c>
      <c r="W109" s="92">
        <f t="shared" si="20"/>
        <v>5.6503552761697495E-3</v>
      </c>
      <c r="X109" s="96">
        <v>1615.90319824218</v>
      </c>
      <c r="Y109" s="92">
        <f t="shared" si="21"/>
        <v>9.4626935168791171E-3</v>
      </c>
    </row>
    <row r="110" spans="3:25" ht="14.25" customHeight="1" x14ac:dyDescent="0.35">
      <c r="C110" s="95">
        <v>46132</v>
      </c>
      <c r="D110" s="96">
        <v>37195.050000000003</v>
      </c>
      <c r="E110" s="92">
        <f t="shared" si="11"/>
        <v>5.5010679334821511E-4</v>
      </c>
      <c r="F110" s="96">
        <v>1259.40002441406</v>
      </c>
      <c r="G110" s="92">
        <f t="shared" si="12"/>
        <v>-3.1753008299384433E-4</v>
      </c>
      <c r="H110" s="96">
        <v>1152.69995117187</v>
      </c>
      <c r="I110" s="92">
        <f t="shared" si="13"/>
        <v>2.253162533804054E-2</v>
      </c>
      <c r="J110" s="96">
        <v>200.83000183105401</v>
      </c>
      <c r="K110" s="92">
        <f t="shared" si="14"/>
        <v>1.1738044488937005E-2</v>
      </c>
      <c r="L110" s="96">
        <v>173.01136779785099</v>
      </c>
      <c r="M110" s="92">
        <f t="shared" si="15"/>
        <v>4.6241714753514795E-2</v>
      </c>
      <c r="N110" s="96">
        <v>541.20928955078102</v>
      </c>
      <c r="O110" s="92">
        <f t="shared" si="16"/>
        <v>9.2927792298507228E-3</v>
      </c>
      <c r="P110" s="96">
        <v>82.873214721679602</v>
      </c>
      <c r="Q110" s="92">
        <f t="shared" si="17"/>
        <v>-5.5049738676707927E-3</v>
      </c>
      <c r="R110" s="96">
        <v>393.74658203125</v>
      </c>
      <c r="S110" s="92">
        <f t="shared" si="18"/>
        <v>1.1178833275208078E-2</v>
      </c>
      <c r="T110" s="96">
        <v>319.70001220703102</v>
      </c>
      <c r="U110" s="92">
        <f t="shared" si="19"/>
        <v>5.0298839132851825E-3</v>
      </c>
      <c r="V110" s="96">
        <v>430.92971801757801</v>
      </c>
      <c r="W110" s="92">
        <f t="shared" si="20"/>
        <v>1.4031790176562975E-2</v>
      </c>
      <c r="X110" s="96">
        <v>1600.75573730468</v>
      </c>
      <c r="Y110" s="92">
        <f t="shared" si="21"/>
        <v>2.6389789976366318E-2</v>
      </c>
    </row>
    <row r="111" spans="3:25" ht="14.25" customHeight="1" x14ac:dyDescent="0.35">
      <c r="C111" s="95">
        <v>46129</v>
      </c>
      <c r="D111" s="96">
        <v>37174.6</v>
      </c>
      <c r="E111" s="92">
        <f t="shared" si="11"/>
        <v>1.1051654620494622E-2</v>
      </c>
      <c r="F111" s="96">
        <v>1259.80004882812</v>
      </c>
      <c r="G111" s="92">
        <f t="shared" si="12"/>
        <v>3.0427019454472015E-2</v>
      </c>
      <c r="H111" s="96">
        <v>1127.30004882812</v>
      </c>
      <c r="I111" s="92">
        <f t="shared" si="13"/>
        <v>7.5073949689641317E-3</v>
      </c>
      <c r="J111" s="96">
        <v>198.5</v>
      </c>
      <c r="K111" s="92">
        <f t="shared" si="14"/>
        <v>2.7485881730368034E-2</v>
      </c>
      <c r="L111" s="96">
        <v>165.36462402343699</v>
      </c>
      <c r="M111" s="92">
        <f t="shared" si="15"/>
        <v>5.924439288999217E-3</v>
      </c>
      <c r="N111" s="96">
        <v>536.22625732421795</v>
      </c>
      <c r="O111" s="92">
        <f t="shared" si="16"/>
        <v>3.9183014157637697E-3</v>
      </c>
      <c r="P111" s="96">
        <v>83.331954956054602</v>
      </c>
      <c r="Q111" s="92">
        <f t="shared" si="17"/>
        <v>2.6787894068255991E-2</v>
      </c>
      <c r="R111" s="96">
        <v>389.39361572265602</v>
      </c>
      <c r="S111" s="92">
        <f t="shared" si="18"/>
        <v>7.1648801760613168E-3</v>
      </c>
      <c r="T111" s="96">
        <v>318.100006103515</v>
      </c>
      <c r="U111" s="92">
        <f t="shared" si="19"/>
        <v>1.8735007537277859E-2</v>
      </c>
      <c r="V111" s="96">
        <v>424.96667480468699</v>
      </c>
      <c r="W111" s="92">
        <f t="shared" si="20"/>
        <v>2.3441016899332645E-3</v>
      </c>
      <c r="X111" s="96">
        <v>1559.59826660156</v>
      </c>
      <c r="Y111" s="92">
        <f t="shared" si="21"/>
        <v>2.8522636954040337E-2</v>
      </c>
    </row>
    <row r="112" spans="3:25" ht="14.25" customHeight="1" x14ac:dyDescent="0.35">
      <c r="C112" s="95">
        <v>46128</v>
      </c>
      <c r="D112" s="96">
        <v>36768.25</v>
      </c>
      <c r="E112" s="92">
        <f t="shared" si="11"/>
        <v>8.200070196220377E-3</v>
      </c>
      <c r="F112" s="96">
        <v>1222.59997558593</v>
      </c>
      <c r="G112" s="92">
        <f t="shared" si="12"/>
        <v>4.3931136147660421E-2</v>
      </c>
      <c r="H112" s="96">
        <v>1118.90002441406</v>
      </c>
      <c r="I112" s="92">
        <f t="shared" si="13"/>
        <v>2.0847565866513929E-2</v>
      </c>
      <c r="J112" s="96">
        <v>193.19000244140599</v>
      </c>
      <c r="K112" s="92">
        <f t="shared" si="14"/>
        <v>5.3208363710051332E-2</v>
      </c>
      <c r="L112" s="96">
        <v>164.390701293945</v>
      </c>
      <c r="M112" s="92">
        <f t="shared" si="15"/>
        <v>4.3648565600765465E-2</v>
      </c>
      <c r="N112" s="96">
        <v>534.13336181640602</v>
      </c>
      <c r="O112" s="92">
        <f t="shared" si="16"/>
        <v>1.4672401206952346E-2</v>
      </c>
      <c r="P112" s="96">
        <v>81.157905578613196</v>
      </c>
      <c r="Q112" s="92">
        <f t="shared" si="17"/>
        <v>9.9279803451219895E-3</v>
      </c>
      <c r="R112" s="96">
        <v>386.62350463867102</v>
      </c>
      <c r="S112" s="92">
        <f t="shared" si="18"/>
        <v>-4.5848932430891942E-3</v>
      </c>
      <c r="T112" s="96">
        <v>312.25</v>
      </c>
      <c r="U112" s="92">
        <f t="shared" si="19"/>
        <v>-6.4014146012736362E-4</v>
      </c>
      <c r="V112" s="96">
        <v>423.97283935546801</v>
      </c>
      <c r="W112" s="92">
        <f t="shared" si="20"/>
        <v>1.1259966114554931E-2</v>
      </c>
      <c r="X112" s="96">
        <v>1516.34802246093</v>
      </c>
      <c r="Y112" s="92">
        <f t="shared" si="21"/>
        <v>9.8892033622315356E-3</v>
      </c>
    </row>
    <row r="113" spans="3:25" ht="14.25" customHeight="1" x14ac:dyDescent="0.35">
      <c r="C113" s="95">
        <v>46127</v>
      </c>
      <c r="D113" s="96">
        <v>36469.199999999997</v>
      </c>
      <c r="E113" s="92">
        <f t="shared" si="11"/>
        <v>2.504198492056231E-2</v>
      </c>
      <c r="F113" s="96">
        <v>1171.15002441406</v>
      </c>
      <c r="G113" s="92">
        <f t="shared" si="12"/>
        <v>-3.5310339842136163E-3</v>
      </c>
      <c r="H113" s="96">
        <v>1096.05004882812</v>
      </c>
      <c r="I113" s="92">
        <f t="shared" si="13"/>
        <v>9.7656254392990416E-3</v>
      </c>
      <c r="J113" s="96">
        <v>183.42999267578099</v>
      </c>
      <c r="K113" s="92">
        <f t="shared" si="14"/>
        <v>1.1469459620964795E-2</v>
      </c>
      <c r="L113" s="96">
        <v>157.515380859375</v>
      </c>
      <c r="M113" s="92">
        <f t="shared" si="15"/>
        <v>1.566874032584753E-2</v>
      </c>
      <c r="N113" s="96">
        <v>526.40966796875</v>
      </c>
      <c r="O113" s="92">
        <f t="shared" si="16"/>
        <v>3.6499217971331932E-2</v>
      </c>
      <c r="P113" s="96">
        <v>80.360092163085895</v>
      </c>
      <c r="Q113" s="92">
        <f t="shared" si="17"/>
        <v>3.7599717789089659E-2</v>
      </c>
      <c r="R113" s="96">
        <v>388.404296875</v>
      </c>
      <c r="S113" s="92">
        <f t="shared" si="18"/>
        <v>1.6440122130319201E-2</v>
      </c>
      <c r="T113" s="96">
        <v>312.45001220703102</v>
      </c>
      <c r="U113" s="92">
        <f t="shared" si="19"/>
        <v>4.0286352114625057E-2</v>
      </c>
      <c r="V113" s="96">
        <v>419.25207519531199</v>
      </c>
      <c r="W113" s="92">
        <f t="shared" si="20"/>
        <v>3.003301896376831E-2</v>
      </c>
      <c r="X113" s="96">
        <v>1501.49938964843</v>
      </c>
      <c r="Y113" s="92">
        <f t="shared" si="21"/>
        <v>2.2461975264631784E-2</v>
      </c>
    </row>
    <row r="114" spans="3:25" ht="14.25" customHeight="1" x14ac:dyDescent="0.35">
      <c r="C114" s="95">
        <v>46125</v>
      </c>
      <c r="D114" s="96">
        <v>35578.25</v>
      </c>
      <c r="E114" s="92">
        <f t="shared" si="11"/>
        <v>5.3548090848081209E-3</v>
      </c>
      <c r="F114" s="96">
        <v>1175.30004882812</v>
      </c>
      <c r="G114" s="92">
        <f t="shared" si="12"/>
        <v>1.5027225189726545E-2</v>
      </c>
      <c r="H114" s="96">
        <v>1085.44995117187</v>
      </c>
      <c r="I114" s="92">
        <f t="shared" si="13"/>
        <v>9.2113685160377656E-5</v>
      </c>
      <c r="J114" s="96">
        <v>181.350006103515</v>
      </c>
      <c r="K114" s="92">
        <f t="shared" si="14"/>
        <v>3.1511339638552904E-2</v>
      </c>
      <c r="L114" s="96">
        <v>155.08538818359301</v>
      </c>
      <c r="M114" s="92">
        <f t="shared" si="15"/>
        <v>2.1013210105979008E-2</v>
      </c>
      <c r="N114" s="96">
        <v>507.87271118164</v>
      </c>
      <c r="O114" s="92">
        <f t="shared" si="16"/>
        <v>4.2446600207299623E-2</v>
      </c>
      <c r="P114" s="96">
        <v>77.448066711425696</v>
      </c>
      <c r="Q114" s="92">
        <f t="shared" si="17"/>
        <v>7.3940396545904008E-3</v>
      </c>
      <c r="R114" s="96">
        <v>382.12216186523398</v>
      </c>
      <c r="S114" s="92">
        <f t="shared" si="18"/>
        <v>1.6046327259095827E-2</v>
      </c>
      <c r="T114" s="96">
        <v>300.350006103515</v>
      </c>
      <c r="U114" s="92">
        <f t="shared" si="19"/>
        <v>-7.927312622576399E-3</v>
      </c>
      <c r="V114" s="96">
        <v>407.02780151367102</v>
      </c>
      <c r="W114" s="92">
        <f t="shared" si="20"/>
        <v>2.5541407577039932E-2</v>
      </c>
      <c r="X114" s="96">
        <v>1468.513671875</v>
      </c>
      <c r="Y114" s="92">
        <f t="shared" si="21"/>
        <v>1.2229336258509083E-3</v>
      </c>
    </row>
    <row r="115" spans="3:25" ht="14.25" customHeight="1" x14ac:dyDescent="0.35">
      <c r="C115" s="95">
        <v>46122</v>
      </c>
      <c r="D115" s="96">
        <v>35388.75</v>
      </c>
      <c r="E115" s="92">
        <f t="shared" si="11"/>
        <v>2.5312044963936575E-3</v>
      </c>
      <c r="F115" s="96">
        <v>1157.90002441406</v>
      </c>
      <c r="G115" s="92">
        <f t="shared" si="12"/>
        <v>7.3371980916857371E-2</v>
      </c>
      <c r="H115" s="96">
        <v>1085.34997558593</v>
      </c>
      <c r="I115" s="92">
        <f t="shared" si="13"/>
        <v>3.9059810301654174E-2</v>
      </c>
      <c r="J115" s="96">
        <v>175.80999755859301</v>
      </c>
      <c r="K115" s="92">
        <f t="shared" si="14"/>
        <v>2.0193789186810696E-2</v>
      </c>
      <c r="L115" s="96">
        <v>151.89361572265599</v>
      </c>
      <c r="M115" s="92">
        <f t="shared" si="15"/>
        <v>5.8106543887257445E-3</v>
      </c>
      <c r="N115" s="96">
        <v>487.19302368164</v>
      </c>
      <c r="O115" s="92">
        <f t="shared" si="16"/>
        <v>-6.1330382897739621E-4</v>
      </c>
      <c r="P115" s="96">
        <v>76.879615783691406</v>
      </c>
      <c r="Q115" s="92">
        <f t="shared" si="17"/>
        <v>-2.5944056082782829E-4</v>
      </c>
      <c r="R115" s="96">
        <v>376.08734130859301</v>
      </c>
      <c r="S115" s="92">
        <f t="shared" si="18"/>
        <v>3.9614654269322092E-3</v>
      </c>
      <c r="T115" s="96">
        <v>302.75</v>
      </c>
      <c r="U115" s="92">
        <f t="shared" si="19"/>
        <v>1.5598771557456148E-2</v>
      </c>
      <c r="V115" s="96">
        <v>396.89065551757801</v>
      </c>
      <c r="W115" s="92">
        <f t="shared" si="20"/>
        <v>1.1781112006646666E-2</v>
      </c>
      <c r="X115" s="96">
        <v>1466.71997070312</v>
      </c>
      <c r="Y115" s="92">
        <f t="shared" si="21"/>
        <v>1.7842315285733434E-2</v>
      </c>
    </row>
    <row r="116" spans="3:25" ht="14.25" customHeight="1" x14ac:dyDescent="0.35">
      <c r="C116" s="95">
        <v>46121</v>
      </c>
      <c r="D116" s="96">
        <v>35299.4</v>
      </c>
      <c r="E116" s="92">
        <f t="shared" si="11"/>
        <v>-2.9220811318861895E-3</v>
      </c>
      <c r="F116" s="96">
        <v>1078.75</v>
      </c>
      <c r="G116" s="92">
        <f t="shared" si="12"/>
        <v>5.0777517226712199E-3</v>
      </c>
      <c r="H116" s="96">
        <v>1044.55004882812</v>
      </c>
      <c r="I116" s="92">
        <f t="shared" si="13"/>
        <v>1.4470960093978746E-2</v>
      </c>
      <c r="J116" s="96">
        <v>172.33000183105401</v>
      </c>
      <c r="K116" s="92">
        <f t="shared" si="14"/>
        <v>1.7837129029641963E-2</v>
      </c>
      <c r="L116" s="96">
        <v>151.01611328125</v>
      </c>
      <c r="M116" s="92">
        <f t="shared" si="15"/>
        <v>3.7815525349835788E-3</v>
      </c>
      <c r="N116" s="96">
        <v>487.49200439453102</v>
      </c>
      <c r="O116" s="92">
        <f t="shared" si="16"/>
        <v>-2.5694627253038282E-2</v>
      </c>
      <c r="P116" s="96">
        <v>76.899566650390597</v>
      </c>
      <c r="Q116" s="92">
        <f t="shared" si="17"/>
        <v>5.3456157951106142E-3</v>
      </c>
      <c r="R116" s="96">
        <v>374.60336303710898</v>
      </c>
      <c r="S116" s="92">
        <f t="shared" si="18"/>
        <v>1.2027250445065141E-2</v>
      </c>
      <c r="T116" s="96">
        <v>298.100006103515</v>
      </c>
      <c r="U116" s="92">
        <f t="shared" si="19"/>
        <v>1.1022553612764829E-2</v>
      </c>
      <c r="V116" s="96">
        <v>392.269287109375</v>
      </c>
      <c r="W116" s="92">
        <f t="shared" si="20"/>
        <v>-6.3302644016438592E-4</v>
      </c>
      <c r="X116" s="96">
        <v>1441.00903320312</v>
      </c>
      <c r="Y116" s="92">
        <f t="shared" si="21"/>
        <v>-1.6570059434172224E-3</v>
      </c>
    </row>
    <row r="117" spans="3:25" ht="14.25" customHeight="1" x14ac:dyDescent="0.35">
      <c r="C117" s="95">
        <v>46120</v>
      </c>
      <c r="D117" s="96">
        <v>35402.85</v>
      </c>
      <c r="E117" s="92">
        <f t="shared" si="11"/>
        <v>1.5872446534690443E-2</v>
      </c>
      <c r="F117" s="96">
        <v>1073.30004882812</v>
      </c>
      <c r="G117" s="92">
        <f t="shared" si="12"/>
        <v>8.8263674350438581E-2</v>
      </c>
      <c r="H117" s="96">
        <v>1029.65002441406</v>
      </c>
      <c r="I117" s="92">
        <f t="shared" si="13"/>
        <v>0.1127141639162843</v>
      </c>
      <c r="J117" s="96">
        <v>169.30999755859301</v>
      </c>
      <c r="K117" s="92">
        <f t="shared" si="14"/>
        <v>3.6422606060305007E-2</v>
      </c>
      <c r="L117" s="96">
        <v>150.44718933105401</v>
      </c>
      <c r="M117" s="92">
        <f t="shared" si="15"/>
        <v>1.7543865080815069E-2</v>
      </c>
      <c r="N117" s="96">
        <v>500.34826660156199</v>
      </c>
      <c r="O117" s="92">
        <f t="shared" si="16"/>
        <v>2.9212775276111547E-2</v>
      </c>
      <c r="P117" s="96">
        <v>76.490676879882798</v>
      </c>
      <c r="Q117" s="92">
        <f t="shared" si="17"/>
        <v>1.3611661575079426E-2</v>
      </c>
      <c r="R117" s="96">
        <v>370.15145874023398</v>
      </c>
      <c r="S117" s="92">
        <f t="shared" si="18"/>
        <v>1.4368952077763231E-2</v>
      </c>
      <c r="T117" s="96">
        <v>294.850006103515</v>
      </c>
      <c r="U117" s="92">
        <f t="shared" si="19"/>
        <v>-1.8618409083708265E-3</v>
      </c>
      <c r="V117" s="96">
        <v>392.51776123046801</v>
      </c>
      <c r="W117" s="92">
        <f t="shared" si="20"/>
        <v>1.8700027887083026E-2</v>
      </c>
      <c r="X117" s="96">
        <v>1443.40075683593</v>
      </c>
      <c r="Y117" s="92">
        <f t="shared" si="21"/>
        <v>3.4941037447875578E-2</v>
      </c>
    </row>
    <row r="118" spans="3:25" ht="14.25" customHeight="1" x14ac:dyDescent="0.35">
      <c r="C118" s="95">
        <v>46119</v>
      </c>
      <c r="D118" s="96">
        <v>34849.699999999997</v>
      </c>
      <c r="E118" s="92">
        <f t="shared" si="11"/>
        <v>-1.0367799902313957E-2</v>
      </c>
      <c r="F118" s="96">
        <v>986.25</v>
      </c>
      <c r="G118" s="92">
        <f t="shared" si="12"/>
        <v>-5.1444754239517998E-3</v>
      </c>
      <c r="H118" s="96">
        <v>925.34997558593705</v>
      </c>
      <c r="I118" s="92">
        <f t="shared" si="13"/>
        <v>4.6140485426637845E-3</v>
      </c>
      <c r="J118" s="96">
        <v>163.36000061035099</v>
      </c>
      <c r="K118" s="92">
        <f t="shared" si="14"/>
        <v>6.1255731275799974E-4</v>
      </c>
      <c r="L118" s="96">
        <v>147.853271484375</v>
      </c>
      <c r="M118" s="92">
        <f t="shared" si="15"/>
        <v>-4.4152260568566248E-3</v>
      </c>
      <c r="N118" s="96">
        <v>486.14657592773398</v>
      </c>
      <c r="O118" s="92">
        <f t="shared" si="16"/>
        <v>-1.7918279472314058E-2</v>
      </c>
      <c r="P118" s="96">
        <v>75.463493347167898</v>
      </c>
      <c r="Q118" s="92">
        <f t="shared" si="17"/>
        <v>-6.4338228831347655E-3</v>
      </c>
      <c r="R118" s="96">
        <v>364.908111572265</v>
      </c>
      <c r="S118" s="92">
        <f t="shared" si="18"/>
        <v>7.5116108984021324E-3</v>
      </c>
      <c r="T118" s="96">
        <v>295.39999389648398</v>
      </c>
      <c r="U118" s="92">
        <f t="shared" si="19"/>
        <v>8.470269529725627E-4</v>
      </c>
      <c r="V118" s="96">
        <v>385.312408447265</v>
      </c>
      <c r="W118" s="92">
        <f t="shared" si="20"/>
        <v>1.0029969112525627E-2</v>
      </c>
      <c r="X118" s="96">
        <v>1394.66955566406</v>
      </c>
      <c r="Y118" s="92">
        <f t="shared" si="21"/>
        <v>1.4792347035933018E-2</v>
      </c>
    </row>
    <row r="119" spans="3:25" ht="14.25" customHeight="1" x14ac:dyDescent="0.35">
      <c r="C119" s="95">
        <v>46118</v>
      </c>
      <c r="D119" s="96">
        <v>35214.800000000003</v>
      </c>
      <c r="E119" s="92">
        <f t="shared" si="11"/>
        <v>-9.6086645320326847E-3</v>
      </c>
      <c r="F119" s="96">
        <v>991.34997558593705</v>
      </c>
      <c r="G119" s="92">
        <f t="shared" si="12"/>
        <v>5.2835600350394696E-2</v>
      </c>
      <c r="H119" s="96">
        <v>921.09997558593705</v>
      </c>
      <c r="I119" s="92">
        <f t="shared" si="13"/>
        <v>7.6051373348057227E-2</v>
      </c>
      <c r="J119" s="96">
        <v>163.259994506835</v>
      </c>
      <c r="K119" s="92">
        <f t="shared" si="14"/>
        <v>2.0566314065303626E-2</v>
      </c>
      <c r="L119" s="96">
        <v>148.50897216796801</v>
      </c>
      <c r="M119" s="92">
        <f t="shared" si="15"/>
        <v>4.9591849209669192E-3</v>
      </c>
      <c r="N119" s="96">
        <v>495.01641845703102</v>
      </c>
      <c r="O119" s="92">
        <f t="shared" si="16"/>
        <v>1.1402984408291683E-2</v>
      </c>
      <c r="P119" s="96">
        <v>75.952156066894503</v>
      </c>
      <c r="Q119" s="92">
        <f t="shared" si="17"/>
        <v>1.1018200194420347E-2</v>
      </c>
      <c r="R119" s="96">
        <v>362.1875</v>
      </c>
      <c r="S119" s="92">
        <f t="shared" si="18"/>
        <v>1.7934113927660977E-2</v>
      </c>
      <c r="T119" s="96">
        <v>295.14999389648398</v>
      </c>
      <c r="U119" s="92">
        <f t="shared" si="19"/>
        <v>1.7934062667809281E-2</v>
      </c>
      <c r="V119" s="96">
        <v>381.48611450195301</v>
      </c>
      <c r="W119" s="92">
        <f t="shared" si="20"/>
        <v>-2.9869228609018528E-3</v>
      </c>
      <c r="X119" s="96">
        <v>1374.33984375</v>
      </c>
      <c r="Y119" s="92">
        <f t="shared" si="21"/>
        <v>3.520486103257614E-2</v>
      </c>
    </row>
    <row r="120" spans="3:25" ht="14.25" customHeight="1" x14ac:dyDescent="0.35">
      <c r="C120" s="95">
        <v>46114</v>
      </c>
      <c r="D120" s="96">
        <v>35556.449999999997</v>
      </c>
      <c r="E120" s="92">
        <f t="shared" si="11"/>
        <v>1.3511029018782983E-2</v>
      </c>
      <c r="F120" s="96">
        <v>941.59997558593705</v>
      </c>
      <c r="G120" s="92">
        <f t="shared" si="12"/>
        <v>-1.5680535629129855E-2</v>
      </c>
      <c r="H120" s="96">
        <v>856</v>
      </c>
      <c r="I120" s="92">
        <f t="shared" si="13"/>
        <v>4.7537857091841662E-3</v>
      </c>
      <c r="J120" s="96">
        <v>159.97000122070301</v>
      </c>
      <c r="K120" s="92">
        <f t="shared" si="14"/>
        <v>1.8203810064548964E-2</v>
      </c>
      <c r="L120" s="96">
        <v>147.776123046875</v>
      </c>
      <c r="M120" s="92">
        <f t="shared" si="15"/>
        <v>8.4896916128940347E-4</v>
      </c>
      <c r="N120" s="96">
        <v>489.43539428710898</v>
      </c>
      <c r="O120" s="92">
        <f t="shared" si="16"/>
        <v>1.435507622517318E-2</v>
      </c>
      <c r="P120" s="96">
        <v>75.124420166015597</v>
      </c>
      <c r="Q120" s="92">
        <f t="shared" si="17"/>
        <v>-7.9587593590024763E-4</v>
      </c>
      <c r="R120" s="96">
        <v>355.80642700195301</v>
      </c>
      <c r="S120" s="92">
        <f t="shared" si="18"/>
        <v>-1.3711774671068211E-2</v>
      </c>
      <c r="T120" s="96">
        <v>289.95001220703102</v>
      </c>
      <c r="U120" s="92">
        <f t="shared" si="19"/>
        <v>-9.7335235818115651E-3</v>
      </c>
      <c r="V120" s="96">
        <v>382.62899780273398</v>
      </c>
      <c r="W120" s="92">
        <f t="shared" si="20"/>
        <v>1.2624872089145533E-2</v>
      </c>
      <c r="X120" s="96">
        <v>1327.60180664062</v>
      </c>
      <c r="Y120" s="92">
        <f t="shared" si="21"/>
        <v>-3.6646244735609734E-3</v>
      </c>
    </row>
    <row r="121" spans="3:25" ht="14.25" customHeight="1" x14ac:dyDescent="0.35">
      <c r="C121" s="95">
        <v>46113</v>
      </c>
      <c r="D121" s="96">
        <v>35082.449999999997</v>
      </c>
      <c r="E121" s="92">
        <f t="shared" si="11"/>
        <v>6.9748517843994939E-3</v>
      </c>
      <c r="F121" s="96">
        <v>956.59997558593705</v>
      </c>
      <c r="G121" s="92">
        <f t="shared" si="12"/>
        <v>2.321098577944225E-2</v>
      </c>
      <c r="H121" s="96">
        <v>851.95001220703102</v>
      </c>
      <c r="I121" s="92">
        <f t="shared" si="13"/>
        <v>5.5830941169796588E-2</v>
      </c>
      <c r="J121" s="96">
        <v>157.11000061035099</v>
      </c>
      <c r="K121" s="92">
        <f t="shared" si="14"/>
        <v>4.4406090938043929E-2</v>
      </c>
      <c r="L121" s="96">
        <v>147.65077209472599</v>
      </c>
      <c r="M121" s="92">
        <f t="shared" si="15"/>
        <v>1.9644436810692723E-2</v>
      </c>
      <c r="N121" s="96">
        <v>482.50894165039</v>
      </c>
      <c r="O121" s="92">
        <f t="shared" si="16"/>
        <v>2.6611503181381391E-2</v>
      </c>
      <c r="P121" s="96">
        <v>75.184257507324205</v>
      </c>
      <c r="Q121" s="92">
        <f t="shared" si="17"/>
        <v>2.2653295501221082E-2</v>
      </c>
      <c r="R121" s="96">
        <v>360.75299072265602</v>
      </c>
      <c r="S121" s="92">
        <f t="shared" si="18"/>
        <v>-1.6187790251405043E-2</v>
      </c>
      <c r="T121" s="96">
        <v>292.79998779296801</v>
      </c>
      <c r="U121" s="92">
        <f t="shared" si="19"/>
        <v>-1.1144945094642478E-2</v>
      </c>
      <c r="V121" s="96">
        <v>377.85858154296801</v>
      </c>
      <c r="W121" s="92">
        <f t="shared" si="20"/>
        <v>3.8283834162335939E-3</v>
      </c>
      <c r="X121" s="96">
        <v>1332.48486328125</v>
      </c>
      <c r="Y121" s="92">
        <f t="shared" si="21"/>
        <v>2.3969924744319693E-2</v>
      </c>
    </row>
    <row r="122" spans="3:25" ht="14.25" customHeight="1" x14ac:dyDescent="0.35">
      <c r="C122" s="95">
        <v>46111</v>
      </c>
      <c r="D122" s="96">
        <v>34839.449999999997</v>
      </c>
      <c r="E122" s="92">
        <f t="shared" si="11"/>
        <v>-2.9766098645717221E-2</v>
      </c>
      <c r="F122" s="96">
        <v>934.90002441406205</v>
      </c>
      <c r="G122" s="92">
        <f t="shared" si="12"/>
        <v>-2.2071104169391176E-2</v>
      </c>
      <c r="H122" s="96">
        <v>806.90002441406205</v>
      </c>
      <c r="I122" s="92">
        <f t="shared" si="13"/>
        <v>-3.0750721424550043E-2</v>
      </c>
      <c r="J122" s="96">
        <v>150.42999267578099</v>
      </c>
      <c r="K122" s="92">
        <f t="shared" si="14"/>
        <v>-2.2674152382287094E-2</v>
      </c>
      <c r="L122" s="96">
        <v>144.80613708496</v>
      </c>
      <c r="M122" s="92">
        <f t="shared" si="15"/>
        <v>-6.7465768658159231E-3</v>
      </c>
      <c r="N122" s="96">
        <v>470.00149536132801</v>
      </c>
      <c r="O122" s="92">
        <f t="shared" si="16"/>
        <v>-2.7227692128892977E-2</v>
      </c>
      <c r="P122" s="96">
        <v>73.518814086914006</v>
      </c>
      <c r="Q122" s="92">
        <f t="shared" si="17"/>
        <v>-3.7472251655312316E-2</v>
      </c>
      <c r="R122" s="96">
        <v>366.688873291015</v>
      </c>
      <c r="S122" s="92">
        <f t="shared" si="18"/>
        <v>-1.3310258463180569E-2</v>
      </c>
      <c r="T122" s="96">
        <v>296.100006103515</v>
      </c>
      <c r="U122" s="92">
        <f t="shared" si="19"/>
        <v>2.0304775076649406E-3</v>
      </c>
      <c r="V122" s="96">
        <v>376.41751098632801</v>
      </c>
      <c r="W122" s="92">
        <f t="shared" si="20"/>
        <v>-1.8019177783807461E-2</v>
      </c>
      <c r="X122" s="96">
        <v>1301.29296875</v>
      </c>
      <c r="Y122" s="92">
        <f t="shared" si="21"/>
        <v>-3.4385842865882199E-2</v>
      </c>
    </row>
    <row r="123" spans="3:25" ht="14.25" customHeight="1" x14ac:dyDescent="0.35">
      <c r="C123" s="95">
        <v>46108</v>
      </c>
      <c r="D123" s="96">
        <v>35908.300000000003</v>
      </c>
      <c r="E123" s="92">
        <f t="shared" si="11"/>
        <v>7.5464339276671843E-3</v>
      </c>
      <c r="F123" s="96">
        <v>956</v>
      </c>
      <c r="G123" s="92">
        <f t="shared" si="12"/>
        <v>-3.4733464828429983E-2</v>
      </c>
      <c r="H123" s="96">
        <v>832.5</v>
      </c>
      <c r="I123" s="92">
        <f t="shared" si="13"/>
        <v>-2.4947280507730429E-2</v>
      </c>
      <c r="J123" s="96">
        <v>153.919998168945</v>
      </c>
      <c r="K123" s="92">
        <f t="shared" si="14"/>
        <v>1.7572683578686021E-3</v>
      </c>
      <c r="L123" s="96">
        <v>145.78971862792901</v>
      </c>
      <c r="M123" s="92">
        <f t="shared" si="15"/>
        <v>-7.0273692012736699E-3</v>
      </c>
      <c r="N123" s="96">
        <v>483.15673828125</v>
      </c>
      <c r="O123" s="92">
        <f t="shared" si="16"/>
        <v>-1.9219107339024988E-2</v>
      </c>
      <c r="P123" s="96">
        <v>76.3809814453125</v>
      </c>
      <c r="Q123" s="92">
        <f t="shared" si="17"/>
        <v>-7.9014835088551116E-3</v>
      </c>
      <c r="R123" s="96">
        <v>371.63543701171801</v>
      </c>
      <c r="S123" s="92">
        <f t="shared" si="18"/>
        <v>-7.2674438747731829E-3</v>
      </c>
      <c r="T123" s="96">
        <v>295.5</v>
      </c>
      <c r="U123" s="92">
        <f t="shared" si="19"/>
        <v>1.6949152542373724E-3</v>
      </c>
      <c r="V123" s="96">
        <v>383.32470703125</v>
      </c>
      <c r="W123" s="92">
        <f t="shared" si="20"/>
        <v>-1.2797542207931611E-2</v>
      </c>
      <c r="X123" s="96">
        <v>1347.63244628906</v>
      </c>
      <c r="Y123" s="92">
        <f t="shared" si="21"/>
        <v>-2.8450276896563764E-2</v>
      </c>
    </row>
    <row r="124" spans="3:25" ht="14.25" customHeight="1" x14ac:dyDescent="0.35">
      <c r="C124" s="95">
        <v>46106</v>
      </c>
      <c r="D124" s="96">
        <v>35639.35</v>
      </c>
      <c r="E124" s="92">
        <f t="shared" si="11"/>
        <v>-1.3906277884840113E-2</v>
      </c>
      <c r="F124" s="96">
        <v>990.40002441406205</v>
      </c>
      <c r="G124" s="92">
        <f t="shared" si="12"/>
        <v>2.3880943774019947E-2</v>
      </c>
      <c r="H124" s="96">
        <v>853.79998779296795</v>
      </c>
      <c r="I124" s="92">
        <f t="shared" si="13"/>
        <v>1.6973378842468634E-2</v>
      </c>
      <c r="J124" s="96">
        <v>153.64999389648401</v>
      </c>
      <c r="K124" s="92">
        <f t="shared" si="14"/>
        <v>2.3582661193386922E-2</v>
      </c>
      <c r="L124" s="96">
        <v>146.82148742675699</v>
      </c>
      <c r="M124" s="92">
        <f t="shared" si="15"/>
        <v>1.310805110934421E-2</v>
      </c>
      <c r="N124" s="96">
        <v>492.62454223632801</v>
      </c>
      <c r="O124" s="92">
        <f t="shared" si="16"/>
        <v>2.1280966572409632E-2</v>
      </c>
      <c r="P124" s="96">
        <v>76.989311218261705</v>
      </c>
      <c r="Q124" s="92">
        <f t="shared" si="17"/>
        <v>8.6228989236449838E-3</v>
      </c>
      <c r="R124" s="96">
        <v>374.35604858398398</v>
      </c>
      <c r="S124" s="92">
        <f t="shared" si="18"/>
        <v>7.5888898343985378E-3</v>
      </c>
      <c r="T124" s="96">
        <v>295</v>
      </c>
      <c r="U124" s="92">
        <f t="shared" si="19"/>
        <v>-1.3377926421404673E-2</v>
      </c>
      <c r="V124" s="96">
        <v>388.29391479492102</v>
      </c>
      <c r="W124" s="92">
        <f t="shared" si="20"/>
        <v>1.5464595494629085E-2</v>
      </c>
      <c r="X124" s="96">
        <v>1387.095703125</v>
      </c>
      <c r="Y124" s="92">
        <f t="shared" si="21"/>
        <v>1.8736702755948853E-2</v>
      </c>
    </row>
    <row r="125" spans="3:25" ht="14.25" customHeight="1" x14ac:dyDescent="0.35">
      <c r="C125" s="95">
        <v>46105</v>
      </c>
      <c r="D125" s="96">
        <v>36141.949999999997</v>
      </c>
      <c r="E125" s="92">
        <f t="shared" si="11"/>
        <v>4.4787775702594956E-3</v>
      </c>
      <c r="F125" s="96">
        <v>967.29998779296795</v>
      </c>
      <c r="G125" s="92">
        <f t="shared" si="12"/>
        <v>2.1543946407150294E-2</v>
      </c>
      <c r="H125" s="96">
        <v>839.54998779296795</v>
      </c>
      <c r="I125" s="92">
        <f t="shared" si="13"/>
        <v>2.829319032465083E-2</v>
      </c>
      <c r="J125" s="96">
        <v>150.11000061035099</v>
      </c>
      <c r="K125" s="92">
        <f t="shared" si="14"/>
        <v>1.5285724812575952E-2</v>
      </c>
      <c r="L125" s="96">
        <v>144.92184448242099</v>
      </c>
      <c r="M125" s="92">
        <f t="shared" si="15"/>
        <v>1.069264002005732E-2</v>
      </c>
      <c r="N125" s="96">
        <v>482.35946655273398</v>
      </c>
      <c r="O125" s="92">
        <f t="shared" si="16"/>
        <v>2.6931834495400597E-3</v>
      </c>
      <c r="P125" s="96">
        <v>76.331115722656193</v>
      </c>
      <c r="Q125" s="92">
        <f t="shared" si="17"/>
        <v>1.6737512311776781E-2</v>
      </c>
      <c r="R125" s="96">
        <v>371.53649902343699</v>
      </c>
      <c r="S125" s="92">
        <f t="shared" si="18"/>
        <v>8.4586385200202674E-3</v>
      </c>
      <c r="T125" s="96">
        <v>299</v>
      </c>
      <c r="U125" s="92">
        <f t="shared" si="19"/>
        <v>-1.0261522809942525E-2</v>
      </c>
      <c r="V125" s="96">
        <v>382.38055419921801</v>
      </c>
      <c r="W125" s="92">
        <f t="shared" si="20"/>
        <v>-5.6855172387529906E-3</v>
      </c>
      <c r="X125" s="96">
        <v>1361.58410644531</v>
      </c>
      <c r="Y125" s="92">
        <f t="shared" si="21"/>
        <v>2.5682385836369725E-3</v>
      </c>
    </row>
    <row r="126" spans="3:25" ht="14.25" customHeight="1" x14ac:dyDescent="0.35">
      <c r="C126" s="95">
        <v>46104</v>
      </c>
      <c r="D126" s="96">
        <v>35980.800000000003</v>
      </c>
      <c r="E126" s="92">
        <f t="shared" si="11"/>
        <v>8.3725570700114993E-3</v>
      </c>
      <c r="F126" s="96">
        <v>946.90002441406205</v>
      </c>
      <c r="G126" s="92">
        <f t="shared" si="12"/>
        <v>-6.2382412592325909E-2</v>
      </c>
      <c r="H126" s="96">
        <v>816.45001220703102</v>
      </c>
      <c r="I126" s="92">
        <f t="shared" si="13"/>
        <v>-5.4049316068206954E-2</v>
      </c>
      <c r="J126" s="96">
        <v>147.850006103515</v>
      </c>
      <c r="K126" s="92">
        <f t="shared" si="14"/>
        <v>-2.4349923096866566E-2</v>
      </c>
      <c r="L126" s="96">
        <v>143.38864135742099</v>
      </c>
      <c r="M126" s="92">
        <f t="shared" si="15"/>
        <v>-2.6450238888107047E-2</v>
      </c>
      <c r="N126" s="96">
        <v>481.063873291015</v>
      </c>
      <c r="O126" s="92">
        <f t="shared" si="16"/>
        <v>-4.8022860735963513E-2</v>
      </c>
      <c r="P126" s="96">
        <v>75.074554443359304</v>
      </c>
      <c r="Q126" s="92">
        <f t="shared" si="17"/>
        <v>-1.9791693437640756E-2</v>
      </c>
      <c r="R126" s="96">
        <v>368.420166015625</v>
      </c>
      <c r="S126" s="92">
        <f t="shared" si="18"/>
        <v>-2.2443948430570626E-2</v>
      </c>
      <c r="T126" s="96">
        <v>302.100006103515</v>
      </c>
      <c r="U126" s="92">
        <f t="shared" si="19"/>
        <v>1.5120967431817789E-2</v>
      </c>
      <c r="V126" s="96">
        <v>384.56701660156199</v>
      </c>
      <c r="W126" s="92">
        <f t="shared" si="20"/>
        <v>-3.839457157118098E-2</v>
      </c>
      <c r="X126" s="96">
        <v>1358.09619140625</v>
      </c>
      <c r="Y126" s="92">
        <f t="shared" si="21"/>
        <v>-6.059140690603293E-2</v>
      </c>
    </row>
    <row r="127" spans="3:25" ht="14.25" customHeight="1" x14ac:dyDescent="0.35">
      <c r="C127" s="95">
        <v>46101</v>
      </c>
      <c r="D127" s="96">
        <v>35682.050000000003</v>
      </c>
      <c r="E127" s="92">
        <f t="shared" si="11"/>
        <v>-1.0806210382888426E-2</v>
      </c>
      <c r="F127" s="96">
        <v>1009.90002441406</v>
      </c>
      <c r="G127" s="92">
        <f t="shared" si="12"/>
        <v>4.5757850163701264E-3</v>
      </c>
      <c r="H127" s="96">
        <v>863.09997558593705</v>
      </c>
      <c r="I127" s="92">
        <f t="shared" si="13"/>
        <v>9.5917077292109187E-3</v>
      </c>
      <c r="J127" s="96">
        <v>151.53999328613199</v>
      </c>
      <c r="K127" s="92">
        <f t="shared" si="14"/>
        <v>3.5096933883604908E-3</v>
      </c>
      <c r="L127" s="96">
        <v>147.28434753417901</v>
      </c>
      <c r="M127" s="92">
        <f t="shared" si="15"/>
        <v>-8.3106303842794826E-3</v>
      </c>
      <c r="N127" s="96">
        <v>505.33132934570301</v>
      </c>
      <c r="O127" s="92">
        <f t="shared" si="16"/>
        <v>2.2731479458273363E-3</v>
      </c>
      <c r="P127" s="96">
        <v>76.590408325195298</v>
      </c>
      <c r="Q127" s="92">
        <f t="shared" si="17"/>
        <v>7.3452249715975082E-3</v>
      </c>
      <c r="R127" s="96">
        <v>376.878814697265</v>
      </c>
      <c r="S127" s="92">
        <f t="shared" si="18"/>
        <v>1.8446824605979906E-2</v>
      </c>
      <c r="T127" s="96">
        <v>297.600006103515</v>
      </c>
      <c r="U127" s="92">
        <f t="shared" si="19"/>
        <v>3.0333463412735018E-3</v>
      </c>
      <c r="V127" s="96">
        <v>399.92184448242102</v>
      </c>
      <c r="W127" s="92">
        <f t="shared" si="20"/>
        <v>9.7866860292143976E-3</v>
      </c>
      <c r="X127" s="96">
        <v>1445.69274902343</v>
      </c>
      <c r="Y127" s="92">
        <f t="shared" si="21"/>
        <v>2.6262915471422232E-3</v>
      </c>
    </row>
    <row r="128" spans="3:25" ht="14.25" customHeight="1" x14ac:dyDescent="0.35">
      <c r="C128" s="95">
        <v>46100</v>
      </c>
      <c r="D128" s="96">
        <v>36071.85</v>
      </c>
      <c r="E128" s="92">
        <f t="shared" si="11"/>
        <v>-2.0700786086899847E-2</v>
      </c>
      <c r="F128" s="96">
        <v>1005.29998779296</v>
      </c>
      <c r="G128" s="92">
        <f t="shared" si="12"/>
        <v>-3.0288381265395015E-2</v>
      </c>
      <c r="H128" s="96">
        <v>854.90002441406205</v>
      </c>
      <c r="I128" s="92">
        <f t="shared" si="13"/>
        <v>-4.0839183078010932E-2</v>
      </c>
      <c r="J128" s="96">
        <v>151.009994506835</v>
      </c>
      <c r="K128" s="92">
        <f t="shared" si="14"/>
        <v>-1.986118434422901E-2</v>
      </c>
      <c r="L128" s="96">
        <v>148.518630981445</v>
      </c>
      <c r="M128" s="92">
        <f t="shared" si="15"/>
        <v>-1.4902492388592203E-2</v>
      </c>
      <c r="N128" s="96">
        <v>504.18524169921801</v>
      </c>
      <c r="O128" s="92">
        <f t="shared" si="16"/>
        <v>-6.2855911025165856E-3</v>
      </c>
      <c r="P128" s="96">
        <v>76.031936645507798</v>
      </c>
      <c r="Q128" s="92">
        <f t="shared" si="17"/>
        <v>-1.4477765060287417E-2</v>
      </c>
      <c r="R128" s="96">
        <v>370.05252075195301</v>
      </c>
      <c r="S128" s="92">
        <f t="shared" si="18"/>
        <v>-1.175699610949732E-2</v>
      </c>
      <c r="T128" s="96">
        <v>296.70001220703102</v>
      </c>
      <c r="U128" s="92">
        <f t="shared" si="19"/>
        <v>-9.0179750985114326E-3</v>
      </c>
      <c r="V128" s="96">
        <v>396.04586791992102</v>
      </c>
      <c r="W128" s="92">
        <f t="shared" si="20"/>
        <v>-4.6209970195305594E-3</v>
      </c>
      <c r="X128" s="96">
        <v>1441.90588378906</v>
      </c>
      <c r="Y128" s="92">
        <f t="shared" si="21"/>
        <v>-5.0883954144470556E-3</v>
      </c>
    </row>
    <row r="129" spans="3:25" ht="14.25" customHeight="1" x14ac:dyDescent="0.35">
      <c r="C129" s="95">
        <v>46099</v>
      </c>
      <c r="D129" s="96">
        <v>36834.35</v>
      </c>
      <c r="E129" s="92">
        <f t="shared" si="11"/>
        <v>1.9255088063976133E-2</v>
      </c>
      <c r="F129" s="96">
        <v>1036.69995117187</v>
      </c>
      <c r="G129" s="92">
        <f t="shared" si="12"/>
        <v>3.6078329469077408E-2</v>
      </c>
      <c r="H129" s="96">
        <v>891.29998779296795</v>
      </c>
      <c r="I129" s="92">
        <f t="shared" si="13"/>
        <v>2.6074900986947203E-2</v>
      </c>
      <c r="J129" s="96">
        <v>154.07000732421801</v>
      </c>
      <c r="K129" s="92">
        <f t="shared" si="14"/>
        <v>-9.8328966534817486E-3</v>
      </c>
      <c r="L129" s="96">
        <v>150.76541137695301</v>
      </c>
      <c r="M129" s="92">
        <f t="shared" si="15"/>
        <v>2.6936217598125811E-3</v>
      </c>
      <c r="N129" s="96">
        <v>507.37438964843699</v>
      </c>
      <c r="O129" s="92">
        <f t="shared" si="16"/>
        <v>6.524325524661867E-3</v>
      </c>
      <c r="P129" s="96">
        <v>77.148880004882798</v>
      </c>
      <c r="Q129" s="92">
        <f t="shared" si="17"/>
        <v>6.1126565102143093E-3</v>
      </c>
      <c r="R129" s="96">
        <v>374.454986572265</v>
      </c>
      <c r="S129" s="92">
        <f t="shared" si="18"/>
        <v>-1.2651593857330612E-2</v>
      </c>
      <c r="T129" s="96">
        <v>299.39999389648398</v>
      </c>
      <c r="U129" s="92">
        <f t="shared" si="19"/>
        <v>3.0150549295946405E-3</v>
      </c>
      <c r="V129" s="96">
        <v>397.88449096679602</v>
      </c>
      <c r="W129" s="92">
        <f t="shared" si="20"/>
        <v>-1.2473416524185765E-3</v>
      </c>
      <c r="X129" s="96">
        <v>1449.28039550781</v>
      </c>
      <c r="Y129" s="92">
        <f t="shared" si="21"/>
        <v>7.551648403870681E-3</v>
      </c>
    </row>
    <row r="130" spans="3:25" ht="14.25" customHeight="1" x14ac:dyDescent="0.35">
      <c r="C130" s="95">
        <v>46098</v>
      </c>
      <c r="D130" s="96">
        <v>36138.5</v>
      </c>
      <c r="E130" s="92">
        <f t="shared" si="11"/>
        <v>2.762289134395024E-3</v>
      </c>
      <c r="F130" s="96">
        <v>1000.59997558593</v>
      </c>
      <c r="G130" s="92">
        <f t="shared" si="12"/>
        <v>4.1143759015855874E-3</v>
      </c>
      <c r="H130" s="96">
        <v>868.65002441406205</v>
      </c>
      <c r="I130" s="92">
        <f t="shared" si="13"/>
        <v>1.9609114517493698E-3</v>
      </c>
      <c r="J130" s="96">
        <v>155.600006103515</v>
      </c>
      <c r="K130" s="92">
        <f t="shared" si="14"/>
        <v>9.9961610367822473E-3</v>
      </c>
      <c r="L130" s="96">
        <v>150.36039733886699</v>
      </c>
      <c r="M130" s="92">
        <f t="shared" si="15"/>
        <v>-3.9604977195965008E-3</v>
      </c>
      <c r="N130" s="96">
        <v>504.08557128906199</v>
      </c>
      <c r="O130" s="92">
        <f t="shared" si="16"/>
        <v>1.2867461749344056E-3</v>
      </c>
      <c r="P130" s="96">
        <v>76.680160522460895</v>
      </c>
      <c r="Q130" s="92">
        <f t="shared" si="17"/>
        <v>2.1522502849667946E-2</v>
      </c>
      <c r="R130" s="96">
        <v>379.25314331054602</v>
      </c>
      <c r="S130" s="92">
        <f t="shared" si="18"/>
        <v>2.4843162261802831E-3</v>
      </c>
      <c r="T130" s="96">
        <v>298.5</v>
      </c>
      <c r="U130" s="92">
        <f t="shared" si="19"/>
        <v>2.5188916876575096E-3</v>
      </c>
      <c r="V130" s="96">
        <v>398.38140869140602</v>
      </c>
      <c r="W130" s="92">
        <f t="shared" si="20"/>
        <v>2.6373154109974095E-2</v>
      </c>
      <c r="X130" s="96">
        <v>1438.41796875</v>
      </c>
      <c r="Y130" s="92">
        <f t="shared" si="21"/>
        <v>-1.6599858020489577E-3</v>
      </c>
    </row>
    <row r="131" spans="3:25" ht="14.25" customHeight="1" x14ac:dyDescent="0.35">
      <c r="C131" s="95">
        <v>46097</v>
      </c>
      <c r="D131" s="96">
        <v>36038.949999999997</v>
      </c>
      <c r="E131" s="92">
        <f t="shared" si="11"/>
        <v>1.0690523098064064E-2</v>
      </c>
      <c r="F131" s="96">
        <v>996.5</v>
      </c>
      <c r="G131" s="92">
        <f t="shared" si="12"/>
        <v>4.2326033041415467E-3</v>
      </c>
      <c r="H131" s="96">
        <v>866.95001220703102</v>
      </c>
      <c r="I131" s="92">
        <f t="shared" si="13"/>
        <v>6.5014648863077618E-3</v>
      </c>
      <c r="J131" s="96">
        <v>154.05999755859301</v>
      </c>
      <c r="K131" s="92">
        <f t="shared" si="14"/>
        <v>5.1101793409936036E-2</v>
      </c>
      <c r="L131" s="96">
        <v>150.95826721191401</v>
      </c>
      <c r="M131" s="92">
        <f t="shared" si="15"/>
        <v>-1.9908539204001263E-2</v>
      </c>
      <c r="N131" s="96">
        <v>503.43777465820301</v>
      </c>
      <c r="O131" s="92">
        <f t="shared" si="16"/>
        <v>-1.5206156534152915E-2</v>
      </c>
      <c r="P131" s="96">
        <v>75.064582824707003</v>
      </c>
      <c r="Q131" s="92">
        <f t="shared" si="17"/>
        <v>3.8676831387300936E-3</v>
      </c>
      <c r="R131" s="96">
        <v>378.31329345703102</v>
      </c>
      <c r="S131" s="92">
        <f t="shared" si="18"/>
        <v>-5.3323321854309436E-3</v>
      </c>
      <c r="T131" s="96">
        <v>297.75</v>
      </c>
      <c r="U131" s="92">
        <f t="shared" si="19"/>
        <v>-1.0633035644569633E-2</v>
      </c>
      <c r="V131" s="96">
        <v>388.14480590820301</v>
      </c>
      <c r="W131" s="92">
        <f t="shared" si="20"/>
        <v>-1.1140783307630797E-2</v>
      </c>
      <c r="X131" s="96">
        <v>1440.80969238281</v>
      </c>
      <c r="Y131" s="92">
        <f t="shared" si="21"/>
        <v>-1.060701608118797E-2</v>
      </c>
    </row>
    <row r="132" spans="3:25" ht="14.25" customHeight="1" x14ac:dyDescent="0.35">
      <c r="C132" s="95">
        <v>46094</v>
      </c>
      <c r="D132" s="96">
        <v>35657.75</v>
      </c>
      <c r="E132" s="92">
        <f t="shared" ref="E132:E195" si="22">D132/D133-1</f>
        <v>-1.822294298395355E-2</v>
      </c>
      <c r="F132" s="96">
        <v>992.29998779296795</v>
      </c>
      <c r="G132" s="92">
        <f t="shared" ref="G132:G195" si="23">F132/F133-1</f>
        <v>-1.2047029397625586E-2</v>
      </c>
      <c r="H132" s="96">
        <v>861.34997558593705</v>
      </c>
      <c r="I132" s="92">
        <f t="shared" ref="I132:I195" si="24">H132/H133-1</f>
        <v>-6.00082197251528E-3</v>
      </c>
      <c r="J132" s="96">
        <v>146.57000732421801</v>
      </c>
      <c r="K132" s="92">
        <f t="shared" ref="K132:K195" si="25">J132/J133-1</f>
        <v>-1.7034359035182356E-2</v>
      </c>
      <c r="L132" s="96">
        <v>154.02467346191401</v>
      </c>
      <c r="M132" s="92">
        <f t="shared" ref="M132:M195" si="26">L132/L133-1</f>
        <v>1.9445991243336458E-3</v>
      </c>
      <c r="N132" s="96">
        <v>511.211334228515</v>
      </c>
      <c r="O132" s="92">
        <f t="shared" ref="O132:O195" si="27">N132/N133-1</f>
        <v>-1.0322231575306762E-2</v>
      </c>
      <c r="P132" s="96">
        <v>74.775375366210895</v>
      </c>
      <c r="Q132" s="92">
        <f t="shared" ref="Q132:Q195" si="28">P132/P133-1</f>
        <v>2.674526320958881E-3</v>
      </c>
      <c r="R132" s="96">
        <v>380.34140014648398</v>
      </c>
      <c r="S132" s="92">
        <f t="shared" ref="S132:S195" si="29">R132/R133-1</f>
        <v>-1.5618949076970812E-2</v>
      </c>
      <c r="T132" s="96">
        <v>300.95001220703102</v>
      </c>
      <c r="U132" s="92">
        <f t="shared" ref="U132:U195" si="30">T132/T133-1</f>
        <v>-8.7285699710442088E-3</v>
      </c>
      <c r="V132" s="96">
        <v>392.51776123046801</v>
      </c>
      <c r="W132" s="92">
        <f t="shared" ref="W132:W195" si="31">V132/V133-1</f>
        <v>-1.7903717467067648E-2</v>
      </c>
      <c r="X132" s="96">
        <v>1456.25622558593</v>
      </c>
      <c r="Y132" s="92">
        <f t="shared" ref="Y132:Y195" si="32">X132/X133-1</f>
        <v>-2.9681235674063999E-2</v>
      </c>
    </row>
    <row r="133" spans="3:25" ht="14.25" customHeight="1" x14ac:dyDescent="0.35">
      <c r="C133" s="95">
        <v>46093</v>
      </c>
      <c r="D133" s="96">
        <v>36319.599999999999</v>
      </c>
      <c r="E133" s="92">
        <f t="shared" si="22"/>
        <v>1.2612391571338311E-3</v>
      </c>
      <c r="F133" s="96">
        <v>1004.40002441406</v>
      </c>
      <c r="G133" s="92">
        <f t="shared" si="23"/>
        <v>1.250002461094768E-2</v>
      </c>
      <c r="H133" s="96">
        <v>866.54998779296795</v>
      </c>
      <c r="I133" s="92">
        <f t="shared" si="24"/>
        <v>1.9890499491906022E-2</v>
      </c>
      <c r="J133" s="96">
        <v>149.11000061035099</v>
      </c>
      <c r="K133" s="92">
        <f t="shared" si="25"/>
        <v>7.389264714318422E-2</v>
      </c>
      <c r="L133" s="96">
        <v>153.72573852539</v>
      </c>
      <c r="M133" s="92">
        <f t="shared" si="26"/>
        <v>3.3249066523465931E-2</v>
      </c>
      <c r="N133" s="96">
        <v>516.543212890625</v>
      </c>
      <c r="O133" s="92">
        <f t="shared" si="27"/>
        <v>6.2090160732700905E-2</v>
      </c>
      <c r="P133" s="96">
        <v>74.575920104980398</v>
      </c>
      <c r="Q133" s="92">
        <f t="shared" si="28"/>
        <v>1.7968976508891954E-2</v>
      </c>
      <c r="R133" s="96">
        <v>386.37619018554602</v>
      </c>
      <c r="S133" s="92">
        <f t="shared" si="29"/>
        <v>2.8033721664321609E-2</v>
      </c>
      <c r="T133" s="96">
        <v>303.600006103515</v>
      </c>
      <c r="U133" s="92">
        <f t="shared" si="30"/>
        <v>1.6064318964674085E-2</v>
      </c>
      <c r="V133" s="96">
        <v>399.67340087890602</v>
      </c>
      <c r="W133" s="92">
        <f t="shared" si="31"/>
        <v>4.2514606271471633E-2</v>
      </c>
      <c r="X133" s="96">
        <v>1500.80187988281</v>
      </c>
      <c r="Y133" s="92">
        <f t="shared" si="32"/>
        <v>4.6560063332083068E-2</v>
      </c>
    </row>
    <row r="134" spans="3:25" ht="14.25" customHeight="1" x14ac:dyDescent="0.35">
      <c r="C134" s="95">
        <v>46092</v>
      </c>
      <c r="D134" s="96">
        <v>36273.85</v>
      </c>
      <c r="E134" s="92">
        <f t="shared" si="22"/>
        <v>1.9226122237957055E-2</v>
      </c>
      <c r="F134" s="96">
        <v>992</v>
      </c>
      <c r="G134" s="92">
        <f t="shared" si="23"/>
        <v>-2.1310157957969311E-2</v>
      </c>
      <c r="H134" s="96">
        <v>849.65002441406205</v>
      </c>
      <c r="I134" s="92">
        <f t="shared" si="24"/>
        <v>-8.4607302992638633E-3</v>
      </c>
      <c r="J134" s="96">
        <v>138.850006103515</v>
      </c>
      <c r="K134" s="92">
        <f t="shared" si="25"/>
        <v>-6.4773525485539718E-4</v>
      </c>
      <c r="L134" s="96">
        <v>148.77897644042901</v>
      </c>
      <c r="M134" s="92">
        <f t="shared" si="26"/>
        <v>-1.4885946267869654E-3</v>
      </c>
      <c r="N134" s="96">
        <v>486.34591674804602</v>
      </c>
      <c r="O134" s="92">
        <f t="shared" si="27"/>
        <v>-1.4323808168000829E-3</v>
      </c>
      <c r="P134" s="96">
        <v>73.259521484375</v>
      </c>
      <c r="Q134" s="92">
        <f t="shared" si="28"/>
        <v>5.7502734783989595E-3</v>
      </c>
      <c r="R134" s="96">
        <v>375.83999633789</v>
      </c>
      <c r="S134" s="92">
        <f t="shared" si="29"/>
        <v>6.8910434993549874E-3</v>
      </c>
      <c r="T134" s="96">
        <v>298.79998779296801</v>
      </c>
      <c r="U134" s="92">
        <f t="shared" si="30"/>
        <v>5.0223974401286675E-4</v>
      </c>
      <c r="V134" s="96">
        <v>383.37438964843699</v>
      </c>
      <c r="W134" s="92">
        <f t="shared" si="31"/>
        <v>1.1670633651304163E-2</v>
      </c>
      <c r="X134" s="96">
        <v>1434.033203125</v>
      </c>
      <c r="Y134" s="92">
        <f t="shared" si="32"/>
        <v>-8.6117340551742361E-3</v>
      </c>
    </row>
    <row r="135" spans="3:25" ht="14.25" customHeight="1" x14ac:dyDescent="0.35">
      <c r="C135" s="95">
        <v>46091</v>
      </c>
      <c r="D135" s="96">
        <v>35589.599999999999</v>
      </c>
      <c r="E135" s="92">
        <f t="shared" si="22"/>
        <v>-2.369600640818148E-2</v>
      </c>
      <c r="F135" s="96">
        <v>1013.59997558593</v>
      </c>
      <c r="G135" s="92">
        <f t="shared" si="23"/>
        <v>3.2810220471609197E-2</v>
      </c>
      <c r="H135" s="96">
        <v>856.90002441406205</v>
      </c>
      <c r="I135" s="92">
        <f t="shared" si="24"/>
        <v>3.2195749240730986E-3</v>
      </c>
      <c r="J135" s="96">
        <v>138.94000244140599</v>
      </c>
      <c r="K135" s="92">
        <f t="shared" si="25"/>
        <v>-1.2220413212502557E-3</v>
      </c>
      <c r="L135" s="96">
        <v>149.00077819824199</v>
      </c>
      <c r="M135" s="92">
        <f t="shared" si="26"/>
        <v>2.8693151172118458E-2</v>
      </c>
      <c r="N135" s="96">
        <v>487.04354858398398</v>
      </c>
      <c r="O135" s="92">
        <f t="shared" si="27"/>
        <v>2.0463631478540023E-2</v>
      </c>
      <c r="P135" s="96">
        <v>72.840667724609304</v>
      </c>
      <c r="Q135" s="92">
        <f t="shared" si="28"/>
        <v>0</v>
      </c>
      <c r="R135" s="96">
        <v>373.26779174804602</v>
      </c>
      <c r="S135" s="92">
        <f t="shared" si="29"/>
        <v>2.7907224608902936E-3</v>
      </c>
      <c r="T135" s="96">
        <v>298.64999389648398</v>
      </c>
      <c r="U135" s="92">
        <f t="shared" si="30"/>
        <v>1.1686929359045584E-2</v>
      </c>
      <c r="V135" s="96">
        <v>378.95178222656199</v>
      </c>
      <c r="W135" s="92">
        <f t="shared" si="31"/>
        <v>2.2526139795201683E-2</v>
      </c>
      <c r="X135" s="96">
        <v>1446.48999023437</v>
      </c>
      <c r="Y135" s="92">
        <f t="shared" si="32"/>
        <v>1.581634726217751E-2</v>
      </c>
    </row>
    <row r="136" spans="3:25" ht="14.25" customHeight="1" x14ac:dyDescent="0.35">
      <c r="C136" s="95">
        <v>46090</v>
      </c>
      <c r="D136" s="96">
        <v>36453.4</v>
      </c>
      <c r="E136" s="92">
        <f t="shared" si="22"/>
        <v>-1.5975079092567901E-2</v>
      </c>
      <c r="F136" s="96">
        <v>981.40002441406205</v>
      </c>
      <c r="G136" s="92">
        <f t="shared" si="23"/>
        <v>-1.118385449464776E-2</v>
      </c>
      <c r="H136" s="96">
        <v>854.15002441406205</v>
      </c>
      <c r="I136" s="92">
        <f t="shared" si="24"/>
        <v>-4.9510716206013772E-3</v>
      </c>
      <c r="J136" s="96">
        <v>139.11000061035099</v>
      </c>
      <c r="K136" s="92">
        <f t="shared" si="25"/>
        <v>8.6333630077373158E-4</v>
      </c>
      <c r="L136" s="96">
        <v>144.8447265625</v>
      </c>
      <c r="M136" s="92">
        <f t="shared" si="26"/>
        <v>-2.187920117292963E-2</v>
      </c>
      <c r="N136" s="96">
        <v>477.27673339843699</v>
      </c>
      <c r="O136" s="92">
        <f t="shared" si="27"/>
        <v>-1.9049603483987432E-2</v>
      </c>
      <c r="P136" s="96">
        <v>72.840667724609304</v>
      </c>
      <c r="Q136" s="92">
        <f t="shared" si="28"/>
        <v>-1.5368095353455846E-2</v>
      </c>
      <c r="R136" s="96">
        <v>372.22900390625</v>
      </c>
      <c r="S136" s="92">
        <f t="shared" si="29"/>
        <v>-1.1429365245450573E-2</v>
      </c>
      <c r="T136" s="96">
        <v>295.20001220703102</v>
      </c>
      <c r="U136" s="92">
        <f t="shared" si="30"/>
        <v>-1.3204017282446578E-2</v>
      </c>
      <c r="V136" s="96">
        <v>370.603515625</v>
      </c>
      <c r="W136" s="92">
        <f t="shared" si="31"/>
        <v>-6.9241726511981572E-3</v>
      </c>
      <c r="X136" s="96">
        <v>1423.96801757812</v>
      </c>
      <c r="Y136" s="92">
        <f t="shared" si="32"/>
        <v>-3.5374399876423768E-2</v>
      </c>
    </row>
    <row r="137" spans="3:25" ht="14.25" customHeight="1" x14ac:dyDescent="0.35">
      <c r="C137" s="95">
        <v>46087</v>
      </c>
      <c r="D137" s="96">
        <v>37045.199999999997</v>
      </c>
      <c r="E137" s="92">
        <f t="shared" si="22"/>
        <v>-3.6738404273060077E-3</v>
      </c>
      <c r="F137" s="96">
        <v>992.5</v>
      </c>
      <c r="G137" s="92">
        <f t="shared" si="23"/>
        <v>4.6563169068309929E-3</v>
      </c>
      <c r="H137" s="96">
        <v>858.40002441406205</v>
      </c>
      <c r="I137" s="92">
        <f t="shared" si="24"/>
        <v>-2.9563013667720961E-2</v>
      </c>
      <c r="J137" s="96">
        <v>138.99000549316401</v>
      </c>
      <c r="K137" s="92">
        <f t="shared" si="25"/>
        <v>-7.9936843359362797E-3</v>
      </c>
      <c r="L137" s="96">
        <v>148.084701538085</v>
      </c>
      <c r="M137" s="92">
        <f t="shared" si="26"/>
        <v>-1.2665507759244465E-2</v>
      </c>
      <c r="N137" s="96">
        <v>486.54522705078102</v>
      </c>
      <c r="O137" s="92">
        <f t="shared" si="27"/>
        <v>1.8143880078159702E-2</v>
      </c>
      <c r="P137" s="96">
        <v>73.977561950683594</v>
      </c>
      <c r="Q137" s="92">
        <f t="shared" si="28"/>
        <v>4.0464422621111495E-4</v>
      </c>
      <c r="R137" s="96">
        <v>376.53253173828102</v>
      </c>
      <c r="S137" s="92">
        <f t="shared" si="29"/>
        <v>6.7451878136530752E-3</v>
      </c>
      <c r="T137" s="96">
        <v>299.14999389648398</v>
      </c>
      <c r="U137" s="92">
        <f t="shared" si="30"/>
        <v>-1.0018978070357454E-3</v>
      </c>
      <c r="V137" s="96">
        <v>373.18753051757801</v>
      </c>
      <c r="W137" s="92">
        <f t="shared" si="31"/>
        <v>-3.5822968826491053E-3</v>
      </c>
      <c r="X137" s="96">
        <v>1476.18725585937</v>
      </c>
      <c r="Y137" s="92">
        <f t="shared" si="32"/>
        <v>-1.5027579885230069E-2</v>
      </c>
    </row>
    <row r="138" spans="3:25" ht="14.25" customHeight="1" x14ac:dyDescent="0.35">
      <c r="C138" s="95">
        <v>46086</v>
      </c>
      <c r="D138" s="96">
        <v>37181.800000000003</v>
      </c>
      <c r="E138" s="92">
        <f t="shared" si="22"/>
        <v>1.702650423238028E-3</v>
      </c>
      <c r="F138" s="96">
        <v>987.90002441406205</v>
      </c>
      <c r="G138" s="92">
        <f t="shared" si="23"/>
        <v>2.8526834371745968E-2</v>
      </c>
      <c r="H138" s="96">
        <v>884.54998779296795</v>
      </c>
      <c r="I138" s="92">
        <f t="shared" si="24"/>
        <v>1.4450341658972521E-2</v>
      </c>
      <c r="J138" s="96">
        <v>140.11000061035099</v>
      </c>
      <c r="K138" s="92">
        <f t="shared" si="25"/>
        <v>1.6615826182230897E-2</v>
      </c>
      <c r="L138" s="96">
        <v>149.98432922363199</v>
      </c>
      <c r="M138" s="92">
        <f t="shared" si="26"/>
        <v>2.1072626787026705E-2</v>
      </c>
      <c r="N138" s="96">
        <v>477.87472534179602</v>
      </c>
      <c r="O138" s="92">
        <f t="shared" si="27"/>
        <v>2.4463273849602674E-2</v>
      </c>
      <c r="P138" s="96">
        <v>73.947639465332003</v>
      </c>
      <c r="Q138" s="92">
        <f t="shared" si="28"/>
        <v>2.6581704124369221E-2</v>
      </c>
      <c r="R138" s="96">
        <v>374.009765625</v>
      </c>
      <c r="S138" s="92">
        <f t="shared" si="29"/>
        <v>3.3488232931937478E-2</v>
      </c>
      <c r="T138" s="96">
        <v>299.45001220703102</v>
      </c>
      <c r="U138" s="92">
        <f t="shared" si="30"/>
        <v>2.5689329290664809E-2</v>
      </c>
      <c r="V138" s="96">
        <v>374.529205322265</v>
      </c>
      <c r="W138" s="92">
        <f t="shared" si="31"/>
        <v>3.0066948707627938E-2</v>
      </c>
      <c r="X138" s="96">
        <v>1498.70922851562</v>
      </c>
      <c r="Y138" s="92">
        <f t="shared" si="32"/>
        <v>1.8971534274539792E-2</v>
      </c>
    </row>
    <row r="139" spans="3:25" ht="14.25" customHeight="1" x14ac:dyDescent="0.35">
      <c r="C139" s="95">
        <v>46085</v>
      </c>
      <c r="D139" s="96">
        <v>37118.6</v>
      </c>
      <c r="E139" s="92">
        <f t="shared" si="22"/>
        <v>2.4440897588589028E-3</v>
      </c>
      <c r="F139" s="96">
        <v>960.5</v>
      </c>
      <c r="G139" s="92">
        <f t="shared" si="23"/>
        <v>-1.2136159560952819E-2</v>
      </c>
      <c r="H139" s="96">
        <v>871.95001220703102</v>
      </c>
      <c r="I139" s="92">
        <f t="shared" si="24"/>
        <v>-3.4973134871180478E-2</v>
      </c>
      <c r="J139" s="96">
        <v>137.82000732421801</v>
      </c>
      <c r="K139" s="92">
        <f t="shared" si="25"/>
        <v>-1.0871486204095948E-3</v>
      </c>
      <c r="L139" s="96">
        <v>146.88899230957</v>
      </c>
      <c r="M139" s="92">
        <f t="shared" si="26"/>
        <v>-7.5575598072727956E-3</v>
      </c>
      <c r="N139" s="96">
        <v>466.46350097656199</v>
      </c>
      <c r="O139" s="92">
        <f t="shared" si="27"/>
        <v>-2.752964938244129E-2</v>
      </c>
      <c r="P139" s="96">
        <v>72.032882690429602</v>
      </c>
      <c r="Q139" s="92">
        <f t="shared" si="28"/>
        <v>-1.2441890774110731E-2</v>
      </c>
      <c r="R139" s="96">
        <v>361.89068603515602</v>
      </c>
      <c r="S139" s="92">
        <f t="shared" si="29"/>
        <v>-3.1121686842176088E-2</v>
      </c>
      <c r="T139" s="96">
        <v>291.95001220703102</v>
      </c>
      <c r="U139" s="92">
        <f t="shared" si="30"/>
        <v>-1.634088876486095E-2</v>
      </c>
      <c r="V139" s="96">
        <v>363.59695434570301</v>
      </c>
      <c r="W139" s="92">
        <f t="shared" si="31"/>
        <v>-6.7869814000950379E-3</v>
      </c>
      <c r="X139" s="96">
        <v>1470.80578613281</v>
      </c>
      <c r="Y139" s="92">
        <f t="shared" si="32"/>
        <v>-5.0807182984796695E-2</v>
      </c>
    </row>
    <row r="140" spans="3:25" ht="14.25" customHeight="1" x14ac:dyDescent="0.35">
      <c r="C140" s="95">
        <v>46083</v>
      </c>
      <c r="D140" s="96">
        <v>37028.1</v>
      </c>
      <c r="E140" s="92">
        <f t="shared" si="22"/>
        <v>7.7990721676139962E-3</v>
      </c>
      <c r="F140" s="96">
        <v>972.29998779296795</v>
      </c>
      <c r="G140" s="92">
        <f t="shared" si="23"/>
        <v>-3.8801839230534929E-2</v>
      </c>
      <c r="H140" s="96">
        <v>903.54998779296795</v>
      </c>
      <c r="I140" s="92">
        <f t="shared" si="24"/>
        <v>-4.6234220638343038E-2</v>
      </c>
      <c r="J140" s="96">
        <v>137.97000122070301</v>
      </c>
      <c r="K140" s="92">
        <f t="shared" si="25"/>
        <v>-1.5273709088042708E-2</v>
      </c>
      <c r="L140" s="96">
        <v>148.007568359375</v>
      </c>
      <c r="M140" s="92">
        <f t="shared" si="26"/>
        <v>-2.9465560010530689E-2</v>
      </c>
      <c r="N140" s="96">
        <v>479.66860961914</v>
      </c>
      <c r="O140" s="92">
        <f t="shared" si="27"/>
        <v>-1.3223974910754666E-2</v>
      </c>
      <c r="P140" s="96">
        <v>72.940399169921804</v>
      </c>
      <c r="Q140" s="92">
        <f t="shared" si="28"/>
        <v>-2.9072051288614009E-2</v>
      </c>
      <c r="R140" s="96">
        <v>373.51510620117102</v>
      </c>
      <c r="S140" s="92">
        <f t="shared" si="29"/>
        <v>-1.1390459454294177E-2</v>
      </c>
      <c r="T140" s="96">
        <v>296.79998779296801</v>
      </c>
      <c r="U140" s="92">
        <f t="shared" si="30"/>
        <v>-6.1945626697624823E-3</v>
      </c>
      <c r="V140" s="96">
        <v>366.08154296875</v>
      </c>
      <c r="W140" s="92">
        <f t="shared" si="31"/>
        <v>-2.4367629796226198E-2</v>
      </c>
      <c r="X140" s="96">
        <v>1549.533203125</v>
      </c>
      <c r="Y140" s="92">
        <f t="shared" si="32"/>
        <v>-7.3416101681761381E-3</v>
      </c>
    </row>
    <row r="141" spans="3:25" ht="14.25" customHeight="1" x14ac:dyDescent="0.35">
      <c r="C141" s="95">
        <v>46080</v>
      </c>
      <c r="D141" s="96">
        <v>36741.550000000003</v>
      </c>
      <c r="E141" s="92">
        <f t="shared" si="22"/>
        <v>4.3847719385530226E-3</v>
      </c>
      <c r="F141" s="96">
        <v>1011.54998779296</v>
      </c>
      <c r="G141" s="92">
        <f t="shared" si="23"/>
        <v>-1.210999000560864E-2</v>
      </c>
      <c r="H141" s="96">
        <v>947.34997558593705</v>
      </c>
      <c r="I141" s="92">
        <f t="shared" si="24"/>
        <v>-1.9255692723266327E-2</v>
      </c>
      <c r="J141" s="96">
        <v>140.11000061035099</v>
      </c>
      <c r="K141" s="92">
        <f t="shared" si="25"/>
        <v>-8.7023896944113943E-3</v>
      </c>
      <c r="L141" s="96">
        <v>152.50109863281199</v>
      </c>
      <c r="M141" s="92">
        <f t="shared" si="26"/>
        <v>-1.020161684470533E-2</v>
      </c>
      <c r="N141" s="96">
        <v>486.09674072265602</v>
      </c>
      <c r="O141" s="92">
        <f t="shared" si="27"/>
        <v>-2.1859046636042767E-2</v>
      </c>
      <c r="P141" s="96">
        <v>75.124420166015597</v>
      </c>
      <c r="Q141" s="92">
        <f t="shared" si="28"/>
        <v>-5.2819508729873288E-3</v>
      </c>
      <c r="R141" s="96">
        <v>377.81863403320301</v>
      </c>
      <c r="S141" s="92">
        <f t="shared" si="29"/>
        <v>0</v>
      </c>
      <c r="T141" s="96">
        <v>298.64999389648398</v>
      </c>
      <c r="U141" s="92">
        <f t="shared" si="30"/>
        <v>-1.5169022600217685E-2</v>
      </c>
      <c r="V141" s="96">
        <v>375.22488403320301</v>
      </c>
      <c r="W141" s="92">
        <f t="shared" si="31"/>
        <v>-7.4921398884708612E-3</v>
      </c>
      <c r="X141" s="96">
        <v>1560.99340820312</v>
      </c>
      <c r="Y141" s="92">
        <f t="shared" si="32"/>
        <v>8.306302435328039E-4</v>
      </c>
    </row>
    <row r="142" spans="3:25" ht="14.25" customHeight="1" x14ac:dyDescent="0.35">
      <c r="C142" s="95">
        <v>46079</v>
      </c>
      <c r="D142" s="96">
        <v>36581.15</v>
      </c>
      <c r="E142" s="92">
        <f t="shared" si="22"/>
        <v>1.3665207271115198E-2</v>
      </c>
      <c r="F142" s="96">
        <v>1023.95001220703</v>
      </c>
      <c r="G142" s="92">
        <f t="shared" si="23"/>
        <v>1.0809488851954541E-2</v>
      </c>
      <c r="H142" s="96">
        <v>965.95001220703102</v>
      </c>
      <c r="I142" s="92">
        <f t="shared" si="24"/>
        <v>1.8669167114970797E-3</v>
      </c>
      <c r="J142" s="96">
        <v>141.33999633789</v>
      </c>
      <c r="K142" s="92">
        <f t="shared" si="25"/>
        <v>5.6923515723332763E-3</v>
      </c>
      <c r="L142" s="96">
        <v>154.07289123535099</v>
      </c>
      <c r="M142" s="92">
        <f t="shared" si="26"/>
        <v>-1.7492806486207879E-3</v>
      </c>
      <c r="N142" s="96">
        <v>496.95980834960898</v>
      </c>
      <c r="O142" s="92">
        <f t="shared" si="27"/>
        <v>1.7549254292599459E-2</v>
      </c>
      <c r="P142" s="96">
        <v>75.523330688476506</v>
      </c>
      <c r="Q142" s="92">
        <f t="shared" si="28"/>
        <v>7.929309743630597E-4</v>
      </c>
      <c r="R142" s="96">
        <v>377.81863403320301</v>
      </c>
      <c r="S142" s="92">
        <f t="shared" si="29"/>
        <v>-7.7941984741617398E-3</v>
      </c>
      <c r="T142" s="96">
        <v>303.25</v>
      </c>
      <c r="U142" s="92">
        <f t="shared" si="30"/>
        <v>-1.3018714401952791E-2</v>
      </c>
      <c r="V142" s="96">
        <v>378.05734252929602</v>
      </c>
      <c r="W142" s="92">
        <f t="shared" si="31"/>
        <v>-2.229486405459058E-3</v>
      </c>
      <c r="X142" s="96">
        <v>1559.69787597656</v>
      </c>
      <c r="Y142" s="92">
        <f t="shared" si="32"/>
        <v>-3.8319682695808766E-4</v>
      </c>
    </row>
    <row r="143" spans="3:25" ht="14.25" customHeight="1" x14ac:dyDescent="0.35">
      <c r="C143" s="95">
        <v>46078</v>
      </c>
      <c r="D143" s="96">
        <v>36088</v>
      </c>
      <c r="E143" s="92">
        <f t="shared" si="22"/>
        <v>-1.1750659280172826E-2</v>
      </c>
      <c r="F143" s="96">
        <v>1013</v>
      </c>
      <c r="G143" s="92">
        <f t="shared" si="23"/>
        <v>-2.3237851849638891E-2</v>
      </c>
      <c r="H143" s="96">
        <v>964.15002441406205</v>
      </c>
      <c r="I143" s="92">
        <f t="shared" si="24"/>
        <v>-1.752682692186891E-2</v>
      </c>
      <c r="J143" s="96">
        <v>140.53999328613199</v>
      </c>
      <c r="K143" s="92">
        <f t="shared" si="25"/>
        <v>-2.6124345757336132E-2</v>
      </c>
      <c r="L143" s="96">
        <v>154.34288024902301</v>
      </c>
      <c r="M143" s="92">
        <f t="shared" si="26"/>
        <v>2.7870439536668234E-2</v>
      </c>
      <c r="N143" s="96">
        <v>488.38894653320301</v>
      </c>
      <c r="O143" s="92">
        <f t="shared" si="27"/>
        <v>-4.079934486185266E-4</v>
      </c>
      <c r="P143" s="96">
        <v>75.463493347167898</v>
      </c>
      <c r="Q143" s="92">
        <f t="shared" si="28"/>
        <v>-1.3197402077622655E-3</v>
      </c>
      <c r="R143" s="96">
        <v>380.78656005859301</v>
      </c>
      <c r="S143" s="92">
        <f t="shared" si="29"/>
        <v>5.6172204905313716E-3</v>
      </c>
      <c r="T143" s="96">
        <v>307.25</v>
      </c>
      <c r="U143" s="92">
        <f t="shared" si="30"/>
        <v>8.0380981140200092E-3</v>
      </c>
      <c r="V143" s="96">
        <v>378.902099609375</v>
      </c>
      <c r="W143" s="92">
        <f t="shared" si="31"/>
        <v>3.9499426498657009E-3</v>
      </c>
      <c r="X143" s="96">
        <v>1560.29577636718</v>
      </c>
      <c r="Y143" s="92">
        <f t="shared" si="32"/>
        <v>1.550128066389389E-2</v>
      </c>
    </row>
    <row r="144" spans="3:25" ht="14.25" customHeight="1" x14ac:dyDescent="0.35">
      <c r="C144" s="95">
        <v>46077</v>
      </c>
      <c r="D144" s="96">
        <v>36517.1</v>
      </c>
      <c r="E144" s="92">
        <f t="shared" si="22"/>
        <v>3.5354624887842245E-3</v>
      </c>
      <c r="F144" s="96">
        <v>1037.09997558593</v>
      </c>
      <c r="G144" s="92">
        <f t="shared" si="23"/>
        <v>3.3173927274283255E-2</v>
      </c>
      <c r="H144" s="96">
        <v>981.34997558593705</v>
      </c>
      <c r="I144" s="92">
        <f t="shared" si="24"/>
        <v>1.1336116119710082E-2</v>
      </c>
      <c r="J144" s="96">
        <v>144.30999755859301</v>
      </c>
      <c r="K144" s="92">
        <f t="shared" si="25"/>
        <v>1.8048906721828128E-3</v>
      </c>
      <c r="L144" s="96">
        <v>150.15791320800699</v>
      </c>
      <c r="M144" s="92">
        <f t="shared" si="26"/>
        <v>0</v>
      </c>
      <c r="N144" s="96">
        <v>488.588287353515</v>
      </c>
      <c r="O144" s="92">
        <f t="shared" si="27"/>
        <v>7.9153475207733859E-3</v>
      </c>
      <c r="P144" s="96">
        <v>75.563217163085895</v>
      </c>
      <c r="Q144" s="92">
        <f t="shared" si="28"/>
        <v>2.2813158510282427E-2</v>
      </c>
      <c r="R144" s="96">
        <v>378.65954589843699</v>
      </c>
      <c r="S144" s="92">
        <f t="shared" si="29"/>
        <v>1.9443251060057731E-2</v>
      </c>
      <c r="T144" s="96">
        <v>304.79998779296801</v>
      </c>
      <c r="U144" s="92">
        <f t="shared" si="30"/>
        <v>4.7798966879144533E-3</v>
      </c>
      <c r="V144" s="96">
        <v>377.41134643554602</v>
      </c>
      <c r="W144" s="92">
        <f t="shared" si="31"/>
        <v>1.3183833962220337E-3</v>
      </c>
      <c r="X144" s="96">
        <v>1536.47839355468</v>
      </c>
      <c r="Y144" s="92">
        <f t="shared" si="32"/>
        <v>3.5147005675870702E-3</v>
      </c>
    </row>
    <row r="145" spans="3:25" ht="14.25" customHeight="1" x14ac:dyDescent="0.35">
      <c r="C145" s="95">
        <v>46076</v>
      </c>
      <c r="D145" s="96">
        <v>36388.449999999997</v>
      </c>
      <c r="E145" s="92">
        <f t="shared" si="22"/>
        <v>4.6720303407132846E-5</v>
      </c>
      <c r="F145" s="96">
        <v>1003.79998779296</v>
      </c>
      <c r="G145" s="92">
        <f t="shared" si="23"/>
        <v>5.7108629861220006E-3</v>
      </c>
      <c r="H145" s="96">
        <v>970.34997558593705</v>
      </c>
      <c r="I145" s="92">
        <f t="shared" si="24"/>
        <v>2.1688361331650974E-3</v>
      </c>
      <c r="J145" s="96">
        <v>144.05000305175699</v>
      </c>
      <c r="K145" s="92">
        <f t="shared" si="25"/>
        <v>9.4604494210652756E-3</v>
      </c>
      <c r="L145" s="96">
        <v>150.15791320800699</v>
      </c>
      <c r="M145" s="92">
        <f t="shared" si="26"/>
        <v>1.8659350887084702E-3</v>
      </c>
      <c r="N145" s="96">
        <v>484.75131225585898</v>
      </c>
      <c r="O145" s="92">
        <f t="shared" si="27"/>
        <v>-1.5285019576102621E-2</v>
      </c>
      <c r="P145" s="96">
        <v>73.877830505371094</v>
      </c>
      <c r="Q145" s="92">
        <f t="shared" si="28"/>
        <v>-5.2370516033303227E-3</v>
      </c>
      <c r="R145" s="96">
        <v>371.43759155273398</v>
      </c>
      <c r="S145" s="92">
        <f t="shared" si="29"/>
        <v>6.7033508565856881E-3</v>
      </c>
      <c r="T145" s="96">
        <v>303.350006103515</v>
      </c>
      <c r="U145" s="92">
        <f t="shared" si="30"/>
        <v>1.4718159280210585E-2</v>
      </c>
      <c r="V145" s="96">
        <v>376.91442871093699</v>
      </c>
      <c r="W145" s="92">
        <f t="shared" si="31"/>
        <v>3.3068985080761948E-3</v>
      </c>
      <c r="X145" s="96">
        <v>1531.09704589843</v>
      </c>
      <c r="Y145" s="92">
        <f t="shared" si="32"/>
        <v>5.1027845106039749E-3</v>
      </c>
    </row>
    <row r="146" spans="3:25" ht="14.25" customHeight="1" x14ac:dyDescent="0.35">
      <c r="C146" s="95">
        <v>46073</v>
      </c>
      <c r="D146" s="96">
        <v>36386.75</v>
      </c>
      <c r="E146" s="92">
        <f t="shared" si="22"/>
        <v>1.8954127566865209E-2</v>
      </c>
      <c r="F146" s="96">
        <v>998.09997558593705</v>
      </c>
      <c r="G146" s="92">
        <f t="shared" si="23"/>
        <v>-9.0349846215276308E-3</v>
      </c>
      <c r="H146" s="96">
        <v>968.25</v>
      </c>
      <c r="I146" s="92">
        <f t="shared" si="24"/>
        <v>-8.4485407066051676E-3</v>
      </c>
      <c r="J146" s="96">
        <v>142.69999694824199</v>
      </c>
      <c r="K146" s="92">
        <f t="shared" si="25"/>
        <v>1.6019936268344415E-2</v>
      </c>
      <c r="L146" s="96">
        <v>149.87825012207</v>
      </c>
      <c r="M146" s="92">
        <f t="shared" si="26"/>
        <v>2.4790585267854492E-2</v>
      </c>
      <c r="N146" s="96">
        <v>492.27575683593699</v>
      </c>
      <c r="O146" s="92">
        <f t="shared" si="27"/>
        <v>2.8848188099530825E-2</v>
      </c>
      <c r="P146" s="96">
        <v>74.266769409179602</v>
      </c>
      <c r="Q146" s="92">
        <f t="shared" si="28"/>
        <v>1.4793339242158421E-3</v>
      </c>
      <c r="R146" s="96">
        <v>368.96429443359301</v>
      </c>
      <c r="S146" s="92">
        <f t="shared" si="29"/>
        <v>2.6844744944601873E-2</v>
      </c>
      <c r="T146" s="96">
        <v>298.95001220703102</v>
      </c>
      <c r="U146" s="92">
        <f t="shared" si="30"/>
        <v>1.4593648055725827E-2</v>
      </c>
      <c r="V146" s="96">
        <v>375.672119140625</v>
      </c>
      <c r="W146" s="92">
        <f t="shared" si="31"/>
        <v>2.3558087182367737E-2</v>
      </c>
      <c r="X146" s="96">
        <v>1523.32385253906</v>
      </c>
      <c r="Y146" s="92">
        <f t="shared" si="32"/>
        <v>2.4118980646567811E-2</v>
      </c>
    </row>
    <row r="147" spans="3:25" ht="14.25" customHeight="1" x14ac:dyDescent="0.35">
      <c r="C147" s="95">
        <v>46072</v>
      </c>
      <c r="D147" s="96">
        <v>35709.9</v>
      </c>
      <c r="E147" s="92">
        <f t="shared" si="22"/>
        <v>-2.0375747716558368E-2</v>
      </c>
      <c r="F147" s="96">
        <v>1007.20001220703</v>
      </c>
      <c r="G147" s="92">
        <f t="shared" si="23"/>
        <v>-2.7517563298707359E-2</v>
      </c>
      <c r="H147" s="96">
        <v>976.5</v>
      </c>
      <c r="I147" s="92">
        <f t="shared" si="24"/>
        <v>-2.3597616400403809E-2</v>
      </c>
      <c r="J147" s="96">
        <v>140.44999694824199</v>
      </c>
      <c r="K147" s="92">
        <f t="shared" si="25"/>
        <v>-2.7960470560803974E-2</v>
      </c>
      <c r="L147" s="96">
        <v>146.25256347656199</v>
      </c>
      <c r="M147" s="92">
        <f t="shared" si="26"/>
        <v>-1.5577400326625357E-2</v>
      </c>
      <c r="N147" s="96">
        <v>478.47268676757801</v>
      </c>
      <c r="O147" s="92">
        <f t="shared" si="27"/>
        <v>-1.2647806757331903E-2</v>
      </c>
      <c r="P147" s="96">
        <v>74.157066345214801</v>
      </c>
      <c r="Q147" s="92">
        <f t="shared" si="28"/>
        <v>-2.5936569677360133E-2</v>
      </c>
      <c r="R147" s="96">
        <v>359.31848144531199</v>
      </c>
      <c r="S147" s="92">
        <f t="shared" si="29"/>
        <v>-1.4115042469388661E-2</v>
      </c>
      <c r="T147" s="96">
        <v>294.64999389648398</v>
      </c>
      <c r="U147" s="92">
        <f t="shared" si="30"/>
        <v>-1.9630657581487632E-2</v>
      </c>
      <c r="V147" s="96">
        <v>367.02569580078102</v>
      </c>
      <c r="W147" s="92">
        <f t="shared" si="31"/>
        <v>-2.7133835350380608E-2</v>
      </c>
      <c r="X147" s="96">
        <v>1487.44812011718</v>
      </c>
      <c r="Y147" s="92">
        <f t="shared" si="32"/>
        <v>-2.31036477355131E-2</v>
      </c>
    </row>
    <row r="148" spans="3:25" ht="14.25" customHeight="1" x14ac:dyDescent="0.35">
      <c r="C148" s="95">
        <v>46071</v>
      </c>
      <c r="D148" s="96">
        <v>36452.65</v>
      </c>
      <c r="E148" s="92">
        <f t="shared" si="22"/>
        <v>-5.5814334135811938E-3</v>
      </c>
      <c r="F148" s="96">
        <v>1035.69995117187</v>
      </c>
      <c r="G148" s="92">
        <f t="shared" si="23"/>
        <v>5.3387694240749628E-3</v>
      </c>
      <c r="H148" s="96">
        <v>1000.09997558593</v>
      </c>
      <c r="I148" s="92">
        <f t="shared" si="24"/>
        <v>-1.642408773359505E-2</v>
      </c>
      <c r="J148" s="96">
        <v>144.49000549316401</v>
      </c>
      <c r="K148" s="92">
        <f t="shared" si="25"/>
        <v>9.6986064239312775E-4</v>
      </c>
      <c r="L148" s="96">
        <v>148.56684875488199</v>
      </c>
      <c r="M148" s="92">
        <f t="shared" si="26"/>
        <v>-1.0150844970136963E-2</v>
      </c>
      <c r="N148" s="96">
        <v>484.60183715820301</v>
      </c>
      <c r="O148" s="92">
        <f t="shared" si="27"/>
        <v>-2.2571282728446329E-3</v>
      </c>
      <c r="P148" s="96">
        <v>76.131660461425696</v>
      </c>
      <c r="Q148" s="92">
        <f t="shared" si="28"/>
        <v>-4.823431394978428E-3</v>
      </c>
      <c r="R148" s="96">
        <v>364.462890625</v>
      </c>
      <c r="S148" s="92">
        <f t="shared" si="29"/>
        <v>0</v>
      </c>
      <c r="T148" s="96">
        <v>300.54998779296801</v>
      </c>
      <c r="U148" s="92">
        <f t="shared" si="30"/>
        <v>-6.6504474491102528E-4</v>
      </c>
      <c r="V148" s="96">
        <v>377.26226806640602</v>
      </c>
      <c r="W148" s="92">
        <f t="shared" si="31"/>
        <v>3.1712928211766744E-3</v>
      </c>
      <c r="X148" s="96">
        <v>1522.62634277343</v>
      </c>
      <c r="Y148" s="92">
        <f t="shared" si="32"/>
        <v>2.7919842169797482E-2</v>
      </c>
    </row>
    <row r="149" spans="3:25" ht="14.25" customHeight="1" x14ac:dyDescent="0.35">
      <c r="C149" s="95">
        <v>46070</v>
      </c>
      <c r="D149" s="96">
        <v>36657.25</v>
      </c>
      <c r="E149" s="92">
        <f t="shared" si="22"/>
        <v>-3.7495568705514515E-4</v>
      </c>
      <c r="F149" s="96">
        <v>1030.19995117187</v>
      </c>
      <c r="G149" s="92">
        <f t="shared" si="23"/>
        <v>2.6657968647591179E-2</v>
      </c>
      <c r="H149" s="96">
        <v>1016.79998779296</v>
      </c>
      <c r="I149" s="92">
        <f t="shared" si="24"/>
        <v>2.5775523624675944E-2</v>
      </c>
      <c r="J149" s="96">
        <v>144.350006103515</v>
      </c>
      <c r="K149" s="92">
        <f t="shared" si="25"/>
        <v>1.1066763211968089E-2</v>
      </c>
      <c r="L149" s="96">
        <v>150.09039306640599</v>
      </c>
      <c r="M149" s="92">
        <f t="shared" si="26"/>
        <v>7.6388928015533875E-3</v>
      </c>
      <c r="N149" s="96">
        <v>485.69812011718699</v>
      </c>
      <c r="O149" s="92">
        <f t="shared" si="27"/>
        <v>-5.3066624400708307E-3</v>
      </c>
      <c r="P149" s="96">
        <v>76.500656127929602</v>
      </c>
      <c r="Q149" s="92">
        <f t="shared" si="28"/>
        <v>-4.2835168610846353E-3</v>
      </c>
      <c r="R149" s="96">
        <v>364.462890625</v>
      </c>
      <c r="S149" s="92">
        <f t="shared" si="29"/>
        <v>-1.8965496635995338E-3</v>
      </c>
      <c r="T149" s="96">
        <v>300.75</v>
      </c>
      <c r="U149" s="92">
        <f t="shared" si="30"/>
        <v>8.3194675540765317E-4</v>
      </c>
      <c r="V149" s="96">
        <v>376.06964111328102</v>
      </c>
      <c r="W149" s="92">
        <f t="shared" si="31"/>
        <v>-9.6834133935777E-3</v>
      </c>
      <c r="X149" s="96">
        <v>1481.26953125</v>
      </c>
      <c r="Y149" s="92">
        <f t="shared" si="32"/>
        <v>1.0194299833378162E-2</v>
      </c>
    </row>
    <row r="150" spans="3:25" ht="14.25" customHeight="1" x14ac:dyDescent="0.35">
      <c r="C150" s="95">
        <v>46069</v>
      </c>
      <c r="D150" s="96">
        <v>36671</v>
      </c>
      <c r="E150" s="92">
        <f t="shared" si="22"/>
        <v>2.5192153389186345E-3</v>
      </c>
      <c r="F150" s="96">
        <v>1003.45001220703</v>
      </c>
      <c r="G150" s="92">
        <f t="shared" si="23"/>
        <v>1.5637664177155841E-2</v>
      </c>
      <c r="H150" s="96">
        <v>991.25</v>
      </c>
      <c r="I150" s="92">
        <f t="shared" si="24"/>
        <v>4.2872172540767917E-2</v>
      </c>
      <c r="J150" s="96">
        <v>142.77000427246</v>
      </c>
      <c r="K150" s="92">
        <f t="shared" si="25"/>
        <v>2.0514728385903958E-2</v>
      </c>
      <c r="L150" s="96">
        <v>148.95256042480401</v>
      </c>
      <c r="M150" s="92">
        <f t="shared" si="26"/>
        <v>2.753942131510656E-2</v>
      </c>
      <c r="N150" s="96">
        <v>488.289306640625</v>
      </c>
      <c r="O150" s="92">
        <f t="shared" si="27"/>
        <v>3.2125538454235825E-2</v>
      </c>
      <c r="P150" s="96">
        <v>76.829757690429602</v>
      </c>
      <c r="Q150" s="92">
        <f t="shared" si="28"/>
        <v>2.0803024184064434E-2</v>
      </c>
      <c r="R150" s="96">
        <v>365.15542602539</v>
      </c>
      <c r="S150" s="92">
        <f t="shared" si="29"/>
        <v>1.6804353285038598E-2</v>
      </c>
      <c r="T150" s="96">
        <v>300.5</v>
      </c>
      <c r="U150" s="92">
        <f t="shared" si="30"/>
        <v>4.6309147728662126E-2</v>
      </c>
      <c r="V150" s="96">
        <v>379.74688720703102</v>
      </c>
      <c r="W150" s="92">
        <f t="shared" si="31"/>
        <v>2.1384688323481837E-2</v>
      </c>
      <c r="X150" s="96">
        <v>1466.32141113281</v>
      </c>
      <c r="Y150" s="92">
        <f t="shared" si="32"/>
        <v>1.6441035427211093E-2</v>
      </c>
    </row>
    <row r="151" spans="3:25" ht="14.25" customHeight="1" x14ac:dyDescent="0.35">
      <c r="C151" s="95">
        <v>46066</v>
      </c>
      <c r="D151" s="96">
        <v>36578.85</v>
      </c>
      <c r="E151" s="92">
        <f t="shared" si="22"/>
        <v>3.4881775061246234E-3</v>
      </c>
      <c r="F151" s="96">
        <v>988</v>
      </c>
      <c r="G151" s="92">
        <f t="shared" si="23"/>
        <v>-3.4024235635799038E-2</v>
      </c>
      <c r="H151" s="96">
        <v>950.5</v>
      </c>
      <c r="I151" s="92">
        <f t="shared" si="24"/>
        <v>-4.726108681424035E-2</v>
      </c>
      <c r="J151" s="96">
        <v>139.89999389648401</v>
      </c>
      <c r="K151" s="92">
        <f t="shared" si="25"/>
        <v>-6.6025768295188469E-2</v>
      </c>
      <c r="L151" s="96">
        <v>144.96043395996</v>
      </c>
      <c r="M151" s="92">
        <f t="shared" si="26"/>
        <v>-2.4211254822904427E-2</v>
      </c>
      <c r="N151" s="96">
        <v>473.09100341796801</v>
      </c>
      <c r="O151" s="92">
        <f t="shared" si="27"/>
        <v>-1.0010409988530977E-2</v>
      </c>
      <c r="P151" s="96">
        <v>75.2640380859375</v>
      </c>
      <c r="Q151" s="92">
        <f t="shared" si="28"/>
        <v>-1.3464079321222955E-2</v>
      </c>
      <c r="R151" s="96">
        <v>359.12063598632801</v>
      </c>
      <c r="S151" s="92">
        <f t="shared" si="29"/>
        <v>-1.4256577687554728E-2</v>
      </c>
      <c r="T151" s="96">
        <v>287.20001220703102</v>
      </c>
      <c r="U151" s="92">
        <f t="shared" si="30"/>
        <v>-2.2796807855031131E-2</v>
      </c>
      <c r="V151" s="96">
        <v>371.796142578125</v>
      </c>
      <c r="W151" s="92">
        <f t="shared" si="31"/>
        <v>-1.6949073219727384E-2</v>
      </c>
      <c r="X151" s="96">
        <v>1442.603515625</v>
      </c>
      <c r="Y151" s="92">
        <f t="shared" si="32"/>
        <v>6.12230859186913E-3</v>
      </c>
    </row>
    <row r="152" spans="3:25" ht="14.25" customHeight="1" x14ac:dyDescent="0.35">
      <c r="C152" s="95">
        <v>46065</v>
      </c>
      <c r="D152" s="96">
        <v>36451.699999999997</v>
      </c>
      <c r="E152" s="92">
        <f t="shared" si="22"/>
        <v>6.1095186770208088E-3</v>
      </c>
      <c r="F152" s="96">
        <v>1022.79998779296</v>
      </c>
      <c r="G152" s="92">
        <f t="shared" si="23"/>
        <v>-1.0640414505328488E-2</v>
      </c>
      <c r="H152" s="96">
        <v>997.65002441406205</v>
      </c>
      <c r="I152" s="92">
        <f t="shared" si="24"/>
        <v>2.9153298960160612E-3</v>
      </c>
      <c r="J152" s="96">
        <v>149.78999328613199</v>
      </c>
      <c r="K152" s="92">
        <f t="shared" si="25"/>
        <v>-7.4217106142595579E-3</v>
      </c>
      <c r="L152" s="96">
        <v>148.55718994140599</v>
      </c>
      <c r="M152" s="92">
        <f t="shared" si="26"/>
        <v>-1.2056032014115647E-2</v>
      </c>
      <c r="N152" s="96">
        <v>477.87472534179602</v>
      </c>
      <c r="O152" s="92">
        <f t="shared" si="27"/>
        <v>-5.9085564050593842E-3</v>
      </c>
      <c r="P152" s="96">
        <v>76.291229248046804</v>
      </c>
      <c r="Q152" s="92">
        <f t="shared" si="28"/>
        <v>-1.3921070446507477E-2</v>
      </c>
      <c r="R152" s="96">
        <v>364.31451416015602</v>
      </c>
      <c r="S152" s="92">
        <f t="shared" si="29"/>
        <v>-5.4285116752206264E-4</v>
      </c>
      <c r="T152" s="96">
        <v>293.89999389648398</v>
      </c>
      <c r="U152" s="92">
        <f t="shared" si="30"/>
        <v>-1.8679513932583491E-3</v>
      </c>
      <c r="V152" s="96">
        <v>378.20639038085898</v>
      </c>
      <c r="W152" s="92">
        <f t="shared" si="31"/>
        <v>1.3044025937645642E-2</v>
      </c>
      <c r="X152" s="96">
        <v>1433.8251953125</v>
      </c>
      <c r="Y152" s="92">
        <f t="shared" si="32"/>
        <v>1.756964860702781E-2</v>
      </c>
    </row>
    <row r="153" spans="3:25" ht="14.25" customHeight="1" x14ac:dyDescent="0.35">
      <c r="C153" s="95">
        <v>46064</v>
      </c>
      <c r="D153" s="96">
        <v>36230.35</v>
      </c>
      <c r="E153" s="92">
        <f t="shared" si="22"/>
        <v>-3.849289324958427E-3</v>
      </c>
      <c r="F153" s="96">
        <v>1033.80004882812</v>
      </c>
      <c r="G153" s="92">
        <f t="shared" si="23"/>
        <v>1.6769165309191036E-2</v>
      </c>
      <c r="H153" s="96">
        <v>994.75</v>
      </c>
      <c r="I153" s="92">
        <f t="shared" si="24"/>
        <v>1.6814895647850436E-2</v>
      </c>
      <c r="J153" s="96">
        <v>150.91000366210901</v>
      </c>
      <c r="K153" s="92">
        <f t="shared" si="25"/>
        <v>1.2479037720691144E-2</v>
      </c>
      <c r="L153" s="96">
        <v>150.37005615234301</v>
      </c>
      <c r="M153" s="92">
        <f t="shared" si="26"/>
        <v>8.341545476376E-3</v>
      </c>
      <c r="N153" s="96">
        <v>480.71505737304602</v>
      </c>
      <c r="O153" s="92">
        <f t="shared" si="27"/>
        <v>-2.7909951267899302E-3</v>
      </c>
      <c r="P153" s="96">
        <v>77.368278503417898</v>
      </c>
      <c r="Q153" s="92">
        <f t="shared" si="28"/>
        <v>8.1871339215271455E-3</v>
      </c>
      <c r="R153" s="96">
        <v>364.51239013671801</v>
      </c>
      <c r="S153" s="92">
        <f t="shared" si="29"/>
        <v>4.2246176968165905E-3</v>
      </c>
      <c r="T153" s="96">
        <v>294.45001220703102</v>
      </c>
      <c r="U153" s="92">
        <f t="shared" si="30"/>
        <v>3.3975234055483305E-4</v>
      </c>
      <c r="V153" s="96">
        <v>373.33657836914</v>
      </c>
      <c r="W153" s="92">
        <f t="shared" si="31"/>
        <v>1.5407374600001189E-2</v>
      </c>
      <c r="X153" s="96">
        <v>1409.068359375</v>
      </c>
      <c r="Y153" s="92">
        <f t="shared" si="32"/>
        <v>-3.6682400539447046E-2</v>
      </c>
    </row>
    <row r="154" spans="3:25" ht="14.25" customHeight="1" x14ac:dyDescent="0.35">
      <c r="C154" s="95">
        <v>46063</v>
      </c>
      <c r="D154" s="96">
        <v>36370.35</v>
      </c>
      <c r="E154" s="92">
        <f t="shared" si="22"/>
        <v>1.9990156362397205E-2</v>
      </c>
      <c r="F154" s="96">
        <v>1016.75</v>
      </c>
      <c r="G154" s="92">
        <f t="shared" si="23"/>
        <v>-1.5254237288135575E-2</v>
      </c>
      <c r="H154" s="96">
        <v>978.29998779296795</v>
      </c>
      <c r="I154" s="92">
        <f t="shared" si="24"/>
        <v>-4.4268422256316109E-3</v>
      </c>
      <c r="J154" s="96">
        <v>149.05000305175699</v>
      </c>
      <c r="K154" s="92">
        <f t="shared" si="25"/>
        <v>-1.5326631038297345E-2</v>
      </c>
      <c r="L154" s="96">
        <v>149.12611389160099</v>
      </c>
      <c r="M154" s="92">
        <f t="shared" si="26"/>
        <v>4.5277235285512418E-4</v>
      </c>
      <c r="N154" s="96">
        <v>482.06048583984301</v>
      </c>
      <c r="O154" s="92">
        <f t="shared" si="27"/>
        <v>7.4984407082943072E-3</v>
      </c>
      <c r="P154" s="96">
        <v>76.739997863769503</v>
      </c>
      <c r="Q154" s="92">
        <f t="shared" si="28"/>
        <v>-7.0967876949652453E-3</v>
      </c>
      <c r="R154" s="96">
        <v>362.97894287109301</v>
      </c>
      <c r="S154" s="92">
        <f t="shared" si="29"/>
        <v>1.3815967517913252E-2</v>
      </c>
      <c r="T154" s="96">
        <v>294.350006103515</v>
      </c>
      <c r="U154" s="92">
        <f t="shared" si="30"/>
        <v>1.5875776025936261E-2</v>
      </c>
      <c r="V154" s="96">
        <v>367.67172241210898</v>
      </c>
      <c r="W154" s="92">
        <f t="shared" si="31"/>
        <v>3.3903107304580349E-3</v>
      </c>
      <c r="X154" s="96">
        <v>1462.724609375</v>
      </c>
      <c r="Y154" s="92">
        <f t="shared" si="32"/>
        <v>3.9097623739629217E-2</v>
      </c>
    </row>
    <row r="155" spans="3:25" ht="14.25" customHeight="1" x14ac:dyDescent="0.35">
      <c r="C155" s="95">
        <v>46062</v>
      </c>
      <c r="D155" s="96">
        <v>35657.550000000003</v>
      </c>
      <c r="E155" s="92">
        <f t="shared" si="22"/>
        <v>3.0169039068797199E-2</v>
      </c>
      <c r="F155" s="96">
        <v>1032.5</v>
      </c>
      <c r="G155" s="92">
        <f t="shared" si="23"/>
        <v>1.4542583880758908E-2</v>
      </c>
      <c r="H155" s="96">
        <v>982.65002441406205</v>
      </c>
      <c r="I155" s="92">
        <f t="shared" si="24"/>
        <v>1.1112876575022357E-2</v>
      </c>
      <c r="J155" s="96">
        <v>151.36999511718699</v>
      </c>
      <c r="K155" s="92">
        <f t="shared" si="25"/>
        <v>-8.9695582473862112E-3</v>
      </c>
      <c r="L155" s="96">
        <v>149.05862426757801</v>
      </c>
      <c r="M155" s="92">
        <f t="shared" si="26"/>
        <v>4.3531160558887283E-3</v>
      </c>
      <c r="N155" s="96">
        <v>478.47268676757801</v>
      </c>
      <c r="O155" s="92">
        <f t="shared" si="27"/>
        <v>1.4688809146118365E-2</v>
      </c>
      <c r="P155" s="96">
        <v>77.288497924804602</v>
      </c>
      <c r="Q155" s="92">
        <f t="shared" si="28"/>
        <v>-6.6725126777161803E-3</v>
      </c>
      <c r="R155" s="96">
        <v>358.03237915039</v>
      </c>
      <c r="S155" s="92">
        <f t="shared" si="29"/>
        <v>-8.6289467548976706E-3</v>
      </c>
      <c r="T155" s="96">
        <v>289.75</v>
      </c>
      <c r="U155" s="92">
        <f t="shared" si="30"/>
        <v>8.6355785837644028E-4</v>
      </c>
      <c r="V155" s="96">
        <v>366.42941284179602</v>
      </c>
      <c r="W155" s="92">
        <f t="shared" si="31"/>
        <v>7.5146829034884455E-3</v>
      </c>
      <c r="X155" s="96">
        <v>1407.68737792968</v>
      </c>
      <c r="Y155" s="92">
        <f t="shared" si="32"/>
        <v>-1.2597087210524105E-3</v>
      </c>
    </row>
    <row r="156" spans="3:25" ht="14.25" customHeight="1" x14ac:dyDescent="0.35">
      <c r="C156" s="95">
        <v>46059</v>
      </c>
      <c r="D156" s="96">
        <v>34613.300000000003</v>
      </c>
      <c r="E156" s="92">
        <f t="shared" si="22"/>
        <v>1.6353778370260086E-2</v>
      </c>
      <c r="F156" s="96">
        <v>1017.70001220703</v>
      </c>
      <c r="G156" s="92">
        <f t="shared" si="23"/>
        <v>6.179247540234023E-3</v>
      </c>
      <c r="H156" s="96">
        <v>971.84997558593705</v>
      </c>
      <c r="I156" s="92">
        <f t="shared" si="24"/>
        <v>4.8595885366620184E-3</v>
      </c>
      <c r="J156" s="96">
        <v>152.74000549316401</v>
      </c>
      <c r="K156" s="92">
        <f t="shared" si="25"/>
        <v>-4.6268587109680182E-3</v>
      </c>
      <c r="L156" s="96">
        <v>148.41256713867099</v>
      </c>
      <c r="M156" s="92">
        <f t="shared" si="26"/>
        <v>-3.0443620364686286E-3</v>
      </c>
      <c r="N156" s="96">
        <v>471.54623413085898</v>
      </c>
      <c r="O156" s="92">
        <f t="shared" si="27"/>
        <v>-1.6879711157045119E-3</v>
      </c>
      <c r="P156" s="96">
        <v>77.807670593261705</v>
      </c>
      <c r="Q156" s="92">
        <f t="shared" si="28"/>
        <v>-7.124990945901466E-3</v>
      </c>
      <c r="R156" s="96">
        <v>361.14871215820301</v>
      </c>
      <c r="S156" s="92">
        <f t="shared" si="29"/>
        <v>2.1962728063174008E-3</v>
      </c>
      <c r="T156" s="96">
        <v>289.5</v>
      </c>
      <c r="U156" s="92">
        <f t="shared" si="30"/>
        <v>1.1750436905847872E-2</v>
      </c>
      <c r="V156" s="96">
        <v>363.69635009765602</v>
      </c>
      <c r="W156" s="92">
        <f t="shared" si="31"/>
        <v>3.9781371784231023E-3</v>
      </c>
      <c r="X156" s="96">
        <v>1409.462890625</v>
      </c>
      <c r="Y156" s="92">
        <f t="shared" si="32"/>
        <v>8.041760722347524E-3</v>
      </c>
    </row>
    <row r="157" spans="3:25" ht="14.25" customHeight="1" x14ac:dyDescent="0.35">
      <c r="C157" s="95">
        <v>46058</v>
      </c>
      <c r="D157" s="96">
        <v>34056.35</v>
      </c>
      <c r="E157" s="92">
        <f t="shared" si="22"/>
        <v>-3.0784292241601507E-2</v>
      </c>
      <c r="F157" s="96">
        <v>1011.45001220703</v>
      </c>
      <c r="G157" s="92">
        <f t="shared" si="23"/>
        <v>2.3579403144561972E-2</v>
      </c>
      <c r="H157" s="96">
        <v>967.15002441406205</v>
      </c>
      <c r="I157" s="92">
        <f t="shared" si="24"/>
        <v>1.3306105133430668E-2</v>
      </c>
      <c r="J157" s="96">
        <v>153.44999694824199</v>
      </c>
      <c r="K157" s="92">
        <f t="shared" si="25"/>
        <v>-1.1848775951066481E-2</v>
      </c>
      <c r="L157" s="96">
        <v>148.86576843261699</v>
      </c>
      <c r="M157" s="92">
        <f t="shared" si="26"/>
        <v>1.0141937634828402E-2</v>
      </c>
      <c r="N157" s="96">
        <v>472.34353637695301</v>
      </c>
      <c r="O157" s="92">
        <f t="shared" si="27"/>
        <v>1.0877656053545293E-2</v>
      </c>
      <c r="P157" s="96">
        <v>78.366027832031193</v>
      </c>
      <c r="Q157" s="92">
        <f t="shared" si="28"/>
        <v>1.936796675648611E-2</v>
      </c>
      <c r="R157" s="96">
        <v>360.35726928710898</v>
      </c>
      <c r="S157" s="92">
        <f t="shared" si="29"/>
        <v>-6.8067395438209388E-4</v>
      </c>
      <c r="T157" s="96">
        <v>286.13775634765602</v>
      </c>
      <c r="U157" s="92">
        <f t="shared" si="30"/>
        <v>-1.7274873738626351E-4</v>
      </c>
      <c r="V157" s="96">
        <v>362.25524902343699</v>
      </c>
      <c r="W157" s="92">
        <f t="shared" si="31"/>
        <v>-1.8974589362686145E-2</v>
      </c>
      <c r="X157" s="96">
        <v>1398.21875</v>
      </c>
      <c r="Y157" s="92">
        <f t="shared" si="32"/>
        <v>7.1758436944937554E-3</v>
      </c>
    </row>
    <row r="158" spans="3:25" ht="14.25" customHeight="1" x14ac:dyDescent="0.35">
      <c r="C158" s="95">
        <v>46057</v>
      </c>
      <c r="D158" s="96">
        <v>35138.050000000003</v>
      </c>
      <c r="E158" s="92">
        <f t="shared" si="22"/>
        <v>-5.5794222192033782E-3</v>
      </c>
      <c r="F158" s="96">
        <v>988.15002441406205</v>
      </c>
      <c r="G158" s="92">
        <f t="shared" si="23"/>
        <v>1.4111247593890708E-2</v>
      </c>
      <c r="H158" s="96">
        <v>954.45001220703102</v>
      </c>
      <c r="I158" s="92">
        <f t="shared" si="24"/>
        <v>2.3978153853125406E-2</v>
      </c>
      <c r="J158" s="96">
        <v>155.28999328613199</v>
      </c>
      <c r="K158" s="92">
        <f t="shared" si="25"/>
        <v>8.125608247948235E-2</v>
      </c>
      <c r="L158" s="96">
        <v>147.37113952636699</v>
      </c>
      <c r="M158" s="92">
        <f t="shared" si="26"/>
        <v>3.655725848143998E-2</v>
      </c>
      <c r="N158" s="96">
        <v>467.26083374023398</v>
      </c>
      <c r="O158" s="92">
        <f t="shared" si="27"/>
        <v>2.11260448046382E-2</v>
      </c>
      <c r="P158" s="96">
        <v>76.8770751953125</v>
      </c>
      <c r="Q158" s="92">
        <f t="shared" si="28"/>
        <v>-1.2740982182835037E-4</v>
      </c>
      <c r="R158" s="96">
        <v>360.60272216796801</v>
      </c>
      <c r="S158" s="92">
        <f t="shared" si="29"/>
        <v>2.4264346594738084E-2</v>
      </c>
      <c r="T158" s="96">
        <v>286.18719482421801</v>
      </c>
      <c r="U158" s="92">
        <f t="shared" si="30"/>
        <v>2.1892635358698564E-2</v>
      </c>
      <c r="V158" s="96">
        <v>369.26184082031199</v>
      </c>
      <c r="W158" s="92">
        <f t="shared" si="31"/>
        <v>1.7666393045536299E-2</v>
      </c>
      <c r="X158" s="96">
        <v>1388.2568359375</v>
      </c>
      <c r="Y158" s="92">
        <f t="shared" si="32"/>
        <v>2.7147247228941573E-2</v>
      </c>
    </row>
    <row r="159" spans="3:25" ht="14.25" customHeight="1" x14ac:dyDescent="0.35">
      <c r="C159" s="95">
        <v>46056</v>
      </c>
      <c r="D159" s="96">
        <v>35335.199999999997</v>
      </c>
      <c r="E159" s="92">
        <f t="shared" si="22"/>
        <v>1.8732638613597308E-2</v>
      </c>
      <c r="F159" s="96">
        <v>974.40002441406205</v>
      </c>
      <c r="G159" s="92">
        <f t="shared" si="23"/>
        <v>0.10151486695287737</v>
      </c>
      <c r="H159" s="96">
        <v>932.09997558593705</v>
      </c>
      <c r="I159" s="92">
        <f t="shared" si="24"/>
        <v>0.10444927081449196</v>
      </c>
      <c r="J159" s="96">
        <v>143.61999511718699</v>
      </c>
      <c r="K159" s="92">
        <f t="shared" si="25"/>
        <v>6.7013288296102314E-2</v>
      </c>
      <c r="L159" s="96">
        <v>142.17366027832</v>
      </c>
      <c r="M159" s="92">
        <f t="shared" si="26"/>
        <v>2.9896591340928147E-2</v>
      </c>
      <c r="N159" s="96">
        <v>457.59368896484301</v>
      </c>
      <c r="O159" s="92">
        <f t="shared" si="27"/>
        <v>1.694348543077262E-2</v>
      </c>
      <c r="P159" s="96">
        <v>76.886871337890597</v>
      </c>
      <c r="Q159" s="92">
        <f t="shared" si="28"/>
        <v>8.998643250057059E-3</v>
      </c>
      <c r="R159" s="96">
        <v>352.06021118164</v>
      </c>
      <c r="S159" s="92">
        <f t="shared" si="29"/>
        <v>2.3405152816927233E-2</v>
      </c>
      <c r="T159" s="96">
        <v>280.05603027343699</v>
      </c>
      <c r="U159" s="92">
        <f t="shared" si="30"/>
        <v>4.7337271353381727E-2</v>
      </c>
      <c r="V159" s="96">
        <v>362.8515625</v>
      </c>
      <c r="W159" s="92">
        <f t="shared" si="31"/>
        <v>1.7558522632014961E-2</v>
      </c>
      <c r="X159" s="96">
        <v>1351.56555175781</v>
      </c>
      <c r="Y159" s="92">
        <f t="shared" si="32"/>
        <v>3.0610803070377335E-2</v>
      </c>
    </row>
    <row r="160" spans="3:25" ht="14.25" customHeight="1" x14ac:dyDescent="0.35">
      <c r="C160" s="95">
        <v>46055</v>
      </c>
      <c r="D160" s="96">
        <v>34685.449999999997</v>
      </c>
      <c r="E160" s="92">
        <f t="shared" si="22"/>
        <v>4.1820977920349778E-2</v>
      </c>
      <c r="F160" s="96">
        <v>884.59997558593705</v>
      </c>
      <c r="G160" s="92">
        <f t="shared" si="23"/>
        <v>-1.1399209148615808E-2</v>
      </c>
      <c r="H160" s="96">
        <v>843.95001220703102</v>
      </c>
      <c r="I160" s="92">
        <f t="shared" si="24"/>
        <v>-9.7969913240985029E-3</v>
      </c>
      <c r="J160" s="96">
        <v>134.600006103515</v>
      </c>
      <c r="K160" s="92">
        <f t="shared" si="25"/>
        <v>-5.7615508285154826E-3</v>
      </c>
      <c r="L160" s="96">
        <v>138.04653930664</v>
      </c>
      <c r="M160" s="92">
        <f t="shared" si="26"/>
        <v>-4.6616935303704587E-2</v>
      </c>
      <c r="N160" s="96">
        <v>449.969635009765</v>
      </c>
      <c r="O160" s="92">
        <f t="shared" si="27"/>
        <v>-1.8051291395375979E-2</v>
      </c>
      <c r="P160" s="96">
        <v>76.201164245605398</v>
      </c>
      <c r="Q160" s="92">
        <f t="shared" si="28"/>
        <v>-5.2429759092224026E-3</v>
      </c>
      <c r="R160" s="96">
        <v>344.00863647460898</v>
      </c>
      <c r="S160" s="92">
        <f t="shared" si="29"/>
        <v>-1.5870772305471403E-2</v>
      </c>
      <c r="T160" s="96">
        <v>267.39813232421801</v>
      </c>
      <c r="U160" s="92">
        <f t="shared" si="30"/>
        <v>5.4191070568979649E-2</v>
      </c>
      <c r="V160" s="96">
        <v>356.59036254882801</v>
      </c>
      <c r="W160" s="92">
        <f t="shared" si="31"/>
        <v>-2.0474978663337695E-2</v>
      </c>
      <c r="X160" s="96">
        <v>1311.421875</v>
      </c>
      <c r="Y160" s="92">
        <f t="shared" si="32"/>
        <v>-4.1798703812859217E-2</v>
      </c>
    </row>
    <row r="161" spans="3:25" ht="14.25" customHeight="1" x14ac:dyDescent="0.35">
      <c r="C161" s="95">
        <v>46052</v>
      </c>
      <c r="D161" s="96">
        <v>33293.1</v>
      </c>
      <c r="E161" s="92">
        <f t="shared" si="22"/>
        <v>5.8854986509879748E-3</v>
      </c>
      <c r="F161" s="96">
        <v>894.79998779296795</v>
      </c>
      <c r="G161" s="92">
        <f t="shared" si="23"/>
        <v>-2.1113650922698901E-2</v>
      </c>
      <c r="H161" s="96">
        <v>852.29998779296795</v>
      </c>
      <c r="I161" s="92">
        <f t="shared" si="24"/>
        <v>-7.568700619924762E-3</v>
      </c>
      <c r="J161" s="96">
        <v>135.38000488281199</v>
      </c>
      <c r="K161" s="92">
        <f t="shared" si="25"/>
        <v>1.1204062931675196E-2</v>
      </c>
      <c r="L161" s="96">
        <v>144.79650878906199</v>
      </c>
      <c r="M161" s="92">
        <f t="shared" si="26"/>
        <v>2.9692106414789254E-2</v>
      </c>
      <c r="N161" s="96">
        <v>458.24148559570301</v>
      </c>
      <c r="O161" s="92">
        <f t="shared" si="27"/>
        <v>1.7428829665937506E-3</v>
      </c>
      <c r="P161" s="96">
        <v>76.602790832519503</v>
      </c>
      <c r="Q161" s="92">
        <f t="shared" si="28"/>
        <v>-1.2376862868998306E-2</v>
      </c>
      <c r="R161" s="96">
        <v>349.55636596679602</v>
      </c>
      <c r="S161" s="92">
        <f t="shared" si="29"/>
        <v>-6.0030690490920913E-3</v>
      </c>
      <c r="T161" s="96">
        <v>253.65243530273401</v>
      </c>
      <c r="U161" s="92">
        <f t="shared" si="30"/>
        <v>-1.5355099333040578E-2</v>
      </c>
      <c r="V161" s="96">
        <v>364.04415893554602</v>
      </c>
      <c r="W161" s="92">
        <f t="shared" si="31"/>
        <v>-4.0942241357344589E-4</v>
      </c>
      <c r="X161" s="96">
        <v>1368.62878417968</v>
      </c>
      <c r="Y161" s="92">
        <f t="shared" si="32"/>
        <v>1.1960327800640824E-2</v>
      </c>
    </row>
    <row r="162" spans="3:25" ht="14.25" customHeight="1" x14ac:dyDescent="0.35">
      <c r="C162" s="95">
        <v>46051</v>
      </c>
      <c r="D162" s="96">
        <v>33098.300000000003</v>
      </c>
      <c r="E162" s="92">
        <f t="shared" si="22"/>
        <v>-1.9222449402909847E-2</v>
      </c>
      <c r="F162" s="96">
        <v>914.09997558593705</v>
      </c>
      <c r="G162" s="92">
        <f t="shared" si="23"/>
        <v>3.6394530142785708E-2</v>
      </c>
      <c r="H162" s="96">
        <v>858.79998779296795</v>
      </c>
      <c r="I162" s="92">
        <f t="shared" si="24"/>
        <v>4.3626154227505598E-2</v>
      </c>
      <c r="J162" s="96">
        <v>133.88000488281199</v>
      </c>
      <c r="K162" s="92">
        <f t="shared" si="25"/>
        <v>-6.2351271546896569E-3</v>
      </c>
      <c r="L162" s="96">
        <v>140.621170043945</v>
      </c>
      <c r="M162" s="92">
        <f t="shared" si="26"/>
        <v>2.0147013210243703E-2</v>
      </c>
      <c r="N162" s="96">
        <v>457.44421386718699</v>
      </c>
      <c r="O162" s="92">
        <f t="shared" si="27"/>
        <v>2.8571436413636242E-2</v>
      </c>
      <c r="P162" s="96">
        <v>77.562774658203097</v>
      </c>
      <c r="Q162" s="92">
        <f t="shared" si="28"/>
        <v>3.6759530041940991E-3</v>
      </c>
      <c r="R162" s="96">
        <v>351.66744995117102</v>
      </c>
      <c r="S162" s="92">
        <f t="shared" si="29"/>
        <v>2.9018869717223117E-2</v>
      </c>
      <c r="T162" s="96">
        <v>257.60803222656199</v>
      </c>
      <c r="U162" s="92">
        <f t="shared" si="30"/>
        <v>2.6943855504992786E-3</v>
      </c>
      <c r="V162" s="96">
        <v>364.193267822265</v>
      </c>
      <c r="W162" s="92">
        <f t="shared" si="31"/>
        <v>3.2108268802882201E-2</v>
      </c>
      <c r="X162" s="96">
        <v>1352.45300292968</v>
      </c>
      <c r="Y162" s="92">
        <f t="shared" si="32"/>
        <v>2.873424580809969E-2</v>
      </c>
    </row>
    <row r="163" spans="3:25" ht="14.25" customHeight="1" x14ac:dyDescent="0.35">
      <c r="C163" s="95">
        <v>46050</v>
      </c>
      <c r="D163" s="96">
        <v>33747</v>
      </c>
      <c r="E163" s="92">
        <f t="shared" si="22"/>
        <v>1.1296057392781833E-2</v>
      </c>
      <c r="F163" s="96">
        <v>882</v>
      </c>
      <c r="G163" s="92">
        <f t="shared" si="23"/>
        <v>3.8746938358300786E-2</v>
      </c>
      <c r="H163" s="96">
        <v>822.90002441406205</v>
      </c>
      <c r="I163" s="92">
        <f t="shared" si="24"/>
        <v>2.9783568458594534E-2</v>
      </c>
      <c r="J163" s="96">
        <v>134.72000122070301</v>
      </c>
      <c r="K163" s="92">
        <f t="shared" si="25"/>
        <v>1.6356968082007484E-3</v>
      </c>
      <c r="L163" s="96">
        <v>137.84402465820301</v>
      </c>
      <c r="M163" s="92">
        <f t="shared" si="26"/>
        <v>1.7872307630079076E-2</v>
      </c>
      <c r="N163" s="96">
        <v>444.73742675781199</v>
      </c>
      <c r="O163" s="92">
        <f t="shared" si="27"/>
        <v>1.4089380030814835E-2</v>
      </c>
      <c r="P163" s="96">
        <v>77.278701782226506</v>
      </c>
      <c r="Q163" s="92">
        <f t="shared" si="28"/>
        <v>4.9906852413861502E-2</v>
      </c>
      <c r="R163" s="96">
        <v>341.750244140625</v>
      </c>
      <c r="S163" s="92">
        <f t="shared" si="29"/>
        <v>9.7185142813991376E-3</v>
      </c>
      <c r="T163" s="96">
        <v>256.91580200195301</v>
      </c>
      <c r="U163" s="92">
        <f t="shared" si="30"/>
        <v>2.1427165738862053E-2</v>
      </c>
      <c r="V163" s="96">
        <v>352.86343383789</v>
      </c>
      <c r="W163" s="92">
        <f t="shared" si="31"/>
        <v>2.0992069154540438E-2</v>
      </c>
      <c r="X163" s="96">
        <v>1314.6767578125</v>
      </c>
      <c r="Y163" s="92">
        <f t="shared" si="32"/>
        <v>1.7713980300832155E-2</v>
      </c>
    </row>
    <row r="164" spans="3:25" ht="14.25" customHeight="1" x14ac:dyDescent="0.35">
      <c r="C164" s="95">
        <v>46049</v>
      </c>
      <c r="D164" s="96">
        <v>33370.050000000003</v>
      </c>
      <c r="E164" s="92">
        <f t="shared" si="22"/>
        <v>3.0125899280575297E-4</v>
      </c>
      <c r="F164" s="96">
        <v>849.09997558593705</v>
      </c>
      <c r="G164" s="92">
        <f t="shared" si="23"/>
        <v>4.4788929287764345E-2</v>
      </c>
      <c r="H164" s="96">
        <v>799.09997558593705</v>
      </c>
      <c r="I164" s="92">
        <f t="shared" si="24"/>
        <v>3.4032075839026676E-2</v>
      </c>
      <c r="J164" s="96">
        <v>134.5</v>
      </c>
      <c r="K164" s="92">
        <f t="shared" si="25"/>
        <v>1.1582379726011283E-2</v>
      </c>
      <c r="L164" s="96">
        <v>135.42369079589801</v>
      </c>
      <c r="M164" s="92">
        <f t="shared" si="26"/>
        <v>7.1328010366578098E-5</v>
      </c>
      <c r="N164" s="96">
        <v>438.55841064453102</v>
      </c>
      <c r="O164" s="92">
        <f t="shared" si="27"/>
        <v>-7.8718752850818641E-2</v>
      </c>
      <c r="P164" s="96">
        <v>73.605293273925696</v>
      </c>
      <c r="Q164" s="92">
        <f t="shared" si="28"/>
        <v>-1.4618519668919694E-3</v>
      </c>
      <c r="R164" s="96">
        <v>338.46090698242102</v>
      </c>
      <c r="S164" s="92">
        <f t="shared" si="29"/>
        <v>2.3760007118796445E-2</v>
      </c>
      <c r="T164" s="96">
        <v>251.52630615234301</v>
      </c>
      <c r="U164" s="92">
        <f t="shared" si="30"/>
        <v>7.8695574409048952E-4</v>
      </c>
      <c r="V164" s="96">
        <v>345.6083984375</v>
      </c>
      <c r="W164" s="92">
        <f t="shared" si="31"/>
        <v>7.2410848561939023E-3</v>
      </c>
      <c r="X164" s="96">
        <v>1291.7939453125</v>
      </c>
      <c r="Y164" s="92">
        <f t="shared" si="32"/>
        <v>3.0691744707641355E-2</v>
      </c>
    </row>
    <row r="165" spans="3:25" ht="14.25" customHeight="1" x14ac:dyDescent="0.35">
      <c r="C165" s="95">
        <v>46045</v>
      </c>
      <c r="D165" s="96">
        <v>33360</v>
      </c>
      <c r="E165" s="92">
        <f t="shared" si="22"/>
        <v>-2.2182619706420326E-2</v>
      </c>
      <c r="F165" s="96">
        <v>812.70001220703102</v>
      </c>
      <c r="G165" s="92">
        <f t="shared" si="23"/>
        <v>-0.12121537312458575</v>
      </c>
      <c r="H165" s="96">
        <v>772.79998779296795</v>
      </c>
      <c r="I165" s="92">
        <f t="shared" si="24"/>
        <v>-0.14541634609654097</v>
      </c>
      <c r="J165" s="96">
        <v>132.96000671386699</v>
      </c>
      <c r="K165" s="92">
        <f t="shared" si="25"/>
        <v>-5.6485889572145731E-2</v>
      </c>
      <c r="L165" s="96">
        <v>135.41403198242099</v>
      </c>
      <c r="M165" s="92">
        <f t="shared" si="26"/>
        <v>-2.1052703570880293E-2</v>
      </c>
      <c r="N165" s="96">
        <v>476.03097534179602</v>
      </c>
      <c r="O165" s="92">
        <f t="shared" si="27"/>
        <v>-2.9856816248142182E-2</v>
      </c>
      <c r="P165" s="96">
        <v>73.713050842285099</v>
      </c>
      <c r="Q165" s="92">
        <f t="shared" si="28"/>
        <v>-2.8405344429935364E-2</v>
      </c>
      <c r="R165" s="96">
        <v>330.605712890625</v>
      </c>
      <c r="S165" s="92">
        <f t="shared" si="29"/>
        <v>-1.6790802641495683E-2</v>
      </c>
      <c r="T165" s="96">
        <v>251.328521728515</v>
      </c>
      <c r="U165" s="92">
        <f t="shared" si="30"/>
        <v>-1.9672185787179441E-2</v>
      </c>
      <c r="V165" s="96">
        <v>343.12380981445301</v>
      </c>
      <c r="W165" s="92">
        <f t="shared" si="31"/>
        <v>-2.2785090231413507E-2</v>
      </c>
      <c r="X165" s="96">
        <v>1253.3271484375</v>
      </c>
      <c r="Y165" s="92">
        <f t="shared" si="32"/>
        <v>-3.8368397154533107E-2</v>
      </c>
    </row>
    <row r="166" spans="3:25" ht="14.25" customHeight="1" x14ac:dyDescent="0.35">
      <c r="C166" s="95">
        <v>46044</v>
      </c>
      <c r="D166" s="96">
        <v>34116.800000000003</v>
      </c>
      <c r="E166" s="92">
        <f t="shared" si="22"/>
        <v>-6.6833884823276346E-3</v>
      </c>
      <c r="F166" s="96">
        <v>924.79998779296795</v>
      </c>
      <c r="G166" s="92">
        <f t="shared" si="23"/>
        <v>2.8355387908523433E-2</v>
      </c>
      <c r="H166" s="96">
        <v>904.29998779296795</v>
      </c>
      <c r="I166" s="92">
        <f t="shared" si="24"/>
        <v>2.9133919688515197E-2</v>
      </c>
      <c r="J166" s="96">
        <v>140.919998168945</v>
      </c>
      <c r="K166" s="92">
        <f t="shared" si="25"/>
        <v>2.3904622316436974E-2</v>
      </c>
      <c r="L166" s="96">
        <v>138.326171875</v>
      </c>
      <c r="M166" s="92">
        <f t="shared" si="26"/>
        <v>-1.1507728811193663E-2</v>
      </c>
      <c r="N166" s="96">
        <v>490.68115234375</v>
      </c>
      <c r="O166" s="92">
        <f t="shared" si="27"/>
        <v>3.0452049100323064E-2</v>
      </c>
      <c r="P166" s="96">
        <v>75.868110656738196</v>
      </c>
      <c r="Q166" s="92">
        <f t="shared" si="28"/>
        <v>1.747228529293765E-2</v>
      </c>
      <c r="R166" s="96">
        <v>336.25164794921801</v>
      </c>
      <c r="S166" s="92">
        <f t="shared" si="29"/>
        <v>1.1071757017438122E-2</v>
      </c>
      <c r="T166" s="96">
        <v>256.37191772460898</v>
      </c>
      <c r="U166" s="92">
        <f t="shared" si="30"/>
        <v>1.3487090512298572E-2</v>
      </c>
      <c r="V166" s="96">
        <v>351.12420654296801</v>
      </c>
      <c r="W166" s="92">
        <f t="shared" si="31"/>
        <v>1.1306580476421413E-2</v>
      </c>
      <c r="X166" s="96">
        <v>1303.333984375</v>
      </c>
      <c r="Y166" s="92">
        <f t="shared" si="32"/>
        <v>1.6305280557117552E-2</v>
      </c>
    </row>
    <row r="167" spans="3:25" ht="14.25" customHeight="1" x14ac:dyDescent="0.35">
      <c r="C167" s="95">
        <v>46043</v>
      </c>
      <c r="D167" s="96">
        <v>34346.35</v>
      </c>
      <c r="E167" s="92">
        <f t="shared" si="22"/>
        <v>-7.9688639530938188E-3</v>
      </c>
      <c r="F167" s="96">
        <v>899.29998779296795</v>
      </c>
      <c r="G167" s="92">
        <f t="shared" si="23"/>
        <v>1.5584401798947489E-2</v>
      </c>
      <c r="H167" s="96">
        <v>878.70001220703102</v>
      </c>
      <c r="I167" s="92">
        <f t="shared" si="24"/>
        <v>-5.0951086252307709E-3</v>
      </c>
      <c r="J167" s="96">
        <v>137.63000488281199</v>
      </c>
      <c r="K167" s="92">
        <f t="shared" si="25"/>
        <v>1.0911344190778216E-3</v>
      </c>
      <c r="L167" s="96">
        <v>139.9365234375</v>
      </c>
      <c r="M167" s="92">
        <f t="shared" si="26"/>
        <v>-1.413044436412747E-2</v>
      </c>
      <c r="N167" s="96">
        <v>476.18048095703102</v>
      </c>
      <c r="O167" s="92">
        <f t="shared" si="27"/>
        <v>-2.7134202773172467E-3</v>
      </c>
      <c r="P167" s="96">
        <v>74.565284729003906</v>
      </c>
      <c r="Q167" s="92">
        <f t="shared" si="28"/>
        <v>-1.8692731721064226E-2</v>
      </c>
      <c r="R167" s="96">
        <v>332.56951904296801</v>
      </c>
      <c r="S167" s="92">
        <f t="shared" si="29"/>
        <v>-1.4753314128335138E-4</v>
      </c>
      <c r="T167" s="96">
        <v>252.96022033691401</v>
      </c>
      <c r="U167" s="92">
        <f t="shared" si="30"/>
        <v>6.8884210025104142E-3</v>
      </c>
      <c r="V167" s="96">
        <v>347.19857788085898</v>
      </c>
      <c r="W167" s="92">
        <f t="shared" si="31"/>
        <v>-1.0199716536308023E-2</v>
      </c>
      <c r="X167" s="96">
        <v>1282.42370605468</v>
      </c>
      <c r="Y167" s="92">
        <f t="shared" si="32"/>
        <v>-1.6118141326056601E-2</v>
      </c>
    </row>
    <row r="168" spans="3:25" ht="14.25" customHeight="1" x14ac:dyDescent="0.35">
      <c r="C168" s="95">
        <v>46042</v>
      </c>
      <c r="D168" s="96">
        <v>34622.25</v>
      </c>
      <c r="E168" s="92">
        <f t="shared" si="22"/>
        <v>5.9723913100326875E-3</v>
      </c>
      <c r="F168" s="96">
        <v>885.5</v>
      </c>
      <c r="G168" s="92">
        <f t="shared" si="23"/>
        <v>-2.5209185159184799E-2</v>
      </c>
      <c r="H168" s="96">
        <v>883.20001220703102</v>
      </c>
      <c r="I168" s="92">
        <f t="shared" si="24"/>
        <v>-3.3698017278959491E-2</v>
      </c>
      <c r="J168" s="96">
        <v>137.47999572753901</v>
      </c>
      <c r="K168" s="92">
        <f t="shared" si="25"/>
        <v>-2.191236400505836E-2</v>
      </c>
      <c r="L168" s="96">
        <v>141.94223022460901</v>
      </c>
      <c r="M168" s="92">
        <f t="shared" si="26"/>
        <v>-3.2915081858343243E-2</v>
      </c>
      <c r="N168" s="96">
        <v>477.47607421875</v>
      </c>
      <c r="O168" s="92">
        <f t="shared" si="27"/>
        <v>-1.490697519357298E-2</v>
      </c>
      <c r="P168" s="96">
        <v>75.985664367675696</v>
      </c>
      <c r="Q168" s="92">
        <f t="shared" si="28"/>
        <v>-2.3293825130873747E-2</v>
      </c>
      <c r="R168" s="96">
        <v>332.61859130859301</v>
      </c>
      <c r="S168" s="92">
        <f t="shared" si="29"/>
        <v>-1.3397450641794206E-2</v>
      </c>
      <c r="T168" s="96">
        <v>251.22964477539</v>
      </c>
      <c r="U168" s="92">
        <f t="shared" si="30"/>
        <v>-1.3972419040099937E-2</v>
      </c>
      <c r="V168" s="96">
        <v>350.77639770507801</v>
      </c>
      <c r="W168" s="92">
        <f t="shared" si="31"/>
        <v>-2.8221400916210948E-2</v>
      </c>
      <c r="X168" s="96">
        <v>1303.4326171875</v>
      </c>
      <c r="Y168" s="92">
        <f t="shared" si="32"/>
        <v>-1.188873934499779E-2</v>
      </c>
    </row>
    <row r="169" spans="3:25" ht="14.25" customHeight="1" x14ac:dyDescent="0.35">
      <c r="C169" s="95">
        <v>46041</v>
      </c>
      <c r="D169" s="96">
        <v>34416.699999999997</v>
      </c>
      <c r="E169" s="92">
        <f t="shared" si="22"/>
        <v>-1.6490903895887143E-3</v>
      </c>
      <c r="F169" s="96">
        <v>908.40002441406205</v>
      </c>
      <c r="G169" s="92">
        <f t="shared" si="23"/>
        <v>-3.3012852309788343E-4</v>
      </c>
      <c r="H169" s="96">
        <v>914</v>
      </c>
      <c r="I169" s="92">
        <f t="shared" si="24"/>
        <v>-1.7309940875758545E-2</v>
      </c>
      <c r="J169" s="96">
        <v>140.55999755859301</v>
      </c>
      <c r="K169" s="92">
        <f t="shared" si="25"/>
        <v>-1.4513126644844054E-2</v>
      </c>
      <c r="L169" s="96">
        <v>146.77328491210901</v>
      </c>
      <c r="M169" s="92">
        <f t="shared" si="26"/>
        <v>-2.2603130861729492E-2</v>
      </c>
      <c r="N169" s="96">
        <v>484.70150756835898</v>
      </c>
      <c r="O169" s="92">
        <f t="shared" si="27"/>
        <v>-1.3088460962973336E-2</v>
      </c>
      <c r="P169" s="96">
        <v>77.797874450683594</v>
      </c>
      <c r="Q169" s="92">
        <f t="shared" si="28"/>
        <v>-9.9725830665887694E-3</v>
      </c>
      <c r="R169" s="96">
        <v>337.13534545898398</v>
      </c>
      <c r="S169" s="92">
        <f t="shared" si="29"/>
        <v>-8.661696776898764E-3</v>
      </c>
      <c r="T169" s="96">
        <v>254.78967285156199</v>
      </c>
      <c r="U169" s="92">
        <f t="shared" si="30"/>
        <v>1.3603425251813572E-3</v>
      </c>
      <c r="V169" s="96">
        <v>360.963287353515</v>
      </c>
      <c r="W169" s="92">
        <f t="shared" si="31"/>
        <v>-7.9212506519190651E-3</v>
      </c>
      <c r="X169" s="96">
        <v>1319.115234375</v>
      </c>
      <c r="Y169" s="92">
        <f t="shared" si="32"/>
        <v>-1.4951666854290391E-2</v>
      </c>
    </row>
    <row r="170" spans="3:25" ht="14.25" customHeight="1" x14ac:dyDescent="0.35">
      <c r="C170" s="95">
        <v>46038</v>
      </c>
      <c r="D170" s="96">
        <v>34473.550000000003</v>
      </c>
      <c r="E170" s="92">
        <f t="shared" si="22"/>
        <v>1.8672277552871375E-3</v>
      </c>
      <c r="F170" s="96">
        <v>908.70001220703102</v>
      </c>
      <c r="G170" s="92">
        <f t="shared" si="23"/>
        <v>-1.5066078199360677E-2</v>
      </c>
      <c r="H170" s="96">
        <v>930.09997558593705</v>
      </c>
      <c r="I170" s="92">
        <f t="shared" si="24"/>
        <v>-5.5597265849446353E-3</v>
      </c>
      <c r="J170" s="96">
        <v>142.63000488281199</v>
      </c>
      <c r="K170" s="92">
        <f t="shared" si="25"/>
        <v>-9.8059386046411845E-4</v>
      </c>
      <c r="L170" s="96">
        <v>150.16754150390599</v>
      </c>
      <c r="M170" s="92">
        <f t="shared" si="26"/>
        <v>-8.531278567468048E-3</v>
      </c>
      <c r="N170" s="96">
        <v>491.129638671875</v>
      </c>
      <c r="O170" s="92">
        <f t="shared" si="27"/>
        <v>-3.7399982208449201E-3</v>
      </c>
      <c r="P170" s="96">
        <v>78.581535339355398</v>
      </c>
      <c r="Q170" s="92">
        <f t="shared" si="28"/>
        <v>-1.3162699151431423E-2</v>
      </c>
      <c r="R170" s="96">
        <v>340.08102416992102</v>
      </c>
      <c r="S170" s="92">
        <f t="shared" si="29"/>
        <v>-7.8774023669001547E-3</v>
      </c>
      <c r="T170" s="96">
        <v>254.44354248046801</v>
      </c>
      <c r="U170" s="92">
        <f t="shared" si="30"/>
        <v>-4.0643215163205237E-3</v>
      </c>
      <c r="V170" s="96">
        <v>363.84539794921801</v>
      </c>
      <c r="W170" s="92">
        <f t="shared" si="31"/>
        <v>-3.5383727396863796E-3</v>
      </c>
      <c r="X170" s="96">
        <v>1339.13757324218</v>
      </c>
      <c r="Y170" s="92">
        <f t="shared" si="32"/>
        <v>9.3672412739693733E-3</v>
      </c>
    </row>
    <row r="171" spans="3:25" ht="14.25" customHeight="1" x14ac:dyDescent="0.35">
      <c r="C171" s="95">
        <v>46037</v>
      </c>
      <c r="D171" s="96">
        <v>34409.300000000003</v>
      </c>
      <c r="E171" s="92">
        <f t="shared" si="22"/>
        <v>-9.224106779077812E-3</v>
      </c>
      <c r="F171" s="96">
        <v>922.59997558593705</v>
      </c>
      <c r="G171" s="92">
        <f t="shared" si="23"/>
        <v>0</v>
      </c>
      <c r="H171" s="96">
        <v>935.29998779296795</v>
      </c>
      <c r="I171" s="92">
        <f t="shared" si="24"/>
        <v>0</v>
      </c>
      <c r="J171" s="96">
        <v>142.77000427246</v>
      </c>
      <c r="K171" s="92">
        <f t="shared" si="25"/>
        <v>0</v>
      </c>
      <c r="L171" s="96">
        <v>151.45968627929599</v>
      </c>
      <c r="M171" s="92">
        <f t="shared" si="26"/>
        <v>0</v>
      </c>
      <c r="N171" s="96">
        <v>492.97335815429602</v>
      </c>
      <c r="O171" s="92">
        <f t="shared" si="27"/>
        <v>0</v>
      </c>
      <c r="P171" s="96">
        <v>79.629676818847599</v>
      </c>
      <c r="Q171" s="92">
        <f t="shared" si="28"/>
        <v>0</v>
      </c>
      <c r="R171" s="96">
        <v>342.78125</v>
      </c>
      <c r="S171" s="92">
        <f t="shared" si="29"/>
        <v>0</v>
      </c>
      <c r="T171" s="96">
        <v>255.48190307617099</v>
      </c>
      <c r="U171" s="92">
        <f t="shared" si="30"/>
        <v>0</v>
      </c>
      <c r="V171" s="96">
        <v>365.13739013671801</v>
      </c>
      <c r="W171" s="92">
        <f t="shared" si="31"/>
        <v>0</v>
      </c>
      <c r="X171" s="96">
        <v>1326.7099609375</v>
      </c>
      <c r="Y171" s="92">
        <f t="shared" si="32"/>
        <v>0</v>
      </c>
    </row>
    <row r="172" spans="3:25" ht="14.25" customHeight="1" x14ac:dyDescent="0.35">
      <c r="C172" s="95">
        <v>46036</v>
      </c>
      <c r="D172" s="96">
        <v>34729.65</v>
      </c>
      <c r="E172" s="92">
        <f t="shared" si="22"/>
        <v>-2.8907964824471888E-2</v>
      </c>
      <c r="F172" s="96">
        <v>922.59997558593705</v>
      </c>
      <c r="G172" s="92">
        <f t="shared" si="23"/>
        <v>-1.0616648165215015E-2</v>
      </c>
      <c r="H172" s="96">
        <v>935.29998779296795</v>
      </c>
      <c r="I172" s="92">
        <f t="shared" si="24"/>
        <v>-1.4946347772157864E-3</v>
      </c>
      <c r="J172" s="96">
        <v>142.77000427246</v>
      </c>
      <c r="K172" s="92">
        <f t="shared" si="25"/>
        <v>-4.2544329026251715E-3</v>
      </c>
      <c r="L172" s="96">
        <v>151.45968627929599</v>
      </c>
      <c r="M172" s="92">
        <f t="shared" si="26"/>
        <v>-1.8925739290091004E-2</v>
      </c>
      <c r="N172" s="96">
        <v>492.97335815429602</v>
      </c>
      <c r="O172" s="92">
        <f t="shared" si="27"/>
        <v>1.0118096303233237E-3</v>
      </c>
      <c r="P172" s="96">
        <v>79.629676818847599</v>
      </c>
      <c r="Q172" s="92">
        <f t="shared" si="28"/>
        <v>-1.5967226817361624E-3</v>
      </c>
      <c r="R172" s="96">
        <v>342.78125</v>
      </c>
      <c r="S172" s="92">
        <f t="shared" si="29"/>
        <v>3.3145917405214886E-2</v>
      </c>
      <c r="T172" s="96">
        <v>255.48190307617099</v>
      </c>
      <c r="U172" s="92">
        <f t="shared" si="30"/>
        <v>-1.7387467822941316E-3</v>
      </c>
      <c r="V172" s="96">
        <v>365.13739013671801</v>
      </c>
      <c r="W172" s="92">
        <f t="shared" si="31"/>
        <v>-2.8498167808262975E-3</v>
      </c>
      <c r="X172" s="96">
        <v>1326.7099609375</v>
      </c>
      <c r="Y172" s="92">
        <f t="shared" si="32"/>
        <v>-1.0397326401782037E-3</v>
      </c>
    </row>
    <row r="173" spans="3:25" ht="14.25" customHeight="1" x14ac:dyDescent="0.35">
      <c r="C173" s="95">
        <v>46035</v>
      </c>
      <c r="D173" s="96">
        <v>35763.5</v>
      </c>
      <c r="E173" s="92">
        <f t="shared" si="22"/>
        <v>-2.3891779860889528E-3</v>
      </c>
      <c r="F173" s="96">
        <v>932.5</v>
      </c>
      <c r="G173" s="92">
        <f t="shared" si="23"/>
        <v>-1.935011456688096E-2</v>
      </c>
      <c r="H173" s="96">
        <v>936.70001220703102</v>
      </c>
      <c r="I173" s="92">
        <f t="shared" si="24"/>
        <v>-5.8374017498861175E-3</v>
      </c>
      <c r="J173" s="96">
        <v>143.38000488281199</v>
      </c>
      <c r="K173" s="92">
        <f t="shared" si="25"/>
        <v>5.8931642784196825E-3</v>
      </c>
      <c r="L173" s="96">
        <v>154.38146972656199</v>
      </c>
      <c r="M173" s="92">
        <f t="shared" si="26"/>
        <v>-1.9355564084968524E-2</v>
      </c>
      <c r="N173" s="96">
        <v>492.47506713867102</v>
      </c>
      <c r="O173" s="92">
        <f t="shared" si="27"/>
        <v>-9.3223290389136126E-3</v>
      </c>
      <c r="P173" s="96">
        <v>79.757026672363196</v>
      </c>
      <c r="Q173" s="92">
        <f t="shared" si="28"/>
        <v>-1.6666669802122946E-2</v>
      </c>
      <c r="R173" s="96">
        <v>331.78396606445301</v>
      </c>
      <c r="S173" s="92">
        <f t="shared" si="29"/>
        <v>1.3335583100884119E-3</v>
      </c>
      <c r="T173" s="96">
        <v>255.92689514160099</v>
      </c>
      <c r="U173" s="92">
        <f t="shared" si="30"/>
        <v>9.6692434804812599E-4</v>
      </c>
      <c r="V173" s="96">
        <v>366.18093872070301</v>
      </c>
      <c r="W173" s="92">
        <f t="shared" si="31"/>
        <v>-5.8013756527652838E-3</v>
      </c>
      <c r="X173" s="96">
        <v>1328.0908203125</v>
      </c>
      <c r="Y173" s="92">
        <f t="shared" si="32"/>
        <v>-3.4046332617866382E-3</v>
      </c>
    </row>
    <row r="174" spans="3:25" ht="14.25" customHeight="1" x14ac:dyDescent="0.35">
      <c r="C174" s="95">
        <v>46034</v>
      </c>
      <c r="D174" s="96">
        <v>35849.15</v>
      </c>
      <c r="E174" s="92">
        <f t="shared" si="22"/>
        <v>-5.5728078047049268E-3</v>
      </c>
      <c r="F174" s="96">
        <v>950.90002441406205</v>
      </c>
      <c r="G174" s="92">
        <f t="shared" si="23"/>
        <v>-1.0097804932753918E-2</v>
      </c>
      <c r="H174" s="96">
        <v>942.20001220703102</v>
      </c>
      <c r="I174" s="92">
        <f t="shared" si="24"/>
        <v>-4.1221472144006288E-3</v>
      </c>
      <c r="J174" s="96">
        <v>142.53999328613199</v>
      </c>
      <c r="K174" s="92">
        <f t="shared" si="25"/>
        <v>6.0700215613294084E-3</v>
      </c>
      <c r="L174" s="96">
        <v>157.42858886718699</v>
      </c>
      <c r="M174" s="92">
        <f t="shared" si="26"/>
        <v>-1.335586900937602E-2</v>
      </c>
      <c r="N174" s="96">
        <v>497.109283447265</v>
      </c>
      <c r="O174" s="92">
        <f t="shared" si="27"/>
        <v>1.7440033488941742E-2</v>
      </c>
      <c r="P174" s="96">
        <v>81.108840942382798</v>
      </c>
      <c r="Q174" s="92">
        <f t="shared" si="28"/>
        <v>4.4886461987581061E-3</v>
      </c>
      <c r="R174" s="96">
        <v>331.34210205078102</v>
      </c>
      <c r="S174" s="92">
        <f t="shared" si="29"/>
        <v>4.3154207865967464E-3</v>
      </c>
      <c r="T174" s="96">
        <v>255.67967224121</v>
      </c>
      <c r="U174" s="92">
        <f t="shared" si="30"/>
        <v>2.1317443612420828E-3</v>
      </c>
      <c r="V174" s="96">
        <v>368.31768798828102</v>
      </c>
      <c r="W174" s="92">
        <f t="shared" si="31"/>
        <v>1.5899125852789409E-2</v>
      </c>
      <c r="X174" s="96">
        <v>1332.6279296875</v>
      </c>
      <c r="Y174" s="92">
        <f t="shared" si="32"/>
        <v>2.2553545750397364E-2</v>
      </c>
    </row>
    <row r="175" spans="3:25" ht="14.25" customHeight="1" x14ac:dyDescent="0.35">
      <c r="C175" s="95">
        <v>46031</v>
      </c>
      <c r="D175" s="96">
        <v>36050.050000000003</v>
      </c>
      <c r="E175" s="92">
        <f t="shared" si="22"/>
        <v>-6.2190477634446184E-3</v>
      </c>
      <c r="F175" s="96">
        <v>960.59997558593705</v>
      </c>
      <c r="G175" s="92">
        <f t="shared" si="23"/>
        <v>-3.3893203882898848E-2</v>
      </c>
      <c r="H175" s="96">
        <v>946.09997558593705</v>
      </c>
      <c r="I175" s="92">
        <f t="shared" si="24"/>
        <v>-4.3183669836342364E-2</v>
      </c>
      <c r="J175" s="96">
        <v>141.67999267578099</v>
      </c>
      <c r="K175" s="92">
        <f t="shared" si="25"/>
        <v>-8.4680993703936114E-3</v>
      </c>
      <c r="L175" s="96">
        <v>159.559646606445</v>
      </c>
      <c r="M175" s="92">
        <f t="shared" si="26"/>
        <v>-9.7547232883610224E-3</v>
      </c>
      <c r="N175" s="96">
        <v>488.588287353515</v>
      </c>
      <c r="O175" s="92">
        <f t="shared" si="27"/>
        <v>-1.8911346262369788E-2</v>
      </c>
      <c r="P175" s="96">
        <v>80.746398925781193</v>
      </c>
      <c r="Q175" s="92">
        <f t="shared" si="28"/>
        <v>3.1642027186378208E-3</v>
      </c>
      <c r="R175" s="96">
        <v>329.918365478515</v>
      </c>
      <c r="S175" s="92">
        <f t="shared" si="29"/>
        <v>-2.4390232897039454E-2</v>
      </c>
      <c r="T175" s="96">
        <v>255.13578796386699</v>
      </c>
      <c r="U175" s="92">
        <f t="shared" si="30"/>
        <v>-5.013499095198104E-3</v>
      </c>
      <c r="V175" s="96">
        <v>362.55340576171801</v>
      </c>
      <c r="W175" s="92">
        <f t="shared" si="31"/>
        <v>-2.5120313651271431E-2</v>
      </c>
      <c r="X175" s="96">
        <v>1303.2353515625</v>
      </c>
      <c r="Y175" s="92">
        <f t="shared" si="32"/>
        <v>-2.8241435414314564E-2</v>
      </c>
    </row>
    <row r="176" spans="3:25" ht="14.25" customHeight="1" x14ac:dyDescent="0.35">
      <c r="C176" s="95">
        <v>46030</v>
      </c>
      <c r="D176" s="96">
        <v>36275.65</v>
      </c>
      <c r="E176" s="92">
        <f t="shared" si="22"/>
        <v>2.1629141889142112E-2</v>
      </c>
      <c r="F176" s="96">
        <v>994.29998779296795</v>
      </c>
      <c r="G176" s="92">
        <f t="shared" si="23"/>
        <v>-3.7929378042604767E-2</v>
      </c>
      <c r="H176" s="96">
        <v>988.79998779296795</v>
      </c>
      <c r="I176" s="92">
        <f t="shared" si="24"/>
        <v>-2.9827339138499664E-2</v>
      </c>
      <c r="J176" s="96">
        <v>142.88999938964801</v>
      </c>
      <c r="K176" s="92">
        <f t="shared" si="25"/>
        <v>-2.3775335407730358E-2</v>
      </c>
      <c r="L176" s="96">
        <v>161.13143920898401</v>
      </c>
      <c r="M176" s="92">
        <f t="shared" si="26"/>
        <v>-2.3834449785978595E-2</v>
      </c>
      <c r="N176" s="96">
        <v>498.006256103515</v>
      </c>
      <c r="O176" s="92">
        <f t="shared" si="27"/>
        <v>-2.5165738328125409E-2</v>
      </c>
      <c r="P176" s="96">
        <v>80.491706848144503</v>
      </c>
      <c r="Q176" s="92">
        <f t="shared" si="28"/>
        <v>-1.7810238739068174E-2</v>
      </c>
      <c r="R176" s="96">
        <v>338.16632080078102</v>
      </c>
      <c r="S176" s="92">
        <f t="shared" si="29"/>
        <v>-1.2756173885524524E-2</v>
      </c>
      <c r="T176" s="96">
        <v>256.42135620117102</v>
      </c>
      <c r="U176" s="92">
        <f t="shared" si="30"/>
        <v>-1.817490276590783E-2</v>
      </c>
      <c r="V176" s="96">
        <v>371.89553833007801</v>
      </c>
      <c r="W176" s="92">
        <f t="shared" si="31"/>
        <v>-1.7202839354005905E-2</v>
      </c>
      <c r="X176" s="96">
        <v>1341.11022949218</v>
      </c>
      <c r="Y176" s="92">
        <f t="shared" si="32"/>
        <v>-2.6560798798957452E-2</v>
      </c>
    </row>
    <row r="177" spans="3:25" ht="14.25" customHeight="1" x14ac:dyDescent="0.35">
      <c r="C177" s="95">
        <v>46029</v>
      </c>
      <c r="D177" s="96">
        <v>35507.65</v>
      </c>
      <c r="E177" s="92">
        <f t="shared" si="22"/>
        <v>5.1520637270652259E-3</v>
      </c>
      <c r="F177" s="96">
        <v>1033.5</v>
      </c>
      <c r="G177" s="92">
        <f t="shared" si="23"/>
        <v>-1.015226111846379E-2</v>
      </c>
      <c r="H177" s="96">
        <v>1019.20001220703</v>
      </c>
      <c r="I177" s="92">
        <f t="shared" si="24"/>
        <v>-1.9620580953483291E-4</v>
      </c>
      <c r="J177" s="96">
        <v>146.36999511718699</v>
      </c>
      <c r="K177" s="92">
        <f t="shared" si="25"/>
        <v>-7.9973426646157142E-3</v>
      </c>
      <c r="L177" s="96">
        <v>165.06568908691401</v>
      </c>
      <c r="M177" s="92">
        <f t="shared" si="26"/>
        <v>2.4007963056560389E-3</v>
      </c>
      <c r="N177" s="96">
        <v>510.86248779296801</v>
      </c>
      <c r="O177" s="92">
        <f t="shared" si="27"/>
        <v>-4.3701995191941512E-3</v>
      </c>
      <c r="P177" s="96">
        <v>81.951278686523395</v>
      </c>
      <c r="Q177" s="92">
        <f t="shared" si="28"/>
        <v>1.5563888868683762E-3</v>
      </c>
      <c r="R177" s="96">
        <v>342.53576660156199</v>
      </c>
      <c r="S177" s="92">
        <f t="shared" si="29"/>
        <v>-5.5587189917432056E-3</v>
      </c>
      <c r="T177" s="96">
        <v>261.16806030273398</v>
      </c>
      <c r="U177" s="92">
        <f t="shared" si="30"/>
        <v>-1.6570495075127978E-2</v>
      </c>
      <c r="V177" s="96">
        <v>378.405181884765</v>
      </c>
      <c r="W177" s="92">
        <f t="shared" si="31"/>
        <v>-1.4877129178680892E-2</v>
      </c>
      <c r="X177" s="96">
        <v>1377.703125</v>
      </c>
      <c r="Y177" s="92">
        <f t="shared" si="32"/>
        <v>-8.6586231369766287E-3</v>
      </c>
    </row>
    <row r="178" spans="3:25" ht="14.25" customHeight="1" x14ac:dyDescent="0.35">
      <c r="C178" s="95">
        <v>46028</v>
      </c>
      <c r="D178" s="96">
        <v>35325.65</v>
      </c>
      <c r="E178" s="92">
        <f t="shared" si="22"/>
        <v>1.4699588382801165E-2</v>
      </c>
      <c r="F178" s="96">
        <v>1044.09997558593</v>
      </c>
      <c r="G178" s="92">
        <f t="shared" si="23"/>
        <v>-7.6567021670670421E-4</v>
      </c>
      <c r="H178" s="96">
        <v>1019.40002441406</v>
      </c>
      <c r="I178" s="92">
        <f t="shared" si="24"/>
        <v>-1.0771446468646251E-2</v>
      </c>
      <c r="J178" s="96">
        <v>147.55000305175699</v>
      </c>
      <c r="K178" s="92">
        <f t="shared" si="25"/>
        <v>9.2339680690480819E-3</v>
      </c>
      <c r="L178" s="96">
        <v>164.67034912109301</v>
      </c>
      <c r="M178" s="92">
        <f t="shared" si="26"/>
        <v>-1.5507901918942246E-2</v>
      </c>
      <c r="N178" s="96">
        <v>513.10485839843705</v>
      </c>
      <c r="O178" s="92">
        <f t="shared" si="27"/>
        <v>-3.9660272809227681E-3</v>
      </c>
      <c r="P178" s="96">
        <v>81.823928833007798</v>
      </c>
      <c r="Q178" s="92">
        <f t="shared" si="28"/>
        <v>-1.5539703047554587E-3</v>
      </c>
      <c r="R178" s="96">
        <v>344.45046997070301</v>
      </c>
      <c r="S178" s="92">
        <f t="shared" si="29"/>
        <v>5.7036382812025721E-4</v>
      </c>
      <c r="T178" s="96">
        <v>265.56866455078102</v>
      </c>
      <c r="U178" s="92">
        <f t="shared" si="30"/>
        <v>-1.1411732910486583E-2</v>
      </c>
      <c r="V178" s="96">
        <v>384.11978149414</v>
      </c>
      <c r="W178" s="92">
        <f t="shared" si="31"/>
        <v>-6.0434949059381404E-3</v>
      </c>
      <c r="X178" s="96">
        <v>1389.736328125</v>
      </c>
      <c r="Y178" s="92">
        <f t="shared" si="32"/>
        <v>3.7042313719903852E-3</v>
      </c>
    </row>
    <row r="179" spans="3:25" ht="14.25" customHeight="1" x14ac:dyDescent="0.35">
      <c r="C179" s="95">
        <v>46027</v>
      </c>
      <c r="D179" s="96">
        <v>34813.9</v>
      </c>
      <c r="E179" s="92">
        <f t="shared" si="22"/>
        <v>-1.5730417637569438E-3</v>
      </c>
      <c r="F179" s="96">
        <v>1044.90002441406</v>
      </c>
      <c r="G179" s="92">
        <f t="shared" si="23"/>
        <v>-1.2288495793541854E-2</v>
      </c>
      <c r="H179" s="96">
        <v>1030.5</v>
      </c>
      <c r="I179" s="92">
        <f t="shared" si="24"/>
        <v>-7.9900350769942508E-3</v>
      </c>
      <c r="J179" s="96">
        <v>146.19999694824199</v>
      </c>
      <c r="K179" s="92">
        <f t="shared" si="25"/>
        <v>-1.3295547310844924E-2</v>
      </c>
      <c r="L179" s="96">
        <v>167.26426696777301</v>
      </c>
      <c r="M179" s="92">
        <f t="shared" si="26"/>
        <v>-1.089119247377901E-2</v>
      </c>
      <c r="N179" s="96">
        <v>515.14794921875</v>
      </c>
      <c r="O179" s="92">
        <f t="shared" si="27"/>
        <v>1.2239313582385725E-2</v>
      </c>
      <c r="P179" s="96">
        <v>81.951278686523395</v>
      </c>
      <c r="Q179" s="92">
        <f t="shared" si="28"/>
        <v>4.7837344088530465E-4</v>
      </c>
      <c r="R179" s="96">
        <v>344.25411987304602</v>
      </c>
      <c r="S179" s="92">
        <f t="shared" si="29"/>
        <v>-4.2601229558597575E-3</v>
      </c>
      <c r="T179" s="96">
        <v>268.63424682617102</v>
      </c>
      <c r="U179" s="92">
        <f t="shared" si="30"/>
        <v>2.5833933661156827E-3</v>
      </c>
      <c r="V179" s="96">
        <v>386.455322265625</v>
      </c>
      <c r="W179" s="92">
        <f t="shared" si="31"/>
        <v>-1.0811470347779628E-2</v>
      </c>
      <c r="X179" s="96">
        <v>1384.607421875</v>
      </c>
      <c r="Y179" s="92">
        <f t="shared" si="32"/>
        <v>3.1442046591396711E-3</v>
      </c>
    </row>
    <row r="180" spans="3:25" ht="14.25" customHeight="1" x14ac:dyDescent="0.35">
      <c r="C180" s="95">
        <v>46024</v>
      </c>
      <c r="D180" s="96">
        <v>34868.75</v>
      </c>
      <c r="E180" s="92">
        <f t="shared" si="22"/>
        <v>-5.420892899928198E-3</v>
      </c>
      <c r="F180" s="96">
        <v>1057.90002441406</v>
      </c>
      <c r="G180" s="92">
        <f t="shared" si="23"/>
        <v>1.0990060905665233E-2</v>
      </c>
      <c r="H180" s="96">
        <v>1038.80004882812</v>
      </c>
      <c r="I180" s="92">
        <f t="shared" si="24"/>
        <v>1.257434848140071E-2</v>
      </c>
      <c r="J180" s="96">
        <v>148.169998168945</v>
      </c>
      <c r="K180" s="92">
        <f t="shared" si="25"/>
        <v>-3.9660954535924997E-3</v>
      </c>
      <c r="L180" s="96">
        <v>169.106033325195</v>
      </c>
      <c r="M180" s="92">
        <f t="shared" si="26"/>
        <v>4.9491236194248334E-2</v>
      </c>
      <c r="N180" s="96">
        <v>508.91912841796801</v>
      </c>
      <c r="O180" s="92">
        <f t="shared" si="27"/>
        <v>1.7231047385044329E-2</v>
      </c>
      <c r="P180" s="96">
        <v>81.912094116210895</v>
      </c>
      <c r="Q180" s="92">
        <f t="shared" si="28"/>
        <v>5.1030739010041515E-2</v>
      </c>
      <c r="R180" s="96">
        <v>345.726959228515</v>
      </c>
      <c r="S180" s="92">
        <f t="shared" si="29"/>
        <v>4.6981923155085648E-2</v>
      </c>
      <c r="T180" s="96">
        <v>267.94204711914</v>
      </c>
      <c r="U180" s="92">
        <f t="shared" si="30"/>
        <v>1.5554894449633316E-2</v>
      </c>
      <c r="V180" s="96">
        <v>390.67913818359301</v>
      </c>
      <c r="W180" s="92">
        <f t="shared" si="31"/>
        <v>2.9461849409958329E-2</v>
      </c>
      <c r="X180" s="96">
        <v>1380.267578125</v>
      </c>
      <c r="Y180" s="92">
        <f t="shared" si="32"/>
        <v>5.4559155990957064E-2</v>
      </c>
    </row>
    <row r="181" spans="3:25" ht="14.25" customHeight="1" x14ac:dyDescent="0.35">
      <c r="C181" s="95">
        <v>46023</v>
      </c>
      <c r="D181" s="96">
        <v>35058.800000000003</v>
      </c>
      <c r="E181" s="92">
        <f t="shared" si="22"/>
        <v>-1.0343324281736344E-3</v>
      </c>
      <c r="F181" s="96">
        <v>1046.40002441406</v>
      </c>
      <c r="G181" s="92">
        <f t="shared" si="23"/>
        <v>1.8542900940125229E-2</v>
      </c>
      <c r="H181" s="96">
        <v>1025.90002441406</v>
      </c>
      <c r="I181" s="92">
        <f t="shared" si="24"/>
        <v>1.063939423493343E-2</v>
      </c>
      <c r="J181" s="96">
        <v>148.759994506835</v>
      </c>
      <c r="K181" s="92">
        <f t="shared" si="25"/>
        <v>4.0352393817810084E-2</v>
      </c>
      <c r="L181" s="96">
        <v>161.13143920898401</v>
      </c>
      <c r="M181" s="92">
        <f t="shared" si="26"/>
        <v>-2.7452127348643884E-3</v>
      </c>
      <c r="N181" s="96">
        <v>500.29846191406199</v>
      </c>
      <c r="O181" s="92">
        <f t="shared" si="27"/>
        <v>4.0522332210348067E-2</v>
      </c>
      <c r="P181" s="96">
        <v>77.935012817382798</v>
      </c>
      <c r="Q181" s="92">
        <f t="shared" si="28"/>
        <v>4.2917205962382798E-3</v>
      </c>
      <c r="R181" s="96">
        <v>330.21292114257801</v>
      </c>
      <c r="S181" s="92">
        <f t="shared" si="29"/>
        <v>2.0482520619178324E-2</v>
      </c>
      <c r="T181" s="96">
        <v>263.83807373046801</v>
      </c>
      <c r="U181" s="92">
        <f t="shared" si="30"/>
        <v>8.3142857875957432E-3</v>
      </c>
      <c r="V181" s="96">
        <v>379.49841308593699</v>
      </c>
      <c r="W181" s="92">
        <f t="shared" si="31"/>
        <v>5.9272957006593074E-3</v>
      </c>
      <c r="X181" s="96">
        <v>1308.857421875</v>
      </c>
      <c r="Y181" s="92">
        <f t="shared" si="32"/>
        <v>1.5535414161692573E-2</v>
      </c>
    </row>
    <row r="182" spans="3:25" ht="14.25" customHeight="1" x14ac:dyDescent="0.35">
      <c r="C182" s="95">
        <v>46022</v>
      </c>
      <c r="D182" s="96">
        <v>35095.1</v>
      </c>
      <c r="E182" s="92">
        <f t="shared" si="22"/>
        <v>-3.3835734113321081E-3</v>
      </c>
      <c r="F182" s="96">
        <v>1027.34997558593</v>
      </c>
      <c r="G182" s="92">
        <f t="shared" si="23"/>
        <v>3.1244945521538003E-3</v>
      </c>
      <c r="H182" s="96">
        <v>1015.09997558593</v>
      </c>
      <c r="I182" s="92">
        <f t="shared" si="24"/>
        <v>7.9436006294664185E-3</v>
      </c>
      <c r="J182" s="96">
        <v>142.99000549316401</v>
      </c>
      <c r="K182" s="92">
        <f t="shared" si="25"/>
        <v>-1.1475896808595398E-2</v>
      </c>
      <c r="L182" s="96">
        <v>161.57499694824199</v>
      </c>
      <c r="M182" s="92">
        <f t="shared" si="26"/>
        <v>1.4408577263527178E-2</v>
      </c>
      <c r="N182" s="96">
        <v>480.81472778320301</v>
      </c>
      <c r="O182" s="92">
        <f t="shared" si="27"/>
        <v>2.7035654551577526E-2</v>
      </c>
      <c r="P182" s="96">
        <v>77.601966857910099</v>
      </c>
      <c r="Q182" s="92">
        <f t="shared" si="28"/>
        <v>8.1445916018518805E-3</v>
      </c>
      <c r="R182" s="96">
        <v>323.58508300781199</v>
      </c>
      <c r="S182" s="92">
        <f t="shared" si="29"/>
        <v>1.4312071518172376E-2</v>
      </c>
      <c r="T182" s="96">
        <v>261.66253662109301</v>
      </c>
      <c r="U182" s="92">
        <f t="shared" si="30"/>
        <v>1.6324184134537401E-2</v>
      </c>
      <c r="V182" s="96">
        <v>377.26226806640602</v>
      </c>
      <c r="W182" s="92">
        <f t="shared" si="31"/>
        <v>1.4024262502382312E-2</v>
      </c>
      <c r="X182" s="96">
        <v>1288.83483886718</v>
      </c>
      <c r="Y182" s="92">
        <f t="shared" si="32"/>
        <v>3.1659463317240011E-2</v>
      </c>
    </row>
    <row r="183" spans="3:25" ht="14.25" customHeight="1" x14ac:dyDescent="0.35">
      <c r="C183" s="95">
        <v>46021</v>
      </c>
      <c r="D183" s="96">
        <v>35214.25</v>
      </c>
      <c r="E183" s="92">
        <f t="shared" si="22"/>
        <v>5.3903661480438902E-3</v>
      </c>
      <c r="F183" s="96">
        <v>1024.15002441406</v>
      </c>
      <c r="G183" s="92">
        <f t="shared" si="23"/>
        <v>2.4816179950954753E-2</v>
      </c>
      <c r="H183" s="96">
        <v>1007.09997558593</v>
      </c>
      <c r="I183" s="92">
        <f t="shared" si="24"/>
        <v>5.1900898743975077E-3</v>
      </c>
      <c r="J183" s="96">
        <v>144.64999389648401</v>
      </c>
      <c r="K183" s="92">
        <f t="shared" si="25"/>
        <v>2.9977153103756926E-2</v>
      </c>
      <c r="L183" s="96">
        <v>159.27999877929599</v>
      </c>
      <c r="M183" s="92">
        <f t="shared" si="26"/>
        <v>3.0970528076841308E-3</v>
      </c>
      <c r="N183" s="96">
        <v>468.15777587890602</v>
      </c>
      <c r="O183" s="92">
        <f t="shared" si="27"/>
        <v>-2.9714071200815928E-3</v>
      </c>
      <c r="P183" s="96">
        <v>76.975036621093693</v>
      </c>
      <c r="Q183" s="92">
        <f t="shared" si="28"/>
        <v>2.3310338462256164E-2</v>
      </c>
      <c r="R183" s="96">
        <v>319.01925659179602</v>
      </c>
      <c r="S183" s="92">
        <f t="shared" si="29"/>
        <v>-1.8434193528882314E-3</v>
      </c>
      <c r="T183" s="96">
        <v>257.459716796875</v>
      </c>
      <c r="U183" s="92">
        <f t="shared" si="30"/>
        <v>-9.5931797832227161E-4</v>
      </c>
      <c r="V183" s="96">
        <v>372.04461669921801</v>
      </c>
      <c r="W183" s="92">
        <f t="shared" si="31"/>
        <v>-4.9175584351348611E-3</v>
      </c>
      <c r="X183" s="96">
        <v>1249.283203125</v>
      </c>
      <c r="Y183" s="92">
        <f t="shared" si="32"/>
        <v>-1.3781826676010245E-2</v>
      </c>
    </row>
    <row r="184" spans="3:25" ht="14.25" customHeight="1" x14ac:dyDescent="0.35">
      <c r="C184" s="95">
        <v>46020</v>
      </c>
      <c r="D184" s="96">
        <v>35025.449999999997</v>
      </c>
      <c r="E184" s="92">
        <f t="shared" si="22"/>
        <v>6.5825775080179394E-3</v>
      </c>
      <c r="F184" s="96">
        <v>999.34997558593705</v>
      </c>
      <c r="G184" s="92">
        <f t="shared" si="23"/>
        <v>-1.570965468215435E-2</v>
      </c>
      <c r="H184" s="96">
        <v>1001.90002441406</v>
      </c>
      <c r="I184" s="92">
        <f t="shared" si="24"/>
        <v>-1.5911945349519008E-2</v>
      </c>
      <c r="J184" s="96">
        <v>140.44000244140599</v>
      </c>
      <c r="K184" s="92">
        <f t="shared" si="25"/>
        <v>-1.2307475701191728E-2</v>
      </c>
      <c r="L184" s="96">
        <v>158.78822326660099</v>
      </c>
      <c r="M184" s="92">
        <f t="shared" si="26"/>
        <v>-1.1525331317064902E-2</v>
      </c>
      <c r="N184" s="96">
        <v>469.55300903320301</v>
      </c>
      <c r="O184" s="92">
        <f t="shared" si="27"/>
        <v>-1.7209031349728843E-2</v>
      </c>
      <c r="P184" s="96">
        <v>75.221595764160099</v>
      </c>
      <c r="Q184" s="92">
        <f t="shared" si="28"/>
        <v>-2.0035634543760894E-2</v>
      </c>
      <c r="R184" s="96">
        <v>319.60842895507801</v>
      </c>
      <c r="S184" s="92">
        <f t="shared" si="29"/>
        <v>4.3197646156951652E-3</v>
      </c>
      <c r="T184" s="96">
        <v>257.706939697265</v>
      </c>
      <c r="U184" s="92">
        <f t="shared" si="30"/>
        <v>-1.8270804809420893E-2</v>
      </c>
      <c r="V184" s="96">
        <v>373.883209228515</v>
      </c>
      <c r="W184" s="92">
        <f t="shared" si="31"/>
        <v>-8.8261794566417695E-3</v>
      </c>
      <c r="X184" s="96">
        <v>1266.7412109375</v>
      </c>
      <c r="Y184" s="92">
        <f t="shared" si="32"/>
        <v>-1.1468501891152449E-2</v>
      </c>
    </row>
    <row r="185" spans="3:25" ht="14.25" customHeight="1" x14ac:dyDescent="0.35">
      <c r="C185" s="95">
        <v>46017</v>
      </c>
      <c r="D185" s="96">
        <v>34796.400000000001</v>
      </c>
      <c r="E185" s="92">
        <f t="shared" si="22"/>
        <v>9.6360581819447955E-3</v>
      </c>
      <c r="F185" s="96">
        <v>1015.29998779296</v>
      </c>
      <c r="G185" s="92">
        <f t="shared" si="23"/>
        <v>1.8814911674944756E-2</v>
      </c>
      <c r="H185" s="96">
        <v>1018.09997558593</v>
      </c>
      <c r="I185" s="92">
        <f t="shared" si="24"/>
        <v>3.0541631388472101E-3</v>
      </c>
      <c r="J185" s="96">
        <v>142.19000244140599</v>
      </c>
      <c r="K185" s="92">
        <f t="shared" si="25"/>
        <v>-6.7756440059364431E-3</v>
      </c>
      <c r="L185" s="96">
        <v>160.6396484375</v>
      </c>
      <c r="M185" s="92">
        <f t="shared" si="26"/>
        <v>-1.0336786198513859E-2</v>
      </c>
      <c r="N185" s="96">
        <v>477.77505493164</v>
      </c>
      <c r="O185" s="92">
        <f t="shared" si="27"/>
        <v>-1.0219894122828532E-2</v>
      </c>
      <c r="P185" s="96">
        <v>76.759521484375</v>
      </c>
      <c r="Q185" s="92">
        <f t="shared" si="28"/>
        <v>7.0684807936254312E-3</v>
      </c>
      <c r="R185" s="96">
        <v>318.23373413085898</v>
      </c>
      <c r="S185" s="92">
        <f t="shared" si="29"/>
        <v>4.8054482881696448E-3</v>
      </c>
      <c r="T185" s="96">
        <v>262.50308227539</v>
      </c>
      <c r="U185" s="92">
        <f t="shared" si="30"/>
        <v>-9.699571181093769E-3</v>
      </c>
      <c r="V185" s="96">
        <v>377.21255493164</v>
      </c>
      <c r="W185" s="92">
        <f t="shared" si="31"/>
        <v>-3.951352270662456E-4</v>
      </c>
      <c r="X185" s="96">
        <v>1281.43737792968</v>
      </c>
      <c r="Y185" s="92">
        <f t="shared" si="32"/>
        <v>1.4365924607757874E-2</v>
      </c>
    </row>
    <row r="186" spans="3:25" ht="14.25" customHeight="1" x14ac:dyDescent="0.35">
      <c r="C186" s="95">
        <v>46015</v>
      </c>
      <c r="D186" s="96">
        <v>34464.300000000003</v>
      </c>
      <c r="E186" s="92">
        <f t="shared" si="22"/>
        <v>-7.8504188617323223E-3</v>
      </c>
      <c r="F186" s="96">
        <v>996.54998779296795</v>
      </c>
      <c r="G186" s="92">
        <f t="shared" si="23"/>
        <v>1.9605994921547687E-3</v>
      </c>
      <c r="H186" s="96">
        <v>1015</v>
      </c>
      <c r="I186" s="92">
        <f t="shared" si="24"/>
        <v>-1.8684476039371178E-3</v>
      </c>
      <c r="J186" s="96">
        <v>143.16000366210901</v>
      </c>
      <c r="K186" s="92">
        <f t="shared" si="25"/>
        <v>-7.9002035033851614E-3</v>
      </c>
      <c r="L186" s="96">
        <v>162.31748962402301</v>
      </c>
      <c r="M186" s="92">
        <f t="shared" si="26"/>
        <v>-5.9408150061890375E-5</v>
      </c>
      <c r="N186" s="96">
        <v>482.70828247070301</v>
      </c>
      <c r="O186" s="92">
        <f t="shared" si="27"/>
        <v>-2.6768241468262399E-3</v>
      </c>
      <c r="P186" s="96">
        <v>76.220756530761705</v>
      </c>
      <c r="Q186" s="92">
        <f t="shared" si="28"/>
        <v>-5.3688975296914965E-3</v>
      </c>
      <c r="R186" s="96">
        <v>316.71179199218699</v>
      </c>
      <c r="S186" s="92">
        <f t="shared" si="29"/>
        <v>-2.1655616754320262E-3</v>
      </c>
      <c r="T186" s="96">
        <v>265.07418823242102</v>
      </c>
      <c r="U186" s="92">
        <f t="shared" si="30"/>
        <v>3.9325343359923881E-3</v>
      </c>
      <c r="V186" s="96">
        <v>377.36166381835898</v>
      </c>
      <c r="W186" s="92">
        <f t="shared" si="31"/>
        <v>-6.5410376095004219E-3</v>
      </c>
      <c r="X186" s="96">
        <v>1263.2890625</v>
      </c>
      <c r="Y186" s="92">
        <f t="shared" si="32"/>
        <v>-6.1301132895892341E-3</v>
      </c>
    </row>
    <row r="187" spans="3:25" ht="14.25" customHeight="1" x14ac:dyDescent="0.35">
      <c r="C187" s="95">
        <v>46014</v>
      </c>
      <c r="D187" s="96">
        <v>34737</v>
      </c>
      <c r="E187" s="92">
        <f t="shared" si="22"/>
        <v>-9.2754373476566787E-4</v>
      </c>
      <c r="F187" s="96">
        <v>994.59997558593705</v>
      </c>
      <c r="G187" s="92">
        <f t="shared" si="23"/>
        <v>-1.3195801672745144E-2</v>
      </c>
      <c r="H187" s="96">
        <v>1016.90002441406</v>
      </c>
      <c r="I187" s="92">
        <f t="shared" si="24"/>
        <v>-3.8204970861451804E-3</v>
      </c>
      <c r="J187" s="96">
        <v>144.30000305175699</v>
      </c>
      <c r="K187" s="92">
        <f t="shared" si="25"/>
        <v>7.3298642356509625E-3</v>
      </c>
      <c r="L187" s="96">
        <v>162.32713317871</v>
      </c>
      <c r="M187" s="92">
        <f t="shared" si="26"/>
        <v>1.4873185827151136E-3</v>
      </c>
      <c r="N187" s="96">
        <v>484.00387573242102</v>
      </c>
      <c r="O187" s="92">
        <f t="shared" si="27"/>
        <v>1.3988905339913815E-2</v>
      </c>
      <c r="P187" s="96">
        <v>76.632186889648395</v>
      </c>
      <c r="Q187" s="92">
        <f t="shared" si="28"/>
        <v>7.2100767395550935E-3</v>
      </c>
      <c r="R187" s="96">
        <v>317.39913940429602</v>
      </c>
      <c r="S187" s="92">
        <f t="shared" si="29"/>
        <v>7.9513579943706336E-3</v>
      </c>
      <c r="T187" s="96">
        <v>264.03585815429602</v>
      </c>
      <c r="U187" s="92">
        <f t="shared" si="30"/>
        <v>7.5471179565580471E-3</v>
      </c>
      <c r="V187" s="96">
        <v>379.84625244140602</v>
      </c>
      <c r="W187" s="92">
        <f t="shared" si="31"/>
        <v>3.6764963803121997E-3</v>
      </c>
      <c r="X187" s="96">
        <v>1271.08093261718</v>
      </c>
      <c r="Y187" s="92">
        <f t="shared" si="32"/>
        <v>1.0874514391487899E-3</v>
      </c>
    </row>
    <row r="188" spans="3:25" ht="14.25" customHeight="1" x14ac:dyDescent="0.35">
      <c r="C188" s="95">
        <v>46013</v>
      </c>
      <c r="D188" s="96">
        <v>34769.25</v>
      </c>
      <c r="E188" s="92">
        <f t="shared" si="22"/>
        <v>-7.391198222001516E-3</v>
      </c>
      <c r="F188" s="96">
        <v>1007.90002441406</v>
      </c>
      <c r="G188" s="92">
        <f t="shared" si="23"/>
        <v>1.9883657388373388E-2</v>
      </c>
      <c r="H188" s="96">
        <v>1020.79998779296</v>
      </c>
      <c r="I188" s="92">
        <f t="shared" si="24"/>
        <v>-9.7988655801461988E-5</v>
      </c>
      <c r="J188" s="96">
        <v>143.25</v>
      </c>
      <c r="K188" s="92">
        <f t="shared" si="25"/>
        <v>1.0510761504672228E-2</v>
      </c>
      <c r="L188" s="96">
        <v>162.08605957031199</v>
      </c>
      <c r="M188" s="92">
        <f t="shared" si="26"/>
        <v>-5.6199354702027859E-3</v>
      </c>
      <c r="N188" s="96">
        <v>477.32659912109301</v>
      </c>
      <c r="O188" s="92">
        <f t="shared" si="27"/>
        <v>1.4636790539832578E-3</v>
      </c>
      <c r="P188" s="96">
        <v>76.0836181640625</v>
      </c>
      <c r="Q188" s="92">
        <f t="shared" si="28"/>
        <v>1.3836355479221796E-2</v>
      </c>
      <c r="R188" s="96">
        <v>314.89529418945301</v>
      </c>
      <c r="S188" s="92">
        <f t="shared" si="29"/>
        <v>2.5007896335582647E-3</v>
      </c>
      <c r="T188" s="96">
        <v>262.05807495117102</v>
      </c>
      <c r="U188" s="92">
        <f t="shared" si="30"/>
        <v>5.8834051217453442E-3</v>
      </c>
      <c r="V188" s="96">
        <v>378.45486450195301</v>
      </c>
      <c r="W188" s="92">
        <f t="shared" si="31"/>
        <v>6.5698022934990163E-4</v>
      </c>
      <c r="X188" s="96">
        <v>1269.7001953125</v>
      </c>
      <c r="Y188" s="92">
        <f t="shared" si="32"/>
        <v>6.4107575639120729E-3</v>
      </c>
    </row>
    <row r="189" spans="3:25" ht="14.25" customHeight="1" x14ac:dyDescent="0.35">
      <c r="C189" s="95">
        <v>46010</v>
      </c>
      <c r="D189" s="96">
        <v>35028.15</v>
      </c>
      <c r="E189" s="92">
        <f t="shared" si="22"/>
        <v>-3.3390553897916231E-4</v>
      </c>
      <c r="F189" s="96">
        <v>988.25</v>
      </c>
      <c r="G189" s="92">
        <f t="shared" si="23"/>
        <v>1.2240102792632879E-2</v>
      </c>
      <c r="H189" s="96">
        <v>1020.90002441406</v>
      </c>
      <c r="I189" s="92">
        <f t="shared" si="24"/>
        <v>9.7923090148961389E-3</v>
      </c>
      <c r="J189" s="96">
        <v>141.759994506835</v>
      </c>
      <c r="K189" s="92">
        <f t="shared" si="25"/>
        <v>3.255424240221183E-3</v>
      </c>
      <c r="L189" s="96">
        <v>163.00212097167901</v>
      </c>
      <c r="M189" s="92">
        <f t="shared" si="26"/>
        <v>1.972601772073812E-2</v>
      </c>
      <c r="N189" s="96">
        <v>476.62896728515602</v>
      </c>
      <c r="O189" s="92">
        <f t="shared" si="27"/>
        <v>1.3241536694521328E-2</v>
      </c>
      <c r="P189" s="96">
        <v>75.045265197753906</v>
      </c>
      <c r="Q189" s="92">
        <f t="shared" si="28"/>
        <v>2.0922070246942148E-2</v>
      </c>
      <c r="R189" s="96">
        <v>314.109771728515</v>
      </c>
      <c r="S189" s="92">
        <f t="shared" si="29"/>
        <v>4.3956187649427658E-3</v>
      </c>
      <c r="T189" s="96">
        <v>260.525299072265</v>
      </c>
      <c r="U189" s="92">
        <f t="shared" si="30"/>
        <v>2.1321993889099389E-2</v>
      </c>
      <c r="V189" s="96">
        <v>378.20639038085898</v>
      </c>
      <c r="W189" s="92">
        <f t="shared" si="31"/>
        <v>1.4935182247566292E-2</v>
      </c>
      <c r="X189" s="96">
        <v>1261.6123046875</v>
      </c>
      <c r="Y189" s="92">
        <f t="shared" si="32"/>
        <v>2.1074479125089862E-2</v>
      </c>
    </row>
    <row r="190" spans="3:25" ht="14.25" customHeight="1" x14ac:dyDescent="0.35">
      <c r="C190" s="95">
        <v>46009</v>
      </c>
      <c r="D190" s="96">
        <v>35039.85</v>
      </c>
      <c r="E190" s="92">
        <f t="shared" si="22"/>
        <v>8.2844272048043788E-3</v>
      </c>
      <c r="F190" s="96">
        <v>976.29998779296795</v>
      </c>
      <c r="G190" s="92">
        <f t="shared" si="23"/>
        <v>-1.2787069874781176E-3</v>
      </c>
      <c r="H190" s="96">
        <v>1011</v>
      </c>
      <c r="I190" s="92">
        <f t="shared" si="24"/>
        <v>-9.503293907145105E-3</v>
      </c>
      <c r="J190" s="96">
        <v>141.30000305175699</v>
      </c>
      <c r="K190" s="92">
        <f t="shared" si="25"/>
        <v>-1.1888090547153896E-2</v>
      </c>
      <c r="L190" s="96">
        <v>159.84893798828099</v>
      </c>
      <c r="M190" s="92">
        <f t="shared" si="26"/>
        <v>-3.0155491639183296E-4</v>
      </c>
      <c r="N190" s="96">
        <v>470.400146484375</v>
      </c>
      <c r="O190" s="92">
        <f t="shared" si="27"/>
        <v>-6.8385041513925326E-3</v>
      </c>
      <c r="P190" s="96">
        <v>73.507339477539006</v>
      </c>
      <c r="Q190" s="92">
        <f t="shared" si="28"/>
        <v>-4.6425030879080342E-3</v>
      </c>
      <c r="R190" s="96">
        <v>312.735107421875</v>
      </c>
      <c r="S190" s="92">
        <f t="shared" si="29"/>
        <v>-8.5603150485402679E-3</v>
      </c>
      <c r="T190" s="96">
        <v>255.08634948730401</v>
      </c>
      <c r="U190" s="92">
        <f t="shared" si="30"/>
        <v>-1.2064365978259217E-2</v>
      </c>
      <c r="V190" s="96">
        <v>372.64093017578102</v>
      </c>
      <c r="W190" s="92">
        <f t="shared" si="31"/>
        <v>-9.5098651963998471E-3</v>
      </c>
      <c r="X190" s="96">
        <v>1235.5732421875</v>
      </c>
      <c r="Y190" s="92">
        <f t="shared" si="32"/>
        <v>-1.7104746959591965E-2</v>
      </c>
    </row>
    <row r="191" spans="3:25" ht="14.25" customHeight="1" x14ac:dyDescent="0.35">
      <c r="C191" s="95">
        <v>46008</v>
      </c>
      <c r="D191" s="96">
        <v>34751.949999999997</v>
      </c>
      <c r="E191" s="92">
        <f t="shared" si="22"/>
        <v>3.3693996722989894E-3</v>
      </c>
      <c r="F191" s="96">
        <v>977.54998779296795</v>
      </c>
      <c r="G191" s="92">
        <f t="shared" si="23"/>
        <v>-1.6846022534084182E-2</v>
      </c>
      <c r="H191" s="96">
        <v>1020.70001220703</v>
      </c>
      <c r="I191" s="92">
        <f t="shared" si="24"/>
        <v>-7.2942417049253194E-3</v>
      </c>
      <c r="J191" s="96">
        <v>143</v>
      </c>
      <c r="K191" s="92">
        <f t="shared" si="25"/>
        <v>-1.6032490206410621E-2</v>
      </c>
      <c r="L191" s="96">
        <v>159.89715576171801</v>
      </c>
      <c r="M191" s="92">
        <f t="shared" si="26"/>
        <v>-2.3554387562722434E-2</v>
      </c>
      <c r="N191" s="96">
        <v>473.63912963867102</v>
      </c>
      <c r="O191" s="92">
        <f t="shared" si="27"/>
        <v>-6.7920566438391949E-3</v>
      </c>
      <c r="P191" s="96">
        <v>73.850189208984304</v>
      </c>
      <c r="Q191" s="92">
        <f t="shared" si="28"/>
        <v>-8.1568375263101345E-3</v>
      </c>
      <c r="R191" s="96">
        <v>315.43533325195301</v>
      </c>
      <c r="S191" s="92">
        <f t="shared" si="29"/>
        <v>7.7874607068917356E-4</v>
      </c>
      <c r="T191" s="96">
        <v>258.20138549804602</v>
      </c>
      <c r="U191" s="92">
        <f t="shared" si="30"/>
        <v>2.8807174590197437E-3</v>
      </c>
      <c r="V191" s="96">
        <v>376.21871948242102</v>
      </c>
      <c r="W191" s="92">
        <f t="shared" si="31"/>
        <v>-3.4224793116940377E-3</v>
      </c>
      <c r="X191" s="96">
        <v>1257.0751953125</v>
      </c>
      <c r="Y191" s="92">
        <f t="shared" si="32"/>
        <v>-5.2293762760039497E-3</v>
      </c>
    </row>
    <row r="192" spans="3:25" ht="14.25" customHeight="1" x14ac:dyDescent="0.35">
      <c r="C192" s="95">
        <v>46007</v>
      </c>
      <c r="D192" s="96">
        <v>34635.25</v>
      </c>
      <c r="E192" s="92">
        <f t="shared" si="22"/>
        <v>-9.100926534898468E-4</v>
      </c>
      <c r="F192" s="96">
        <v>994.29998779296795</v>
      </c>
      <c r="G192" s="92">
        <f t="shared" si="23"/>
        <v>-2.1791553099564043E-2</v>
      </c>
      <c r="H192" s="96">
        <v>1028.19995117187</v>
      </c>
      <c r="I192" s="92">
        <f t="shared" si="24"/>
        <v>-1.8518542254842507E-2</v>
      </c>
      <c r="J192" s="96">
        <v>145.33000183105401</v>
      </c>
      <c r="K192" s="92">
        <f t="shared" si="25"/>
        <v>6.5798373466816606E-3</v>
      </c>
      <c r="L192" s="96">
        <v>163.75428771972599</v>
      </c>
      <c r="M192" s="92">
        <f t="shared" si="26"/>
        <v>-6.6099798115556441E-3</v>
      </c>
      <c r="N192" s="96">
        <v>476.87811279296801</v>
      </c>
      <c r="O192" s="92">
        <f t="shared" si="27"/>
        <v>-1.6342916530409313E-2</v>
      </c>
      <c r="P192" s="96">
        <v>74.457527160644503</v>
      </c>
      <c r="Q192" s="92">
        <f t="shared" si="28"/>
        <v>-1.554203913078589E-2</v>
      </c>
      <c r="R192" s="96">
        <v>315.18988037109301</v>
      </c>
      <c r="S192" s="92">
        <f t="shared" si="29"/>
        <v>-9.106348635881778E-3</v>
      </c>
      <c r="T192" s="96">
        <v>257.459716796875</v>
      </c>
      <c r="U192" s="92">
        <f t="shared" si="30"/>
        <v>-7.0557041415697519E-3</v>
      </c>
      <c r="V192" s="96">
        <v>377.5107421875</v>
      </c>
      <c r="W192" s="92">
        <f t="shared" si="31"/>
        <v>-4.7162699162992539E-3</v>
      </c>
      <c r="X192" s="96">
        <v>1263.68347167968</v>
      </c>
      <c r="Y192" s="92">
        <f t="shared" si="32"/>
        <v>-8.8961097710248405E-3</v>
      </c>
    </row>
    <row r="193" spans="3:25" ht="14.25" customHeight="1" x14ac:dyDescent="0.35">
      <c r="C193" s="95">
        <v>46006</v>
      </c>
      <c r="D193" s="96">
        <v>34666.800000000003</v>
      </c>
      <c r="E193" s="92">
        <f t="shared" si="22"/>
        <v>6.3559844808893651E-3</v>
      </c>
      <c r="F193" s="96">
        <v>1016.45001220703</v>
      </c>
      <c r="G193" s="92">
        <f t="shared" si="23"/>
        <v>5.0924794583546706E-3</v>
      </c>
      <c r="H193" s="96">
        <v>1047.59997558593</v>
      </c>
      <c r="I193" s="92">
        <f t="shared" si="24"/>
        <v>7.1140403397667029E-3</v>
      </c>
      <c r="J193" s="96">
        <v>144.38000488281199</v>
      </c>
      <c r="K193" s="92">
        <f t="shared" si="25"/>
        <v>-7.6130255498685351E-4</v>
      </c>
      <c r="L193" s="96">
        <v>164.84390258789</v>
      </c>
      <c r="M193" s="92">
        <f t="shared" si="26"/>
        <v>5.1742719466945086E-3</v>
      </c>
      <c r="N193" s="96">
        <v>484.801177978515</v>
      </c>
      <c r="O193" s="92">
        <f t="shared" si="27"/>
        <v>8.8137724783998728E-3</v>
      </c>
      <c r="P193" s="96">
        <v>75.633018493652301</v>
      </c>
      <c r="Q193" s="92">
        <f t="shared" si="28"/>
        <v>1.037352149801718E-3</v>
      </c>
      <c r="R193" s="96">
        <v>318.08648681640602</v>
      </c>
      <c r="S193" s="92">
        <f t="shared" si="29"/>
        <v>-3.3839625741831636E-3</v>
      </c>
      <c r="T193" s="96">
        <v>259.28918457031199</v>
      </c>
      <c r="U193" s="92">
        <f t="shared" si="30"/>
        <v>-5.3109707105805093E-3</v>
      </c>
      <c r="V193" s="96">
        <v>379.29962158203102</v>
      </c>
      <c r="W193" s="92">
        <f t="shared" si="31"/>
        <v>-7.8553471310027767E-4</v>
      </c>
      <c r="X193" s="96">
        <v>1275.02624511718</v>
      </c>
      <c r="Y193" s="92">
        <f t="shared" si="32"/>
        <v>1.4718594961389275E-3</v>
      </c>
    </row>
    <row r="194" spans="3:25" ht="14.25" customHeight="1" x14ac:dyDescent="0.35">
      <c r="C194" s="95">
        <v>46003</v>
      </c>
      <c r="D194" s="96">
        <v>34447.85</v>
      </c>
      <c r="E194" s="92">
        <f t="shared" si="22"/>
        <v>-1.4982071268850983E-2</v>
      </c>
      <c r="F194" s="96">
        <v>1011.29998779296</v>
      </c>
      <c r="G194" s="92">
        <f t="shared" si="23"/>
        <v>1.1704694370530344E-2</v>
      </c>
      <c r="H194" s="96">
        <v>1040.19995117187</v>
      </c>
      <c r="I194" s="92">
        <f t="shared" si="24"/>
        <v>2.1005068350333334E-2</v>
      </c>
      <c r="J194" s="96">
        <v>144.49000549316401</v>
      </c>
      <c r="K194" s="92">
        <f t="shared" si="25"/>
        <v>2.7813370402491211E-2</v>
      </c>
      <c r="L194" s="96">
        <v>163.995346069335</v>
      </c>
      <c r="M194" s="92">
        <f t="shared" si="26"/>
        <v>4.7261659133230882E-3</v>
      </c>
      <c r="N194" s="96">
        <v>480.56558227539</v>
      </c>
      <c r="O194" s="92">
        <f t="shared" si="27"/>
        <v>5.329844271800388E-2</v>
      </c>
      <c r="P194" s="96">
        <v>75.554641723632798</v>
      </c>
      <c r="Q194" s="92">
        <f t="shared" si="28"/>
        <v>5.7372052867763479E-3</v>
      </c>
      <c r="R194" s="96">
        <v>319.16653442382801</v>
      </c>
      <c r="S194" s="92">
        <f t="shared" si="29"/>
        <v>7.5943998731380358E-3</v>
      </c>
      <c r="T194" s="96">
        <v>260.67361450195301</v>
      </c>
      <c r="U194" s="92">
        <f t="shared" si="30"/>
        <v>-4.5317143084208089E-3</v>
      </c>
      <c r="V194" s="96">
        <v>379.59780883789</v>
      </c>
      <c r="W194" s="92">
        <f t="shared" si="31"/>
        <v>4.7350408613333617E-3</v>
      </c>
      <c r="X194" s="96">
        <v>1273.15234375</v>
      </c>
      <c r="Y194" s="92">
        <f t="shared" si="32"/>
        <v>6.3149018039534432E-3</v>
      </c>
    </row>
    <row r="195" spans="3:25" ht="14.25" customHeight="1" x14ac:dyDescent="0.35">
      <c r="C195" s="95">
        <v>46002</v>
      </c>
      <c r="D195" s="96">
        <v>34971.800000000003</v>
      </c>
      <c r="E195" s="92">
        <f t="shared" si="22"/>
        <v>-4.0873375426231373E-4</v>
      </c>
      <c r="F195" s="96">
        <v>999.59997558593705</v>
      </c>
      <c r="G195" s="92">
        <f t="shared" si="23"/>
        <v>1.7352794264714477E-2</v>
      </c>
      <c r="H195" s="96">
        <v>1018.79998779296</v>
      </c>
      <c r="I195" s="92">
        <f t="shared" si="24"/>
        <v>2.9298848613501738E-2</v>
      </c>
      <c r="J195" s="96">
        <v>140.58000183105401</v>
      </c>
      <c r="K195" s="92">
        <f t="shared" si="25"/>
        <v>-4.2498291249020159E-3</v>
      </c>
      <c r="L195" s="96">
        <v>163.22392272949199</v>
      </c>
      <c r="M195" s="92">
        <f t="shared" si="26"/>
        <v>8.9408380296662759E-3</v>
      </c>
      <c r="N195" s="96">
        <v>456.24826049804602</v>
      </c>
      <c r="O195" s="92">
        <f t="shared" si="27"/>
        <v>1.4740067907969667E-2</v>
      </c>
      <c r="P195" s="96">
        <v>75.123641967773395</v>
      </c>
      <c r="Q195" s="92">
        <f t="shared" si="28"/>
        <v>-2.3415060777839392E-3</v>
      </c>
      <c r="R195" s="96">
        <v>316.76092529296801</v>
      </c>
      <c r="S195" s="92">
        <f t="shared" si="29"/>
        <v>3.1095595956722732E-3</v>
      </c>
      <c r="T195" s="96">
        <v>261.86029052734301</v>
      </c>
      <c r="U195" s="92">
        <f t="shared" si="30"/>
        <v>-2.6365400058907529E-3</v>
      </c>
      <c r="V195" s="96">
        <v>377.80886840820301</v>
      </c>
      <c r="W195" s="92">
        <f t="shared" si="31"/>
        <v>7.8971586073417477E-4</v>
      </c>
      <c r="X195" s="96">
        <v>1265.16296386718</v>
      </c>
      <c r="Y195" s="92">
        <f t="shared" si="32"/>
        <v>1.2391477137804863E-2</v>
      </c>
    </row>
    <row r="196" spans="3:25" ht="14.25" customHeight="1" x14ac:dyDescent="0.35">
      <c r="C196" s="95">
        <v>46001</v>
      </c>
      <c r="D196" s="96">
        <v>34986.1</v>
      </c>
      <c r="E196" s="92">
        <f t="shared" ref="E196:E259" si="33">D196/D197-1</f>
        <v>-3.3869819114086264E-3</v>
      </c>
      <c r="F196" s="96">
        <v>982.54998779296795</v>
      </c>
      <c r="G196" s="92">
        <f t="shared" ref="G196:G259" si="34">F196/F197-1</f>
        <v>8.1572054239498204E-3</v>
      </c>
      <c r="H196" s="96">
        <v>989.79998779296795</v>
      </c>
      <c r="I196" s="92">
        <f t="shared" ref="I196:I259" si="35">H196/H197-1</f>
        <v>-9.1100574618886432E-3</v>
      </c>
      <c r="J196" s="96">
        <v>141.17999267578099</v>
      </c>
      <c r="K196" s="92">
        <f t="shared" ref="K196:K259" si="36">J196/J197-1</f>
        <v>-4.3724285093963422E-3</v>
      </c>
      <c r="L196" s="96">
        <v>161.77749633789</v>
      </c>
      <c r="M196" s="92">
        <f t="shared" ref="M196:M259" si="37">L196/L197-1</f>
        <v>1.0784497856352271E-2</v>
      </c>
      <c r="N196" s="96">
        <v>449.62081909179602</v>
      </c>
      <c r="O196" s="92">
        <f t="shared" ref="O196:O259" si="38">N196/N197-1</f>
        <v>-1.1082601144363213E-4</v>
      </c>
      <c r="P196" s="96">
        <v>75.299957275390597</v>
      </c>
      <c r="Q196" s="92">
        <f t="shared" ref="Q196:Q259" si="39">P196/P197-1</f>
        <v>5.230813543365187E-3</v>
      </c>
      <c r="R196" s="96">
        <v>315.77899169921801</v>
      </c>
      <c r="S196" s="92">
        <f t="shared" ref="S196:S259" si="40">R196/R197-1</f>
        <v>5.4712106266929794E-3</v>
      </c>
      <c r="T196" s="96">
        <v>262.55252075195301</v>
      </c>
      <c r="U196" s="92">
        <f t="shared" ref="U196:U259" si="41">T196/T197-1</f>
        <v>3.5910022902205796E-3</v>
      </c>
      <c r="V196" s="96">
        <v>377.5107421875</v>
      </c>
      <c r="W196" s="92">
        <f t="shared" ref="W196:W259" si="42">V196/V197-1</f>
        <v>9.5681616135372405E-3</v>
      </c>
      <c r="X196" s="96">
        <v>1249.67761230468</v>
      </c>
      <c r="Y196" s="92">
        <f t="shared" ref="Y196:Y259" si="43">X196/X197-1</f>
        <v>6.3541511021574237E-3</v>
      </c>
    </row>
    <row r="197" spans="3:25" ht="14.25" customHeight="1" x14ac:dyDescent="0.35">
      <c r="C197" s="95">
        <v>46000</v>
      </c>
      <c r="D197" s="96">
        <v>35105</v>
      </c>
      <c r="E197" s="92">
        <f t="shared" si="33"/>
        <v>-9.994528954240689E-3</v>
      </c>
      <c r="F197" s="96">
        <v>974.59997558593705</v>
      </c>
      <c r="G197" s="92">
        <f t="shared" si="34"/>
        <v>1.4679828824504915E-2</v>
      </c>
      <c r="H197" s="96">
        <v>998.90002441406205</v>
      </c>
      <c r="I197" s="92">
        <f t="shared" si="35"/>
        <v>5.1318541796525619E-3</v>
      </c>
      <c r="J197" s="96">
        <v>141.80000305175699</v>
      </c>
      <c r="K197" s="92">
        <f t="shared" si="36"/>
        <v>1.9850473956404269E-2</v>
      </c>
      <c r="L197" s="96">
        <v>160.05142211914</v>
      </c>
      <c r="M197" s="92">
        <f t="shared" si="37"/>
        <v>-1.448766912826982E-2</v>
      </c>
      <c r="N197" s="96">
        <v>449.670654296875</v>
      </c>
      <c r="O197" s="92">
        <f t="shared" si="38"/>
        <v>-5.8389421907533157E-3</v>
      </c>
      <c r="P197" s="96">
        <v>74.908126831054602</v>
      </c>
      <c r="Q197" s="92">
        <f t="shared" si="39"/>
        <v>5.2327354631498402E-4</v>
      </c>
      <c r="R197" s="96">
        <v>314.06069946289</v>
      </c>
      <c r="S197" s="92">
        <f t="shared" si="40"/>
        <v>1.095538186782985E-3</v>
      </c>
      <c r="T197" s="96">
        <v>261.61306762695301</v>
      </c>
      <c r="U197" s="92">
        <f t="shared" si="41"/>
        <v>-2.4510100539940627E-3</v>
      </c>
      <c r="V197" s="96">
        <v>373.93289184570301</v>
      </c>
      <c r="W197" s="92">
        <f t="shared" si="42"/>
        <v>5.6127204044709167E-3</v>
      </c>
      <c r="X197" s="96">
        <v>1241.787109375</v>
      </c>
      <c r="Y197" s="92">
        <f t="shared" si="43"/>
        <v>3.1073221257269523E-3</v>
      </c>
    </row>
    <row r="198" spans="3:25" ht="14.25" customHeight="1" x14ac:dyDescent="0.35">
      <c r="C198" s="95">
        <v>45999</v>
      </c>
      <c r="D198" s="96">
        <v>35459.4</v>
      </c>
      <c r="E198" s="92">
        <f t="shared" si="33"/>
        <v>-2.2468116237680524E-3</v>
      </c>
      <c r="F198" s="96">
        <v>960.5</v>
      </c>
      <c r="G198" s="92">
        <f t="shared" si="34"/>
        <v>-1.8746463751968534E-2</v>
      </c>
      <c r="H198" s="96">
        <v>993.79998779296795</v>
      </c>
      <c r="I198" s="92">
        <f t="shared" si="35"/>
        <v>-2.3484351112693203E-2</v>
      </c>
      <c r="J198" s="96">
        <v>139.03999328613199</v>
      </c>
      <c r="K198" s="92">
        <f t="shared" si="36"/>
        <v>-3.2967071452267627E-2</v>
      </c>
      <c r="L198" s="96">
        <v>162.40428161621</v>
      </c>
      <c r="M198" s="92">
        <f t="shared" si="37"/>
        <v>-3.2068971538267821E-2</v>
      </c>
      <c r="N198" s="96">
        <v>452.31167602539</v>
      </c>
      <c r="O198" s="92">
        <f t="shared" si="38"/>
        <v>-1.7534354995767387E-2</v>
      </c>
      <c r="P198" s="96">
        <v>74.868949890136705</v>
      </c>
      <c r="Q198" s="92">
        <f t="shared" si="39"/>
        <v>-8.3040646684646724E-3</v>
      </c>
      <c r="R198" s="96">
        <v>313.71701049804602</v>
      </c>
      <c r="S198" s="92">
        <f t="shared" si="40"/>
        <v>-1.1753731899282749E-2</v>
      </c>
      <c r="T198" s="96">
        <v>262.255859375</v>
      </c>
      <c r="U198" s="92">
        <f t="shared" si="41"/>
        <v>-1.7049618428442326E-2</v>
      </c>
      <c r="V198" s="96">
        <v>371.84582519531199</v>
      </c>
      <c r="W198" s="92">
        <f t="shared" si="42"/>
        <v>-2.6918061631229784E-2</v>
      </c>
      <c r="X198" s="96">
        <v>1237.9404296875</v>
      </c>
      <c r="Y198" s="92">
        <f t="shared" si="43"/>
        <v>-2.697892892735676E-2</v>
      </c>
    </row>
    <row r="199" spans="3:25" ht="14.25" customHeight="1" x14ac:dyDescent="0.35">
      <c r="C199" s="95">
        <v>45996</v>
      </c>
      <c r="D199" s="96">
        <v>35539.25</v>
      </c>
      <c r="E199" s="92">
        <f t="shared" si="33"/>
        <v>-2.5458320088456166E-4</v>
      </c>
      <c r="F199" s="96">
        <v>978.84997558593705</v>
      </c>
      <c r="G199" s="92">
        <f t="shared" si="34"/>
        <v>7.3582003592509437E-3</v>
      </c>
      <c r="H199" s="96">
        <v>1017.70001220703</v>
      </c>
      <c r="I199" s="92">
        <f t="shared" si="35"/>
        <v>4.2431297507183885E-3</v>
      </c>
      <c r="J199" s="96">
        <v>143.77999877929599</v>
      </c>
      <c r="K199" s="92">
        <f t="shared" si="36"/>
        <v>7.356568928660101E-3</v>
      </c>
      <c r="L199" s="96">
        <v>167.78497314453099</v>
      </c>
      <c r="M199" s="92">
        <f t="shared" si="37"/>
        <v>-1.0632771076099501E-2</v>
      </c>
      <c r="N199" s="96">
        <v>460.38421630859301</v>
      </c>
      <c r="O199" s="92">
        <f t="shared" si="38"/>
        <v>4.5667360755490272E-3</v>
      </c>
      <c r="P199" s="96">
        <v>75.495872497558594</v>
      </c>
      <c r="Q199" s="92">
        <f t="shared" si="39"/>
        <v>2.3409982938100704E-3</v>
      </c>
      <c r="R199" s="96">
        <v>317.44821166992102</v>
      </c>
      <c r="S199" s="92">
        <f t="shared" si="40"/>
        <v>1.083642266011875E-3</v>
      </c>
      <c r="T199" s="96">
        <v>266.80477905273398</v>
      </c>
      <c r="U199" s="92">
        <f t="shared" si="41"/>
        <v>2.601153649830712E-3</v>
      </c>
      <c r="V199" s="96">
        <v>382.132080078125</v>
      </c>
      <c r="W199" s="92">
        <f t="shared" si="42"/>
        <v>1.300311595566761E-4</v>
      </c>
      <c r="X199" s="96">
        <v>1272.26477050781</v>
      </c>
      <c r="Y199" s="92">
        <f t="shared" si="43"/>
        <v>-7.5400118553606843E-3</v>
      </c>
    </row>
    <row r="200" spans="3:25" ht="14.25" customHeight="1" x14ac:dyDescent="0.35">
      <c r="C200" s="95">
        <v>45995</v>
      </c>
      <c r="D200" s="96">
        <v>35548.300000000003</v>
      </c>
      <c r="E200" s="92">
        <f t="shared" si="33"/>
        <v>-5.8129860177899007E-3</v>
      </c>
      <c r="F200" s="96">
        <v>971.70001220703102</v>
      </c>
      <c r="G200" s="92">
        <f t="shared" si="34"/>
        <v>2.2692235245291847E-3</v>
      </c>
      <c r="H200" s="96">
        <v>1013.40002441406</v>
      </c>
      <c r="I200" s="92">
        <f t="shared" si="35"/>
        <v>7.9009366721249918E-4</v>
      </c>
      <c r="J200" s="96">
        <v>142.72999572753901</v>
      </c>
      <c r="K200" s="92">
        <f t="shared" si="36"/>
        <v>-1.5451510480115171E-2</v>
      </c>
      <c r="L200" s="96">
        <v>169.58816528320301</v>
      </c>
      <c r="M200" s="92">
        <f t="shared" si="37"/>
        <v>2.9653640783067203E-3</v>
      </c>
      <c r="N200" s="96">
        <v>458.29132080078102</v>
      </c>
      <c r="O200" s="92">
        <f t="shared" si="38"/>
        <v>-2.2011958093920758E-2</v>
      </c>
      <c r="P200" s="96">
        <v>75.319549560546804</v>
      </c>
      <c r="Q200" s="92">
        <f t="shared" si="39"/>
        <v>7.808745247261939E-4</v>
      </c>
      <c r="R200" s="96">
        <v>317.10458374023398</v>
      </c>
      <c r="S200" s="92">
        <f t="shared" si="40"/>
        <v>0</v>
      </c>
      <c r="T200" s="96">
        <v>266.11257934570301</v>
      </c>
      <c r="U200" s="92">
        <f t="shared" si="41"/>
        <v>2.4213367323786539E-3</v>
      </c>
      <c r="V200" s="96">
        <v>382.08239746093699</v>
      </c>
      <c r="W200" s="92">
        <f t="shared" si="42"/>
        <v>2.0852370769615103E-3</v>
      </c>
      <c r="X200" s="96">
        <v>1281.93054199218</v>
      </c>
      <c r="Y200" s="92">
        <f t="shared" si="43"/>
        <v>-1.9198281658751037E-3</v>
      </c>
    </row>
    <row r="201" spans="3:25" ht="14.25" customHeight="1" x14ac:dyDescent="0.35">
      <c r="C201" s="95">
        <v>45994</v>
      </c>
      <c r="D201" s="96">
        <v>35756.15</v>
      </c>
      <c r="E201" s="92">
        <f t="shared" si="33"/>
        <v>-5.8015059168965433E-3</v>
      </c>
      <c r="F201" s="96">
        <v>969.5</v>
      </c>
      <c r="G201" s="92">
        <f t="shared" si="34"/>
        <v>-7.625786492597153E-3</v>
      </c>
      <c r="H201" s="96">
        <v>1012.59997558593</v>
      </c>
      <c r="I201" s="92">
        <f t="shared" si="35"/>
        <v>-9.7789949528115372E-3</v>
      </c>
      <c r="J201" s="96">
        <v>144.97000122070301</v>
      </c>
      <c r="K201" s="92">
        <f t="shared" si="36"/>
        <v>-1.219673857407122E-2</v>
      </c>
      <c r="L201" s="96">
        <v>169.08676147460901</v>
      </c>
      <c r="M201" s="92">
        <f t="shared" si="37"/>
        <v>1.370105119180054E-2</v>
      </c>
      <c r="N201" s="96">
        <v>468.60626220703102</v>
      </c>
      <c r="O201" s="92">
        <f t="shared" si="38"/>
        <v>-2.8813309440040125E-2</v>
      </c>
      <c r="P201" s="96">
        <v>75.260780334472599</v>
      </c>
      <c r="Q201" s="92">
        <f t="shared" si="39"/>
        <v>-5.8229102396826216E-3</v>
      </c>
      <c r="R201" s="96">
        <v>317.10458374023398</v>
      </c>
      <c r="S201" s="92">
        <f t="shared" si="40"/>
        <v>-1.719414138584141E-2</v>
      </c>
      <c r="T201" s="96">
        <v>265.46978759765602</v>
      </c>
      <c r="U201" s="92">
        <f t="shared" si="41"/>
        <v>3.7389906663716221E-3</v>
      </c>
      <c r="V201" s="96">
        <v>381.28732299804602</v>
      </c>
      <c r="W201" s="92">
        <f t="shared" si="42"/>
        <v>-1.235682105328284E-2</v>
      </c>
      <c r="X201" s="96">
        <v>1284.39636230468</v>
      </c>
      <c r="Y201" s="92">
        <f t="shared" si="43"/>
        <v>-8.452178846185765E-3</v>
      </c>
    </row>
    <row r="202" spans="3:25" ht="14.25" customHeight="1" x14ac:dyDescent="0.35">
      <c r="C202" s="95">
        <v>45993</v>
      </c>
      <c r="D202" s="96">
        <v>35964.800000000003</v>
      </c>
      <c r="E202" s="92">
        <f t="shared" si="33"/>
        <v>1.7381723236120861E-2</v>
      </c>
      <c r="F202" s="96">
        <v>976.95001220703102</v>
      </c>
      <c r="G202" s="92">
        <f t="shared" si="34"/>
        <v>-2.2169916845324544E-2</v>
      </c>
      <c r="H202" s="96">
        <v>1022.59997558593</v>
      </c>
      <c r="I202" s="92">
        <f t="shared" si="35"/>
        <v>-1.6352443631425295E-2</v>
      </c>
      <c r="J202" s="96">
        <v>146.759994506835</v>
      </c>
      <c r="K202" s="92">
        <f t="shared" si="36"/>
        <v>-3.9364859879926772E-3</v>
      </c>
      <c r="L202" s="96">
        <v>166.80140686035099</v>
      </c>
      <c r="M202" s="92">
        <f t="shared" si="37"/>
        <v>3.4806739382289287E-3</v>
      </c>
      <c r="N202" s="96">
        <v>482.50894165039</v>
      </c>
      <c r="O202" s="92">
        <f t="shared" si="38"/>
        <v>-1.5555133129800613E-2</v>
      </c>
      <c r="P202" s="96">
        <v>75.701583862304602</v>
      </c>
      <c r="Q202" s="92">
        <f t="shared" si="39"/>
        <v>-2.5884321365809981E-4</v>
      </c>
      <c r="R202" s="96">
        <v>322.65231323242102</v>
      </c>
      <c r="S202" s="92">
        <f t="shared" si="40"/>
        <v>4.585720680370331E-3</v>
      </c>
      <c r="T202" s="96">
        <v>264.48089599609301</v>
      </c>
      <c r="U202" s="92">
        <f t="shared" si="41"/>
        <v>-8.1585772525297751E-3</v>
      </c>
      <c r="V202" s="96">
        <v>386.05776977539</v>
      </c>
      <c r="W202" s="92">
        <f t="shared" si="42"/>
        <v>-3.3354665843935427E-3</v>
      </c>
      <c r="X202" s="96">
        <v>1295.34484863281</v>
      </c>
      <c r="Y202" s="92">
        <f t="shared" si="43"/>
        <v>4.5128681064507958E-3</v>
      </c>
    </row>
    <row r="203" spans="3:25" ht="14.25" customHeight="1" x14ac:dyDescent="0.35">
      <c r="C203" s="95">
        <v>45992</v>
      </c>
      <c r="D203" s="96">
        <v>35350.35</v>
      </c>
      <c r="E203" s="92">
        <f t="shared" si="33"/>
        <v>-2.1875445447578912E-3</v>
      </c>
      <c r="F203" s="96">
        <v>999.09997558593705</v>
      </c>
      <c r="G203" s="92">
        <f t="shared" si="34"/>
        <v>4.5749211691874514E-3</v>
      </c>
      <c r="H203" s="96">
        <v>1039.59997558593</v>
      </c>
      <c r="I203" s="92">
        <f t="shared" si="35"/>
        <v>-8.204518208883127E-3</v>
      </c>
      <c r="J203" s="96">
        <v>147.33999633789</v>
      </c>
      <c r="K203" s="92">
        <f t="shared" si="36"/>
        <v>-1.017080138904447E-3</v>
      </c>
      <c r="L203" s="96">
        <v>166.22283935546801</v>
      </c>
      <c r="M203" s="92">
        <f t="shared" si="37"/>
        <v>1.1145022480602451E-2</v>
      </c>
      <c r="N203" s="96">
        <v>490.13302612304602</v>
      </c>
      <c r="O203" s="92">
        <f t="shared" si="38"/>
        <v>6.4463736845061792E-3</v>
      </c>
      <c r="P203" s="96">
        <v>75.721183776855398</v>
      </c>
      <c r="Q203" s="92">
        <f t="shared" si="39"/>
        <v>7.2974543350894372E-3</v>
      </c>
      <c r="R203" s="96">
        <v>321.17947387695301</v>
      </c>
      <c r="S203" s="92">
        <f t="shared" si="40"/>
        <v>1.9911467563915597E-3</v>
      </c>
      <c r="T203" s="96">
        <v>266.65643310546801</v>
      </c>
      <c r="U203" s="92">
        <f t="shared" si="41"/>
        <v>-1.1114007170059947E-3</v>
      </c>
      <c r="V203" s="96">
        <v>387.34976196289</v>
      </c>
      <c r="W203" s="92">
        <f t="shared" si="42"/>
        <v>-8.971924362858319E-4</v>
      </c>
      <c r="X203" s="96">
        <v>1289.525390625</v>
      </c>
      <c r="Y203" s="92">
        <f t="shared" si="43"/>
        <v>-5.4012932674020186E-3</v>
      </c>
    </row>
    <row r="204" spans="3:25" ht="14.25" customHeight="1" x14ac:dyDescent="0.35">
      <c r="C204" s="95">
        <v>45989</v>
      </c>
      <c r="D204" s="96">
        <v>35427.85</v>
      </c>
      <c r="E204" s="92">
        <f t="shared" si="33"/>
        <v>-1.1841606140732597E-2</v>
      </c>
      <c r="F204" s="96">
        <v>994.54998779296795</v>
      </c>
      <c r="G204" s="92">
        <f t="shared" si="34"/>
        <v>1.0362180586187764E-2</v>
      </c>
      <c r="H204" s="96">
        <v>1048.19995117187</v>
      </c>
      <c r="I204" s="92">
        <f t="shared" si="35"/>
        <v>1.6584207148509389E-2</v>
      </c>
      <c r="J204" s="96">
        <v>147.49000549316401</v>
      </c>
      <c r="K204" s="92">
        <f t="shared" si="36"/>
        <v>-4.3205250020365016E-3</v>
      </c>
      <c r="L204" s="96">
        <v>164.390701293945</v>
      </c>
      <c r="M204" s="92">
        <f t="shared" si="37"/>
        <v>-2.1072113960963756E-3</v>
      </c>
      <c r="N204" s="96">
        <v>486.99368286132801</v>
      </c>
      <c r="O204" s="92">
        <f t="shared" si="38"/>
        <v>1.3319040850867658E-3</v>
      </c>
      <c r="P204" s="96">
        <v>75.172615051269503</v>
      </c>
      <c r="Q204" s="92">
        <f t="shared" si="39"/>
        <v>-2.7290518976338385E-3</v>
      </c>
      <c r="R204" s="96">
        <v>320.54122924804602</v>
      </c>
      <c r="S204" s="92">
        <f t="shared" si="40"/>
        <v>-2.749312315879604E-3</v>
      </c>
      <c r="T204" s="96">
        <v>266.953125</v>
      </c>
      <c r="U204" s="92">
        <f t="shared" si="41"/>
        <v>-1.3701150835331299E-2</v>
      </c>
      <c r="V204" s="96">
        <v>387.69760131835898</v>
      </c>
      <c r="W204" s="92">
        <f t="shared" si="42"/>
        <v>-4.9738482135102124E-3</v>
      </c>
      <c r="X204" s="96">
        <v>1296.5283203125</v>
      </c>
      <c r="Y204" s="92">
        <f t="shared" si="43"/>
        <v>1.2186762129635653E-3</v>
      </c>
    </row>
    <row r="205" spans="3:25" ht="14.25" customHeight="1" x14ac:dyDescent="0.35">
      <c r="C205" s="95">
        <v>45988</v>
      </c>
      <c r="D205" s="96">
        <v>35852.400000000001</v>
      </c>
      <c r="E205" s="92">
        <f t="shared" si="33"/>
        <v>-1.0496043629097396E-2</v>
      </c>
      <c r="F205" s="96">
        <v>984.34997558593705</v>
      </c>
      <c r="G205" s="92">
        <f t="shared" si="34"/>
        <v>-6.9108520346378155E-3</v>
      </c>
      <c r="H205" s="96">
        <v>1031.09997558593</v>
      </c>
      <c r="I205" s="92">
        <f t="shared" si="35"/>
        <v>-3.1903023494216365E-3</v>
      </c>
      <c r="J205" s="96">
        <v>148.13000488281199</v>
      </c>
      <c r="K205" s="92">
        <f t="shared" si="36"/>
        <v>-3.2969334576322673E-3</v>
      </c>
      <c r="L205" s="96">
        <v>164.73783874511699</v>
      </c>
      <c r="M205" s="92">
        <f t="shared" si="37"/>
        <v>-1.4990830310145919E-2</v>
      </c>
      <c r="N205" s="96">
        <v>486.34591674804602</v>
      </c>
      <c r="O205" s="92">
        <f t="shared" si="38"/>
        <v>1.539269825647116E-3</v>
      </c>
      <c r="P205" s="96">
        <v>75.378326416015597</v>
      </c>
      <c r="Q205" s="92">
        <f t="shared" si="39"/>
        <v>-6.1990921597563364E-3</v>
      </c>
      <c r="R205" s="96">
        <v>321.42492675781199</v>
      </c>
      <c r="S205" s="92">
        <f t="shared" si="40"/>
        <v>3.8332164373386934E-3</v>
      </c>
      <c r="T205" s="96">
        <v>270.66149902343699</v>
      </c>
      <c r="U205" s="92">
        <f t="shared" si="41"/>
        <v>-4.9081201479085346E-3</v>
      </c>
      <c r="V205" s="96">
        <v>389.63558959960898</v>
      </c>
      <c r="W205" s="92">
        <f t="shared" si="42"/>
        <v>1.4048208941599416E-3</v>
      </c>
      <c r="X205" s="96">
        <v>1294.9501953125</v>
      </c>
      <c r="Y205" s="92">
        <f t="shared" si="43"/>
        <v>-2.4313323748375026E-3</v>
      </c>
    </row>
    <row r="206" spans="3:25" ht="14.25" customHeight="1" x14ac:dyDescent="0.35">
      <c r="C206" s="95">
        <v>45987</v>
      </c>
      <c r="D206" s="96">
        <v>36232.699999999997</v>
      </c>
      <c r="E206" s="92">
        <f t="shared" si="33"/>
        <v>2.7786772499949208E-3</v>
      </c>
      <c r="F206" s="96">
        <v>991.20001220703102</v>
      </c>
      <c r="G206" s="92">
        <f t="shared" si="34"/>
        <v>2.0277933306259488E-2</v>
      </c>
      <c r="H206" s="96">
        <v>1034.40002441406</v>
      </c>
      <c r="I206" s="92">
        <f t="shared" si="35"/>
        <v>2.253860159983101E-2</v>
      </c>
      <c r="J206" s="96">
        <v>148.61999511718699</v>
      </c>
      <c r="K206" s="92">
        <f t="shared" si="36"/>
        <v>1.2122029581103311E-2</v>
      </c>
      <c r="L206" s="96">
        <v>167.24497985839801</v>
      </c>
      <c r="M206" s="92">
        <f t="shared" si="37"/>
        <v>3.7755099625492727E-2</v>
      </c>
      <c r="N206" s="96">
        <v>485.59844970703102</v>
      </c>
      <c r="O206" s="92">
        <f t="shared" si="38"/>
        <v>2.2345761394639396E-2</v>
      </c>
      <c r="P206" s="96">
        <v>75.848518371582003</v>
      </c>
      <c r="Q206" s="92">
        <f t="shared" si="39"/>
        <v>2.5895681689849237E-3</v>
      </c>
      <c r="R206" s="96">
        <v>320.19754028320301</v>
      </c>
      <c r="S206" s="92">
        <f t="shared" si="40"/>
        <v>7.414200307366059E-3</v>
      </c>
      <c r="T206" s="96">
        <v>271.996490478515</v>
      </c>
      <c r="U206" s="92">
        <f t="shared" si="41"/>
        <v>5.8510755354832522E-3</v>
      </c>
      <c r="V206" s="96">
        <v>389.08898925781199</v>
      </c>
      <c r="W206" s="92">
        <f t="shared" si="42"/>
        <v>3.0263214459680388E-2</v>
      </c>
      <c r="X206" s="96">
        <v>1298.10632324218</v>
      </c>
      <c r="Y206" s="92">
        <f t="shared" si="43"/>
        <v>1.786533351710462E-2</v>
      </c>
    </row>
    <row r="207" spans="3:25" ht="14.25" customHeight="1" x14ac:dyDescent="0.35">
      <c r="C207" s="95">
        <v>45986</v>
      </c>
      <c r="D207" s="96">
        <v>36132.300000000003</v>
      </c>
      <c r="E207" s="92">
        <f t="shared" si="33"/>
        <v>-2.5245867697297752E-3</v>
      </c>
      <c r="F207" s="96">
        <v>971.5</v>
      </c>
      <c r="G207" s="92">
        <f t="shared" si="34"/>
        <v>1.3915121908627537E-3</v>
      </c>
      <c r="H207" s="96">
        <v>1011.59997558593</v>
      </c>
      <c r="I207" s="92">
        <f t="shared" si="35"/>
        <v>2.1794641555978878E-3</v>
      </c>
      <c r="J207" s="96">
        <v>146.83999633789</v>
      </c>
      <c r="K207" s="92">
        <f t="shared" si="36"/>
        <v>9.6259204688065036E-3</v>
      </c>
      <c r="L207" s="96">
        <v>161.16035461425699</v>
      </c>
      <c r="M207" s="92">
        <f t="shared" si="37"/>
        <v>-1.6128381234059574E-3</v>
      </c>
      <c r="N207" s="96">
        <v>474.98455810546801</v>
      </c>
      <c r="O207" s="92">
        <f t="shared" si="38"/>
        <v>-9.1475774357819839E-3</v>
      </c>
      <c r="P207" s="96">
        <v>75.652610778808594</v>
      </c>
      <c r="Q207" s="92">
        <f t="shared" si="39"/>
        <v>3.5084555418023466E-3</v>
      </c>
      <c r="R207" s="96">
        <v>317.84100341796801</v>
      </c>
      <c r="S207" s="92">
        <f t="shared" si="40"/>
        <v>7.729435176602184E-4</v>
      </c>
      <c r="T207" s="96">
        <v>270.41427612304602</v>
      </c>
      <c r="U207" s="92">
        <f t="shared" si="41"/>
        <v>-8.5205644257132507E-3</v>
      </c>
      <c r="V207" s="96">
        <v>377.65979003906199</v>
      </c>
      <c r="W207" s="92">
        <f t="shared" si="42"/>
        <v>-6.6658104702137511E-3</v>
      </c>
      <c r="X207" s="96">
        <v>1275.322265625</v>
      </c>
      <c r="Y207" s="92">
        <f t="shared" si="43"/>
        <v>-7.1413060573974896E-3</v>
      </c>
    </row>
    <row r="208" spans="3:25" ht="14.25" customHeight="1" x14ac:dyDescent="0.35">
      <c r="C208" s="95">
        <v>45985</v>
      </c>
      <c r="D208" s="96">
        <v>36223.75</v>
      </c>
      <c r="E208" s="92">
        <f t="shared" si="33"/>
        <v>-5.984877277086631E-3</v>
      </c>
      <c r="F208" s="96">
        <v>970.15002441406205</v>
      </c>
      <c r="G208" s="92">
        <f t="shared" si="34"/>
        <v>-4.7701717656294385E-3</v>
      </c>
      <c r="H208" s="96">
        <v>1009.40002441406</v>
      </c>
      <c r="I208" s="92">
        <f t="shared" si="35"/>
        <v>-2.0475473639922415E-2</v>
      </c>
      <c r="J208" s="96">
        <v>145.44000244140599</v>
      </c>
      <c r="K208" s="92">
        <f t="shared" si="36"/>
        <v>-2.4678063279770401E-2</v>
      </c>
      <c r="L208" s="96">
        <v>161.42070007324199</v>
      </c>
      <c r="M208" s="92">
        <f t="shared" si="37"/>
        <v>-2.6800802230170562E-2</v>
      </c>
      <c r="N208" s="96">
        <v>479.36962890625</v>
      </c>
      <c r="O208" s="92">
        <f t="shared" si="38"/>
        <v>-7.3263786283991328E-3</v>
      </c>
      <c r="P208" s="96">
        <v>75.388114929199205</v>
      </c>
      <c r="Q208" s="92">
        <f t="shared" si="39"/>
        <v>-2.3598119620721669E-2</v>
      </c>
      <c r="R208" s="96">
        <v>317.59552001953102</v>
      </c>
      <c r="S208" s="92">
        <f t="shared" si="40"/>
        <v>-9.7963554273300391E-3</v>
      </c>
      <c r="T208" s="96">
        <v>272.73815917968699</v>
      </c>
      <c r="U208" s="92">
        <f t="shared" si="41"/>
        <v>-6.4841943870942442E-3</v>
      </c>
      <c r="V208" s="96">
        <v>380.194091796875</v>
      </c>
      <c r="W208" s="92">
        <f t="shared" si="42"/>
        <v>-1.1498739994540985E-2</v>
      </c>
      <c r="X208" s="96">
        <v>1284.49523925781</v>
      </c>
      <c r="Y208" s="92">
        <f t="shared" si="43"/>
        <v>8.4405480582110393E-3</v>
      </c>
    </row>
    <row r="209" spans="3:25" ht="14.25" customHeight="1" x14ac:dyDescent="0.35">
      <c r="C209" s="95">
        <v>45982</v>
      </c>
      <c r="D209" s="96">
        <v>36441.85</v>
      </c>
      <c r="E209" s="92">
        <f t="shared" si="33"/>
        <v>4.9846805529893956E-3</v>
      </c>
      <c r="F209" s="96">
        <v>974.79998779296795</v>
      </c>
      <c r="G209" s="92">
        <f t="shared" si="34"/>
        <v>-1.8921083187308341E-2</v>
      </c>
      <c r="H209" s="96">
        <v>1030.5</v>
      </c>
      <c r="I209" s="92">
        <f t="shared" si="35"/>
        <v>-2.7830188679245249E-2</v>
      </c>
      <c r="J209" s="96">
        <v>149.11999511718699</v>
      </c>
      <c r="K209" s="92">
        <f t="shared" si="36"/>
        <v>-1.5449699544122342E-2</v>
      </c>
      <c r="L209" s="96">
        <v>165.86604309082</v>
      </c>
      <c r="M209" s="92">
        <f t="shared" si="37"/>
        <v>1.2836326379703999E-2</v>
      </c>
      <c r="N209" s="96">
        <v>482.90759277343699</v>
      </c>
      <c r="O209" s="92">
        <f t="shared" si="38"/>
        <v>-4.0209980656101041E-2</v>
      </c>
      <c r="P209" s="96">
        <v>77.210128784179602</v>
      </c>
      <c r="Q209" s="92">
        <f t="shared" si="39"/>
        <v>-1.6225721784777325E-2</v>
      </c>
      <c r="R209" s="96">
        <v>320.73757934570301</v>
      </c>
      <c r="S209" s="92">
        <f t="shared" si="40"/>
        <v>1.530215911751398E-4</v>
      </c>
      <c r="T209" s="96">
        <v>274.51818847656199</v>
      </c>
      <c r="U209" s="92">
        <f t="shared" si="41"/>
        <v>1.4429246538607554E-3</v>
      </c>
      <c r="V209" s="96">
        <v>384.61669921875</v>
      </c>
      <c r="W209" s="92">
        <f t="shared" si="42"/>
        <v>-2.8343351180531995E-3</v>
      </c>
      <c r="X209" s="96">
        <v>1273.744140625</v>
      </c>
      <c r="Y209" s="92">
        <f t="shared" si="43"/>
        <v>-1.7124590912550475E-2</v>
      </c>
    </row>
    <row r="210" spans="3:25" ht="14.25" customHeight="1" x14ac:dyDescent="0.35">
      <c r="C210" s="95">
        <v>45981</v>
      </c>
      <c r="D210" s="96">
        <v>36261.1</v>
      </c>
      <c r="E210" s="92">
        <f t="shared" si="33"/>
        <v>2.0241600426662565E-3</v>
      </c>
      <c r="F210" s="96">
        <v>993.59997558593705</v>
      </c>
      <c r="G210" s="92">
        <f t="shared" si="34"/>
        <v>-1.2571452833851415E-2</v>
      </c>
      <c r="H210" s="96">
        <v>1060</v>
      </c>
      <c r="I210" s="92">
        <f t="shared" si="35"/>
        <v>-9.2532238416218604E-3</v>
      </c>
      <c r="J210" s="96">
        <v>151.46000671386699</v>
      </c>
      <c r="K210" s="92">
        <f t="shared" si="36"/>
        <v>-9.8934038572762173E-4</v>
      </c>
      <c r="L210" s="96">
        <v>163.763916015625</v>
      </c>
      <c r="M210" s="92">
        <f t="shared" si="37"/>
        <v>-9.0442768193370604E-3</v>
      </c>
      <c r="N210" s="96">
        <v>503.13879394531199</v>
      </c>
      <c r="O210" s="92">
        <f t="shared" si="38"/>
        <v>-1.7132347146224913E-2</v>
      </c>
      <c r="P210" s="96">
        <v>78.483581542968693</v>
      </c>
      <c r="Q210" s="92">
        <f t="shared" si="39"/>
        <v>8.7448817923174715E-4</v>
      </c>
      <c r="R210" s="96">
        <v>320.68850708007801</v>
      </c>
      <c r="S210" s="92">
        <f t="shared" si="40"/>
        <v>0</v>
      </c>
      <c r="T210" s="96">
        <v>274.12265014648398</v>
      </c>
      <c r="U210" s="92">
        <f t="shared" si="41"/>
        <v>7.4505199740435568E-3</v>
      </c>
      <c r="V210" s="96">
        <v>385.70993041992102</v>
      </c>
      <c r="W210" s="92">
        <f t="shared" si="42"/>
        <v>-2.5700175093595901E-3</v>
      </c>
      <c r="X210" s="96">
        <v>1295.9365234375</v>
      </c>
      <c r="Y210" s="92">
        <f t="shared" si="43"/>
        <v>1.0070629605828163E-2</v>
      </c>
    </row>
    <row r="211" spans="3:25" ht="14.25" customHeight="1" x14ac:dyDescent="0.35">
      <c r="C211" s="95">
        <v>45980</v>
      </c>
      <c r="D211" s="96">
        <v>36187.85</v>
      </c>
      <c r="E211" s="92">
        <f t="shared" si="33"/>
        <v>-2.7571173862362963E-3</v>
      </c>
      <c r="F211" s="96">
        <v>1006.25</v>
      </c>
      <c r="G211" s="92">
        <f t="shared" si="34"/>
        <v>-1.987047575019818E-2</v>
      </c>
      <c r="H211" s="96">
        <v>1069.90002441406</v>
      </c>
      <c r="I211" s="92">
        <f t="shared" si="35"/>
        <v>-7.1454633874534768E-3</v>
      </c>
      <c r="J211" s="96">
        <v>151.61000061035099</v>
      </c>
      <c r="K211" s="92">
        <f t="shared" si="36"/>
        <v>1.3774640699145024E-2</v>
      </c>
      <c r="L211" s="96">
        <v>165.25856018066401</v>
      </c>
      <c r="M211" s="92">
        <f t="shared" si="37"/>
        <v>-2.0069671202986528E-2</v>
      </c>
      <c r="N211" s="96">
        <v>511.90899658203102</v>
      </c>
      <c r="O211" s="92">
        <f t="shared" si="38"/>
        <v>-2.5239517287026225E-2</v>
      </c>
      <c r="P211" s="96">
        <v>78.415008544921804</v>
      </c>
      <c r="Q211" s="92">
        <f t="shared" si="39"/>
        <v>-5.9604583950253476E-3</v>
      </c>
      <c r="R211" s="96">
        <v>320.68850708007801</v>
      </c>
      <c r="S211" s="92">
        <f t="shared" si="40"/>
        <v>-5.6325580096967531E-3</v>
      </c>
      <c r="T211" s="96">
        <v>272.09539794921801</v>
      </c>
      <c r="U211" s="92">
        <f t="shared" si="41"/>
        <v>3.4646230072847839E-3</v>
      </c>
      <c r="V211" s="96">
        <v>386.70376586914</v>
      </c>
      <c r="W211" s="92">
        <f t="shared" si="42"/>
        <v>7.3786668648860854E-3</v>
      </c>
      <c r="X211" s="96">
        <v>1283.01574707031</v>
      </c>
      <c r="Y211" s="92">
        <f t="shared" si="43"/>
        <v>-9.3669588260754111E-3</v>
      </c>
    </row>
    <row r="212" spans="3:25" ht="14.25" customHeight="1" x14ac:dyDescent="0.35">
      <c r="C212" s="95">
        <v>45979</v>
      </c>
      <c r="D212" s="96">
        <v>36287.9</v>
      </c>
      <c r="E212" s="92">
        <f t="shared" si="33"/>
        <v>6.0452150480250211E-3</v>
      </c>
      <c r="F212" s="96">
        <v>1026.65002441406</v>
      </c>
      <c r="G212" s="92">
        <f t="shared" si="34"/>
        <v>4.9924493975264106E-3</v>
      </c>
      <c r="H212" s="96">
        <v>1077.59997558593</v>
      </c>
      <c r="I212" s="92">
        <f t="shared" si="35"/>
        <v>-1.0104721887467694E-2</v>
      </c>
      <c r="J212" s="96">
        <v>149.55000305175699</v>
      </c>
      <c r="K212" s="92">
        <f t="shared" si="36"/>
        <v>-2.4334523468451552E-2</v>
      </c>
      <c r="L212" s="96">
        <v>168.64317321777301</v>
      </c>
      <c r="M212" s="92">
        <f t="shared" si="37"/>
        <v>-4.610124820469963E-3</v>
      </c>
      <c r="N212" s="96">
        <v>525.16387939453102</v>
      </c>
      <c r="O212" s="92">
        <f t="shared" si="38"/>
        <v>-1.3266455540823507E-3</v>
      </c>
      <c r="P212" s="96">
        <v>78.885200500488196</v>
      </c>
      <c r="Q212" s="92">
        <f t="shared" si="39"/>
        <v>-8.8616025596415238E-3</v>
      </c>
      <c r="R212" s="96">
        <v>322.50503540039</v>
      </c>
      <c r="S212" s="92">
        <f t="shared" si="40"/>
        <v>-5.2998117214253515E-3</v>
      </c>
      <c r="T212" s="96">
        <v>271.15594482421801</v>
      </c>
      <c r="U212" s="92">
        <f t="shared" si="41"/>
        <v>2.3761940620534716E-3</v>
      </c>
      <c r="V212" s="96">
        <v>383.87130737304602</v>
      </c>
      <c r="W212" s="92">
        <f t="shared" si="42"/>
        <v>-1.6550021672547266E-2</v>
      </c>
      <c r="X212" s="96">
        <v>1295.14733886718</v>
      </c>
      <c r="Y212" s="92">
        <f t="shared" si="43"/>
        <v>2.3663177386383794E-3</v>
      </c>
    </row>
    <row r="213" spans="3:25" ht="14.25" customHeight="1" x14ac:dyDescent="0.35">
      <c r="C213" s="95">
        <v>45978</v>
      </c>
      <c r="D213" s="96">
        <v>36069.85</v>
      </c>
      <c r="E213" s="92">
        <f t="shared" si="33"/>
        <v>4.1270433388267413E-3</v>
      </c>
      <c r="F213" s="96">
        <v>1021.54998779296</v>
      </c>
      <c r="G213" s="92">
        <f t="shared" si="34"/>
        <v>-2.2464109467343896E-3</v>
      </c>
      <c r="H213" s="96">
        <v>1088.59997558593</v>
      </c>
      <c r="I213" s="92">
        <f t="shared" si="35"/>
        <v>1.8525379727966529E-2</v>
      </c>
      <c r="J213" s="96">
        <v>153.27999877929599</v>
      </c>
      <c r="K213" s="92">
        <f t="shared" si="36"/>
        <v>-4.0933329076914271E-3</v>
      </c>
      <c r="L213" s="96">
        <v>169.42424011230401</v>
      </c>
      <c r="M213" s="92">
        <f t="shared" si="37"/>
        <v>7.3962975053405433E-3</v>
      </c>
      <c r="N213" s="96">
        <v>525.86151123046795</v>
      </c>
      <c r="O213" s="92">
        <f t="shared" si="38"/>
        <v>-2.174765791113531E-3</v>
      </c>
      <c r="P213" s="96">
        <v>79.590499877929602</v>
      </c>
      <c r="Q213" s="92">
        <f t="shared" si="39"/>
        <v>1.1830619476356663E-2</v>
      </c>
      <c r="R213" s="96">
        <v>324.22335815429602</v>
      </c>
      <c r="S213" s="92">
        <f t="shared" si="40"/>
        <v>5.3280493799816586E-3</v>
      </c>
      <c r="T213" s="96">
        <v>270.51315307617102</v>
      </c>
      <c r="U213" s="92">
        <f t="shared" si="41"/>
        <v>8.2934594736907563E-3</v>
      </c>
      <c r="V213" s="96">
        <v>390.331298828125</v>
      </c>
      <c r="W213" s="92">
        <f t="shared" si="42"/>
        <v>1.1199875528828507E-2</v>
      </c>
      <c r="X213" s="96">
        <v>1292.08984375</v>
      </c>
      <c r="Y213" s="92">
        <f t="shared" si="43"/>
        <v>6.9177555726365192E-3</v>
      </c>
    </row>
    <row r="214" spans="3:25" ht="14.25" customHeight="1" x14ac:dyDescent="0.35">
      <c r="C214" s="95">
        <v>45975</v>
      </c>
      <c r="D214" s="96">
        <v>35921.599999999999</v>
      </c>
      <c r="E214" s="92">
        <f t="shared" si="33"/>
        <v>3.668591769278251E-3</v>
      </c>
      <c r="F214" s="96">
        <v>1023.84997558593</v>
      </c>
      <c r="G214" s="92">
        <f t="shared" si="34"/>
        <v>2.3986206317896386E-3</v>
      </c>
      <c r="H214" s="96">
        <v>1068.80004882812</v>
      </c>
      <c r="I214" s="92">
        <f t="shared" si="35"/>
        <v>-7.4294201683092753E-3</v>
      </c>
      <c r="J214" s="96">
        <v>153.91000366210901</v>
      </c>
      <c r="K214" s="92">
        <f t="shared" si="36"/>
        <v>1.3566002474769245E-2</v>
      </c>
      <c r="L214" s="96">
        <v>168.18032836914</v>
      </c>
      <c r="M214" s="92">
        <f t="shared" si="37"/>
        <v>1.2716258023982352E-2</v>
      </c>
      <c r="N214" s="96">
        <v>527.00762939453102</v>
      </c>
      <c r="O214" s="92">
        <f t="shared" si="38"/>
        <v>9.4652092987845826E-4</v>
      </c>
      <c r="P214" s="96">
        <v>78.659904479980398</v>
      </c>
      <c r="Q214" s="92">
        <f t="shared" si="39"/>
        <v>-1.4240109210693852E-2</v>
      </c>
      <c r="R214" s="96">
        <v>322.50503540039</v>
      </c>
      <c r="S214" s="92">
        <f t="shared" si="40"/>
        <v>4.5878244413306568E-3</v>
      </c>
      <c r="T214" s="96">
        <v>268.28811645507801</v>
      </c>
      <c r="U214" s="92">
        <f t="shared" si="41"/>
        <v>5.373226840860168E-3</v>
      </c>
      <c r="V214" s="96">
        <v>386.008056640625</v>
      </c>
      <c r="W214" s="92">
        <f t="shared" si="42"/>
        <v>-1.0288476172181094E-3</v>
      </c>
      <c r="X214" s="96">
        <v>1283.212890625</v>
      </c>
      <c r="Y214" s="92">
        <f t="shared" si="43"/>
        <v>5.7204700061843639E-3</v>
      </c>
    </row>
    <row r="215" spans="3:25" ht="14.25" customHeight="1" x14ac:dyDescent="0.35">
      <c r="C215" s="95">
        <v>45974</v>
      </c>
      <c r="D215" s="96">
        <v>35790.300000000003</v>
      </c>
      <c r="E215" s="92">
        <f t="shared" si="33"/>
        <v>-1.3727870087472116E-3</v>
      </c>
      <c r="F215" s="96">
        <v>1021.40002441406</v>
      </c>
      <c r="G215" s="92">
        <f t="shared" si="34"/>
        <v>1.9463019787232971E-2</v>
      </c>
      <c r="H215" s="96">
        <v>1076.80004882812</v>
      </c>
      <c r="I215" s="92">
        <f t="shared" si="35"/>
        <v>5.6032870063522644E-3</v>
      </c>
      <c r="J215" s="96">
        <v>151.850006103515</v>
      </c>
      <c r="K215" s="92">
        <f t="shared" si="36"/>
        <v>-8.553074593912191E-4</v>
      </c>
      <c r="L215" s="96">
        <v>166.06855773925699</v>
      </c>
      <c r="M215" s="92">
        <f t="shared" si="37"/>
        <v>2.2114371496029239E-3</v>
      </c>
      <c r="N215" s="96">
        <v>526.50927734375</v>
      </c>
      <c r="O215" s="92">
        <f t="shared" si="38"/>
        <v>4.7342652946902319E-4</v>
      </c>
      <c r="P215" s="96">
        <v>79.796211242675696</v>
      </c>
      <c r="Q215" s="92">
        <f t="shared" si="39"/>
        <v>-6.3429773697312175E-3</v>
      </c>
      <c r="R215" s="96">
        <v>321.03219604492102</v>
      </c>
      <c r="S215" s="92">
        <f t="shared" si="40"/>
        <v>-6.1124735025830379E-4</v>
      </c>
      <c r="T215" s="96">
        <v>266.854248046875</v>
      </c>
      <c r="U215" s="92">
        <f t="shared" si="41"/>
        <v>1.0295814015395255E-2</v>
      </c>
      <c r="V215" s="96">
        <v>386.40560913085898</v>
      </c>
      <c r="W215" s="92">
        <f t="shared" si="42"/>
        <v>3.8595688944598194E-4</v>
      </c>
      <c r="X215" s="96">
        <v>1275.9140625</v>
      </c>
      <c r="Y215" s="92">
        <f t="shared" si="43"/>
        <v>6.1881188118806385E-4</v>
      </c>
    </row>
    <row r="216" spans="3:25" ht="14.25" customHeight="1" x14ac:dyDescent="0.35">
      <c r="C216" s="95">
        <v>45973</v>
      </c>
      <c r="D216" s="96">
        <v>35839.5</v>
      </c>
      <c r="E216" s="92">
        <f t="shared" si="33"/>
        <v>-1.209810796507016E-2</v>
      </c>
      <c r="F216" s="96">
        <v>1001.90002441406</v>
      </c>
      <c r="G216" s="92">
        <f t="shared" si="34"/>
        <v>1.2736315350818428E-2</v>
      </c>
      <c r="H216" s="96">
        <v>1070.80004882812</v>
      </c>
      <c r="I216" s="92">
        <f t="shared" si="35"/>
        <v>2.547414183116703E-2</v>
      </c>
      <c r="J216" s="96">
        <v>151.97999572753901</v>
      </c>
      <c r="K216" s="92">
        <f t="shared" si="36"/>
        <v>5.3581899080845652E-3</v>
      </c>
      <c r="L216" s="96">
        <v>165.70211791992099</v>
      </c>
      <c r="M216" s="92">
        <f t="shared" si="37"/>
        <v>4.3249182210856052E-3</v>
      </c>
      <c r="N216" s="96">
        <v>526.26013183593705</v>
      </c>
      <c r="O216" s="92">
        <f t="shared" si="38"/>
        <v>2.2776697232427257E-3</v>
      </c>
      <c r="P216" s="96">
        <v>80.305587768554602</v>
      </c>
      <c r="Q216" s="92">
        <f t="shared" si="39"/>
        <v>1.0989837705148719E-3</v>
      </c>
      <c r="R216" s="96">
        <v>321.22854614257801</v>
      </c>
      <c r="S216" s="92">
        <f t="shared" si="40"/>
        <v>1.5307429764748193E-3</v>
      </c>
      <c r="T216" s="96">
        <v>264.134765625</v>
      </c>
      <c r="U216" s="92">
        <f t="shared" si="41"/>
        <v>-2.0548853394245503E-3</v>
      </c>
      <c r="V216" s="96">
        <v>386.25653076171801</v>
      </c>
      <c r="W216" s="92">
        <f t="shared" si="42"/>
        <v>-1.7568243390670091E-2</v>
      </c>
      <c r="X216" s="96">
        <v>1275.125</v>
      </c>
      <c r="Y216" s="92">
        <f t="shared" si="43"/>
        <v>-3.2914422501496121E-2</v>
      </c>
    </row>
    <row r="217" spans="3:25" ht="14.25" customHeight="1" x14ac:dyDescent="0.35">
      <c r="C217" s="95">
        <v>45972</v>
      </c>
      <c r="D217" s="96">
        <v>36278.400000000001</v>
      </c>
      <c r="E217" s="92">
        <f t="shared" si="33"/>
        <v>-4.5753687390502895E-3</v>
      </c>
      <c r="F217" s="96">
        <v>989.29998779296795</v>
      </c>
      <c r="G217" s="92">
        <f t="shared" si="34"/>
        <v>3.1434043279438217E-2</v>
      </c>
      <c r="H217" s="96">
        <v>1044.19995117187</v>
      </c>
      <c r="I217" s="92">
        <f t="shared" si="35"/>
        <v>2.7848863994710538E-3</v>
      </c>
      <c r="J217" s="96">
        <v>151.169998168945</v>
      </c>
      <c r="K217" s="92">
        <f t="shared" si="36"/>
        <v>7.3970453712595141E-3</v>
      </c>
      <c r="L217" s="96">
        <v>164.98855590820301</v>
      </c>
      <c r="M217" s="92">
        <f t="shared" si="37"/>
        <v>-8.3457985324203454E-3</v>
      </c>
      <c r="N217" s="96">
        <v>525.064208984375</v>
      </c>
      <c r="O217" s="92">
        <f t="shared" si="38"/>
        <v>8.3253795907312078E-3</v>
      </c>
      <c r="P217" s="96">
        <v>80.217430114746094</v>
      </c>
      <c r="Q217" s="92">
        <f t="shared" si="39"/>
        <v>-5.1025795917247763E-3</v>
      </c>
      <c r="R217" s="96">
        <v>320.73757934570301</v>
      </c>
      <c r="S217" s="92">
        <f t="shared" si="40"/>
        <v>3.6871187204665645E-3</v>
      </c>
      <c r="T217" s="96">
        <v>264.67864990234301</v>
      </c>
      <c r="U217" s="92">
        <f t="shared" si="41"/>
        <v>-2.050786272815186E-3</v>
      </c>
      <c r="V217" s="96">
        <v>393.16372680664</v>
      </c>
      <c r="W217" s="92">
        <f t="shared" si="42"/>
        <v>-6.3158722710687787E-4</v>
      </c>
      <c r="X217" s="96">
        <v>1318.5234375</v>
      </c>
      <c r="Y217" s="92">
        <f t="shared" si="43"/>
        <v>1.8747142203932254E-2</v>
      </c>
    </row>
    <row r="218" spans="3:25" ht="14.25" customHeight="1" x14ac:dyDescent="0.35">
      <c r="C218" s="95">
        <v>45971</v>
      </c>
      <c r="D218" s="96">
        <v>36445.15</v>
      </c>
      <c r="E218" s="92">
        <f t="shared" si="33"/>
        <v>4.6642472492106624E-3</v>
      </c>
      <c r="F218" s="96">
        <v>959.15002441406205</v>
      </c>
      <c r="G218" s="92">
        <f t="shared" si="34"/>
        <v>-1.5094224533896972E-3</v>
      </c>
      <c r="H218" s="96">
        <v>1041.30004882812</v>
      </c>
      <c r="I218" s="92">
        <f t="shared" si="35"/>
        <v>-1.7456122992687617E-2</v>
      </c>
      <c r="J218" s="96">
        <v>150.05999755859301</v>
      </c>
      <c r="K218" s="92">
        <f t="shared" si="36"/>
        <v>-9.3741629851910035E-3</v>
      </c>
      <c r="L218" s="96">
        <v>166.37710571289</v>
      </c>
      <c r="M218" s="92">
        <f t="shared" si="37"/>
        <v>-1.2646703645777801E-2</v>
      </c>
      <c r="N218" s="96">
        <v>520.72894287109295</v>
      </c>
      <c r="O218" s="92">
        <f t="shared" si="38"/>
        <v>6.4528131257062249E-3</v>
      </c>
      <c r="P218" s="96">
        <v>80.628845214843693</v>
      </c>
      <c r="Q218" s="92">
        <f t="shared" si="39"/>
        <v>1.0186474997124773E-2</v>
      </c>
      <c r="R218" s="96">
        <v>319.559326171875</v>
      </c>
      <c r="S218" s="92">
        <f t="shared" si="40"/>
        <v>-1.9931886758516315E-3</v>
      </c>
      <c r="T218" s="96">
        <v>265.222564697265</v>
      </c>
      <c r="U218" s="92">
        <f t="shared" si="41"/>
        <v>2.6168273895277316E-3</v>
      </c>
      <c r="V218" s="96">
        <v>393.41220092773398</v>
      </c>
      <c r="W218" s="92">
        <f t="shared" si="42"/>
        <v>6.7395385454369627E-3</v>
      </c>
      <c r="X218" s="96">
        <v>1294.259765625</v>
      </c>
      <c r="Y218" s="92">
        <f t="shared" si="43"/>
        <v>2.4196165124070301E-2</v>
      </c>
    </row>
    <row r="219" spans="3:25" ht="14.25" customHeight="1" x14ac:dyDescent="0.35">
      <c r="C219" s="95">
        <v>45968</v>
      </c>
      <c r="D219" s="96">
        <v>36275.949999999997</v>
      </c>
      <c r="E219" s="92">
        <f t="shared" si="33"/>
        <v>-3.2053219610580497E-3</v>
      </c>
      <c r="F219" s="96">
        <v>960.59997558593705</v>
      </c>
      <c r="G219" s="92">
        <f t="shared" si="34"/>
        <v>-7.7984285882700677E-3</v>
      </c>
      <c r="H219" s="96">
        <v>1059.80004882812</v>
      </c>
      <c r="I219" s="92">
        <f t="shared" si="35"/>
        <v>-6.6001996405473662E-4</v>
      </c>
      <c r="J219" s="96">
        <v>151.47999572753901</v>
      </c>
      <c r="K219" s="92">
        <f t="shared" si="36"/>
        <v>-1.1033508269301828E-2</v>
      </c>
      <c r="L219" s="96">
        <v>168.50817871093699</v>
      </c>
      <c r="M219" s="92">
        <f t="shared" si="37"/>
        <v>-4.8405578842974917E-3</v>
      </c>
      <c r="N219" s="96">
        <v>517.39031982421795</v>
      </c>
      <c r="O219" s="92">
        <f t="shared" si="38"/>
        <v>3.4793598271494197E-3</v>
      </c>
      <c r="P219" s="96">
        <v>79.815803527832003</v>
      </c>
      <c r="Q219" s="92">
        <f t="shared" si="39"/>
        <v>-1.6535813761802132E-2</v>
      </c>
      <c r="R219" s="96">
        <v>320.19754028320301</v>
      </c>
      <c r="S219" s="92">
        <f t="shared" si="40"/>
        <v>6.7922423064430415E-3</v>
      </c>
      <c r="T219" s="96">
        <v>264.53033447265602</v>
      </c>
      <c r="U219" s="92">
        <f t="shared" si="41"/>
        <v>6.6617758905822555E-3</v>
      </c>
      <c r="V219" s="96">
        <v>390.77853393554602</v>
      </c>
      <c r="W219" s="92">
        <f t="shared" si="42"/>
        <v>3.7014192640738575E-3</v>
      </c>
      <c r="X219" s="96">
        <v>1263.68347167968</v>
      </c>
      <c r="Y219" s="92">
        <f t="shared" si="43"/>
        <v>6.2832832529187144E-3</v>
      </c>
    </row>
    <row r="220" spans="3:25" ht="14.25" customHeight="1" x14ac:dyDescent="0.35">
      <c r="C220" s="95">
        <v>45967</v>
      </c>
      <c r="D220" s="96">
        <v>36392.6</v>
      </c>
      <c r="E220" s="92">
        <f t="shared" si="33"/>
        <v>1.2284049031652255E-3</v>
      </c>
      <c r="F220" s="96">
        <v>968.15002441406205</v>
      </c>
      <c r="G220" s="92">
        <f t="shared" si="34"/>
        <v>-1.8003853900449118E-2</v>
      </c>
      <c r="H220" s="96">
        <v>1060.5</v>
      </c>
      <c r="I220" s="92">
        <f t="shared" si="35"/>
        <v>-2.3840228122259943E-2</v>
      </c>
      <c r="J220" s="96">
        <v>153.169998168945</v>
      </c>
      <c r="K220" s="92">
        <f t="shared" si="36"/>
        <v>-3.2956633883566844E-2</v>
      </c>
      <c r="L220" s="96">
        <v>169.32781982421801</v>
      </c>
      <c r="M220" s="92">
        <f t="shared" si="37"/>
        <v>-3.542985170292301E-2</v>
      </c>
      <c r="N220" s="96">
        <v>515.59637451171795</v>
      </c>
      <c r="O220" s="92">
        <f t="shared" si="38"/>
        <v>-2.0355994193246629E-2</v>
      </c>
      <c r="P220" s="96">
        <v>81.157814025878906</v>
      </c>
      <c r="Q220" s="92">
        <f t="shared" si="39"/>
        <v>-1.5565743167782364E-2</v>
      </c>
      <c r="R220" s="96">
        <v>318.037353515625</v>
      </c>
      <c r="S220" s="92">
        <f t="shared" si="40"/>
        <v>-1.1947984867268113E-2</v>
      </c>
      <c r="T220" s="96">
        <v>262.77975463867102</v>
      </c>
      <c r="U220" s="92">
        <f t="shared" si="41"/>
        <v>-3.171475800648027E-2</v>
      </c>
      <c r="V220" s="96">
        <v>389.33743286132801</v>
      </c>
      <c r="W220" s="92">
        <f t="shared" si="42"/>
        <v>-2.2091871697267673E-2</v>
      </c>
      <c r="X220" s="96">
        <v>1255.79296875</v>
      </c>
      <c r="Y220" s="92">
        <f t="shared" si="43"/>
        <v>-2.3844300246374739E-2</v>
      </c>
    </row>
    <row r="221" spans="3:25" ht="14.25" customHeight="1" x14ac:dyDescent="0.35">
      <c r="C221" s="95">
        <v>45965</v>
      </c>
      <c r="D221" s="96">
        <v>36347.949999999997</v>
      </c>
      <c r="E221" s="92">
        <f t="shared" si="33"/>
        <v>1.9344806166332162E-2</v>
      </c>
      <c r="F221" s="96">
        <v>985.90002441406205</v>
      </c>
      <c r="G221" s="92">
        <f t="shared" si="34"/>
        <v>-8.697364119526374E-3</v>
      </c>
      <c r="H221" s="96">
        <v>1086.40002441406</v>
      </c>
      <c r="I221" s="92">
        <f t="shared" si="35"/>
        <v>-1.7010430318854075E-2</v>
      </c>
      <c r="J221" s="96">
        <v>158.38999938964801</v>
      </c>
      <c r="K221" s="92">
        <f t="shared" si="36"/>
        <v>1.0591486680027629E-2</v>
      </c>
      <c r="L221" s="96">
        <v>175.547439575195</v>
      </c>
      <c r="M221" s="92">
        <f t="shared" si="37"/>
        <v>1.2063555680982052E-2</v>
      </c>
      <c r="N221" s="96">
        <v>526.30993652343705</v>
      </c>
      <c r="O221" s="92">
        <f t="shared" si="38"/>
        <v>-9.007474624890488E-3</v>
      </c>
      <c r="P221" s="96">
        <v>82.441070556640597</v>
      </c>
      <c r="Q221" s="92">
        <f t="shared" si="39"/>
        <v>-1.3711378588613599E-2</v>
      </c>
      <c r="R221" s="96">
        <v>321.883209228515</v>
      </c>
      <c r="S221" s="92">
        <f t="shared" si="40"/>
        <v>-1.3723197223773798E-2</v>
      </c>
      <c r="T221" s="96">
        <v>271.38671875</v>
      </c>
      <c r="U221" s="92">
        <f t="shared" si="41"/>
        <v>-3.1076419532751531E-2</v>
      </c>
      <c r="V221" s="96">
        <v>398.13293457031199</v>
      </c>
      <c r="W221" s="92">
        <f t="shared" si="42"/>
        <v>-1.9579079475896655E-2</v>
      </c>
      <c r="X221" s="96">
        <v>1286.46789550781</v>
      </c>
      <c r="Y221" s="92">
        <f t="shared" si="43"/>
        <v>-3.0115910349216457E-2</v>
      </c>
    </row>
    <row r="222" spans="3:25" ht="14.25" customHeight="1" x14ac:dyDescent="0.35">
      <c r="C222" s="95">
        <v>45964</v>
      </c>
      <c r="D222" s="96">
        <v>35658.15</v>
      </c>
      <c r="E222" s="92">
        <f t="shared" si="33"/>
        <v>-3.4055338177753081E-3</v>
      </c>
      <c r="F222" s="96">
        <v>994.54998779296795</v>
      </c>
      <c r="G222" s="92">
        <f t="shared" si="34"/>
        <v>8.4668175649789124E-3</v>
      </c>
      <c r="H222" s="96">
        <v>1105.19995117187</v>
      </c>
      <c r="I222" s="92">
        <f t="shared" si="35"/>
        <v>-3.0526358621166705E-2</v>
      </c>
      <c r="J222" s="96">
        <v>156.72999572753901</v>
      </c>
      <c r="K222" s="92">
        <f t="shared" si="36"/>
        <v>-7.0954091394935803E-3</v>
      </c>
      <c r="L222" s="96">
        <v>173.45495605468699</v>
      </c>
      <c r="M222" s="92">
        <f t="shared" si="37"/>
        <v>-4.4448942585639806E-4</v>
      </c>
      <c r="N222" s="96">
        <v>531.09375</v>
      </c>
      <c r="O222" s="92">
        <f t="shared" si="38"/>
        <v>1.0332833320697121E-2</v>
      </c>
      <c r="P222" s="96">
        <v>83.587165832519503</v>
      </c>
      <c r="Q222" s="92">
        <f t="shared" si="39"/>
        <v>5.7756235344408324E-3</v>
      </c>
      <c r="R222" s="96">
        <v>326.36193847656199</v>
      </c>
      <c r="S222" s="92">
        <f t="shared" si="40"/>
        <v>-5.1936454308162405E-3</v>
      </c>
      <c r="T222" s="96">
        <v>280.09094238281199</v>
      </c>
      <c r="U222" s="92">
        <f t="shared" si="41"/>
        <v>-5.2053839787613576E-4</v>
      </c>
      <c r="V222" s="96">
        <v>406.08367919921801</v>
      </c>
      <c r="W222" s="92">
        <f t="shared" si="42"/>
        <v>9.1380629005417546E-3</v>
      </c>
      <c r="X222" s="96">
        <v>1326.4140625</v>
      </c>
      <c r="Y222" s="92">
        <f t="shared" si="43"/>
        <v>2.1496391948347959E-2</v>
      </c>
    </row>
    <row r="223" spans="3:25" ht="14.25" customHeight="1" x14ac:dyDescent="0.35">
      <c r="C223" s="95">
        <v>45961</v>
      </c>
      <c r="D223" s="96">
        <v>35780</v>
      </c>
      <c r="E223" s="92">
        <f t="shared" si="33"/>
        <v>4.2973146695333142E-3</v>
      </c>
      <c r="F223" s="96">
        <v>986.20001220703102</v>
      </c>
      <c r="G223" s="92">
        <f t="shared" si="34"/>
        <v>2.1280989254298666E-2</v>
      </c>
      <c r="H223" s="96">
        <v>1140</v>
      </c>
      <c r="I223" s="92">
        <f t="shared" si="35"/>
        <v>-8.7690192150602364E-5</v>
      </c>
      <c r="J223" s="96">
        <v>157.850006103515</v>
      </c>
      <c r="K223" s="92">
        <f t="shared" si="36"/>
        <v>-2.9033653245089552E-2</v>
      </c>
      <c r="L223" s="96">
        <v>173.53208923339801</v>
      </c>
      <c r="M223" s="92">
        <f t="shared" si="37"/>
        <v>-4.4429194278572393E-4</v>
      </c>
      <c r="N223" s="96">
        <v>525.66217041015602</v>
      </c>
      <c r="O223" s="92">
        <f t="shared" si="38"/>
        <v>-1.9882979309365778E-2</v>
      </c>
      <c r="P223" s="96">
        <v>83.107170104980398</v>
      </c>
      <c r="Q223" s="92">
        <f t="shared" si="39"/>
        <v>-1.5206097048418243E-2</v>
      </c>
      <c r="R223" s="96">
        <v>328.06579589843699</v>
      </c>
      <c r="S223" s="92">
        <f t="shared" si="40"/>
        <v>-2.3757788666627921E-2</v>
      </c>
      <c r="T223" s="96">
        <v>280.23681640625</v>
      </c>
      <c r="U223" s="92">
        <f t="shared" si="41"/>
        <v>-1.149225829689382E-2</v>
      </c>
      <c r="V223" s="96">
        <v>402.40646362304602</v>
      </c>
      <c r="W223" s="92">
        <f t="shared" si="42"/>
        <v>-1.1957023531825151E-2</v>
      </c>
      <c r="X223" s="96">
        <v>1298.5009765625</v>
      </c>
      <c r="Y223" s="92">
        <f t="shared" si="43"/>
        <v>3.7993920972634321E-4</v>
      </c>
    </row>
    <row r="224" spans="3:25" ht="14.25" customHeight="1" x14ac:dyDescent="0.35">
      <c r="C224" s="95">
        <v>45960</v>
      </c>
      <c r="D224" s="96">
        <v>35626.9</v>
      </c>
      <c r="E224" s="92">
        <f t="shared" si="33"/>
        <v>2.1757958850776582E-4</v>
      </c>
      <c r="F224" s="96">
        <v>965.65002441406205</v>
      </c>
      <c r="G224" s="92">
        <f t="shared" si="34"/>
        <v>-1.9636849804937073E-3</v>
      </c>
      <c r="H224" s="96">
        <v>1140.09997558593</v>
      </c>
      <c r="I224" s="92">
        <f t="shared" si="35"/>
        <v>2.4716879923997626E-2</v>
      </c>
      <c r="J224" s="96">
        <v>162.57000732421801</v>
      </c>
      <c r="K224" s="92">
        <f t="shared" si="36"/>
        <v>2.8994522085512564E-3</v>
      </c>
      <c r="L224" s="96">
        <v>173.60922241210901</v>
      </c>
      <c r="M224" s="92">
        <f t="shared" si="37"/>
        <v>-8.6449520953922887E-3</v>
      </c>
      <c r="N224" s="96">
        <v>536.325927734375</v>
      </c>
      <c r="O224" s="92">
        <f t="shared" si="38"/>
        <v>6.9229675335000795E-3</v>
      </c>
      <c r="P224" s="96">
        <v>84.390419006347599</v>
      </c>
      <c r="Q224" s="92">
        <f t="shared" si="39"/>
        <v>-9.2006968509410481E-3</v>
      </c>
      <c r="R224" s="96">
        <v>336.04959106445301</v>
      </c>
      <c r="S224" s="92">
        <f t="shared" si="40"/>
        <v>-6.7625495787839718E-3</v>
      </c>
      <c r="T224" s="96">
        <v>283.49481201171801</v>
      </c>
      <c r="U224" s="92">
        <f t="shared" si="41"/>
        <v>-1.3035352864619765E-2</v>
      </c>
      <c r="V224" s="96">
        <v>407.276275634765</v>
      </c>
      <c r="W224" s="92">
        <f t="shared" si="42"/>
        <v>-2.191411863636028E-3</v>
      </c>
      <c r="X224" s="96">
        <v>1298.0078125</v>
      </c>
      <c r="Y224" s="92">
        <f t="shared" si="43"/>
        <v>1.8271345832174823E-3</v>
      </c>
    </row>
    <row r="225" spans="3:25" ht="14.25" customHeight="1" x14ac:dyDescent="0.35">
      <c r="C225" s="95">
        <v>45959</v>
      </c>
      <c r="D225" s="96">
        <v>35619.15</v>
      </c>
      <c r="E225" s="92">
        <f t="shared" si="33"/>
        <v>-7.0137736486908242E-4</v>
      </c>
      <c r="F225" s="96">
        <v>967.54998779296795</v>
      </c>
      <c r="G225" s="92">
        <f t="shared" si="34"/>
        <v>5.0314779604584192E-2</v>
      </c>
      <c r="H225" s="96">
        <v>1112.59997558593</v>
      </c>
      <c r="I225" s="92">
        <f t="shared" si="35"/>
        <v>0.10794658639831978</v>
      </c>
      <c r="J225" s="96">
        <v>162.100006103515</v>
      </c>
      <c r="K225" s="92">
        <f t="shared" si="36"/>
        <v>-1.4168405405328155E-3</v>
      </c>
      <c r="L225" s="96">
        <v>175.12315368652301</v>
      </c>
      <c r="M225" s="92">
        <f t="shared" si="37"/>
        <v>1.6056835371890621E-2</v>
      </c>
      <c r="N225" s="96">
        <v>532.63848876953102</v>
      </c>
      <c r="O225" s="92">
        <f t="shared" si="38"/>
        <v>-3.5423393073037435E-3</v>
      </c>
      <c r="P225" s="96">
        <v>85.174079895019503</v>
      </c>
      <c r="Q225" s="92">
        <f t="shared" si="39"/>
        <v>2.7413429760793306E-2</v>
      </c>
      <c r="R225" s="96">
        <v>338.33761596679602</v>
      </c>
      <c r="S225" s="92">
        <f t="shared" si="40"/>
        <v>2.4620320659901163E-2</v>
      </c>
      <c r="T225" s="96">
        <v>287.23907470703102</v>
      </c>
      <c r="U225" s="92">
        <f t="shared" si="41"/>
        <v>2.4631321598866496E-2</v>
      </c>
      <c r="V225" s="96">
        <v>408.17074584960898</v>
      </c>
      <c r="W225" s="92">
        <f t="shared" si="42"/>
        <v>3.0227037655875311E-2</v>
      </c>
      <c r="X225" s="96">
        <v>1295.64050292968</v>
      </c>
      <c r="Y225" s="92">
        <f t="shared" si="43"/>
        <v>2.8499846169126819E-2</v>
      </c>
    </row>
    <row r="226" spans="3:25" ht="14.25" customHeight="1" x14ac:dyDescent="0.35">
      <c r="C226" s="95">
        <v>45958</v>
      </c>
      <c r="D226" s="96">
        <v>35644.15</v>
      </c>
      <c r="E226" s="92">
        <f t="shared" si="33"/>
        <v>2.2550925867346194E-3</v>
      </c>
      <c r="F226" s="96">
        <v>921.20001220703102</v>
      </c>
      <c r="G226" s="92">
        <f t="shared" si="34"/>
        <v>-2.6575753186165896E-2</v>
      </c>
      <c r="H226" s="96">
        <v>1004.20001220703</v>
      </c>
      <c r="I226" s="92">
        <f t="shared" si="35"/>
        <v>-1.2683082969762727E-2</v>
      </c>
      <c r="J226" s="96">
        <v>162.33000183105401</v>
      </c>
      <c r="K226" s="92">
        <f t="shared" si="36"/>
        <v>-3.8660091854265666E-3</v>
      </c>
      <c r="L226" s="96">
        <v>172.35566711425699</v>
      </c>
      <c r="M226" s="92">
        <f t="shared" si="37"/>
        <v>-7.6615322713158296E-3</v>
      </c>
      <c r="N226" s="96">
        <v>534.531982421875</v>
      </c>
      <c r="O226" s="92">
        <f t="shared" si="38"/>
        <v>1.3223735412837279E-2</v>
      </c>
      <c r="P226" s="96">
        <v>82.901466369628906</v>
      </c>
      <c r="Q226" s="92">
        <f t="shared" si="39"/>
        <v>-4.5870635153424377E-3</v>
      </c>
      <c r="R226" s="96">
        <v>330.20779418945301</v>
      </c>
      <c r="S226" s="92">
        <f t="shared" si="40"/>
        <v>-7.6079499596451994E-3</v>
      </c>
      <c r="T226" s="96">
        <v>280.33407592773398</v>
      </c>
      <c r="U226" s="92">
        <f t="shared" si="41"/>
        <v>-9.620260097419786E-3</v>
      </c>
      <c r="V226" s="96">
        <v>396.19494628906199</v>
      </c>
      <c r="W226" s="92">
        <f t="shared" si="42"/>
        <v>-3.9975075610165778E-3</v>
      </c>
      <c r="X226" s="96">
        <v>1259.73815917968</v>
      </c>
      <c r="Y226" s="92">
        <f t="shared" si="43"/>
        <v>-3.3668853569178925E-2</v>
      </c>
    </row>
    <row r="227" spans="3:25" ht="14.25" customHeight="1" x14ac:dyDescent="0.35">
      <c r="C227" s="95">
        <v>45957</v>
      </c>
      <c r="D227" s="96">
        <v>35563.949999999997</v>
      </c>
      <c r="E227" s="92">
        <f t="shared" si="33"/>
        <v>4.7534022494257755E-3</v>
      </c>
      <c r="F227" s="96">
        <v>946.34997558593705</v>
      </c>
      <c r="G227" s="92">
        <f t="shared" si="34"/>
        <v>2.2239614359937931E-3</v>
      </c>
      <c r="H227" s="96">
        <v>1017.09997558593</v>
      </c>
      <c r="I227" s="92">
        <f t="shared" si="35"/>
        <v>-1.3577732840158729E-2</v>
      </c>
      <c r="J227" s="96">
        <v>162.96000671386699</v>
      </c>
      <c r="K227" s="92">
        <f t="shared" si="36"/>
        <v>-2.8380601432099528E-2</v>
      </c>
      <c r="L227" s="96">
        <v>173.68637084960901</v>
      </c>
      <c r="M227" s="92">
        <f t="shared" si="37"/>
        <v>8.2283913825673682E-3</v>
      </c>
      <c r="N227" s="96">
        <v>527.55572509765602</v>
      </c>
      <c r="O227" s="92">
        <f t="shared" si="38"/>
        <v>-3.3889608566488594E-3</v>
      </c>
      <c r="P227" s="96">
        <v>83.283493041992102</v>
      </c>
      <c r="Q227" s="92">
        <f t="shared" si="39"/>
        <v>2.712600064500803E-3</v>
      </c>
      <c r="R227" s="96">
        <v>332.7392578125</v>
      </c>
      <c r="S227" s="92">
        <f t="shared" si="40"/>
        <v>6.3310100985698448E-3</v>
      </c>
      <c r="T227" s="96">
        <v>283.05715942382801</v>
      </c>
      <c r="U227" s="92">
        <f t="shared" si="41"/>
        <v>8.8388531026861727E-3</v>
      </c>
      <c r="V227" s="96">
        <v>397.78509521484301</v>
      </c>
      <c r="W227" s="92">
        <f t="shared" si="42"/>
        <v>8.5674622755025354E-3</v>
      </c>
      <c r="X227" s="96">
        <v>1303.6298828125</v>
      </c>
      <c r="Y227" s="92">
        <f t="shared" si="43"/>
        <v>-3.0924724694524341E-3</v>
      </c>
    </row>
    <row r="228" spans="3:25" ht="14.25" customHeight="1" x14ac:dyDescent="0.35">
      <c r="C228" s="95">
        <v>45954</v>
      </c>
      <c r="D228" s="96">
        <v>35395.699999999997</v>
      </c>
      <c r="E228" s="92">
        <f t="shared" si="33"/>
        <v>-2.0609662576688281E-3</v>
      </c>
      <c r="F228" s="96">
        <v>944.25</v>
      </c>
      <c r="G228" s="92">
        <f t="shared" si="34"/>
        <v>-8.5573542683140547E-3</v>
      </c>
      <c r="H228" s="96">
        <v>1031.09997558593</v>
      </c>
      <c r="I228" s="92">
        <f t="shared" si="35"/>
        <v>-1.3018068557086204E-2</v>
      </c>
      <c r="J228" s="96">
        <v>167.72000122070301</v>
      </c>
      <c r="K228" s="92">
        <f t="shared" si="36"/>
        <v>1.4885675878237192E-2</v>
      </c>
      <c r="L228" s="96">
        <v>172.26887512207</v>
      </c>
      <c r="M228" s="92">
        <f t="shared" si="37"/>
        <v>1.920847085502797E-2</v>
      </c>
      <c r="N228" s="96">
        <v>529.34967041015602</v>
      </c>
      <c r="O228" s="92">
        <f t="shared" si="38"/>
        <v>-4.031478745162409E-3</v>
      </c>
      <c r="P228" s="96">
        <v>83.058189392089801</v>
      </c>
      <c r="Q228" s="92">
        <f t="shared" si="39"/>
        <v>-1.2001977338654046E-2</v>
      </c>
      <c r="R228" s="96">
        <v>330.64593505859301</v>
      </c>
      <c r="S228" s="92">
        <f t="shared" si="40"/>
        <v>-8.9011868279614825E-3</v>
      </c>
      <c r="T228" s="96">
        <v>280.57717895507801</v>
      </c>
      <c r="U228" s="92">
        <f t="shared" si="41"/>
        <v>-3.9703802633886953E-3</v>
      </c>
      <c r="V228" s="96">
        <v>394.40603637695301</v>
      </c>
      <c r="W228" s="92">
        <f t="shared" si="42"/>
        <v>-2.0118224394672923E-3</v>
      </c>
      <c r="X228" s="96">
        <v>1307.673828125</v>
      </c>
      <c r="Y228" s="92">
        <f t="shared" si="43"/>
        <v>-1.9572417946401854E-3</v>
      </c>
    </row>
    <row r="229" spans="3:25" ht="14.25" customHeight="1" x14ac:dyDescent="0.35">
      <c r="C229" s="95">
        <v>45953</v>
      </c>
      <c r="D229" s="96">
        <v>35468.800000000003</v>
      </c>
      <c r="E229" s="92">
        <f t="shared" si="33"/>
        <v>4.1660001726986362E-3</v>
      </c>
      <c r="F229" s="96">
        <v>952.40002441406205</v>
      </c>
      <c r="G229" s="92">
        <f t="shared" si="34"/>
        <v>1.7032422445529161E-2</v>
      </c>
      <c r="H229" s="96">
        <v>1044.69995117187</v>
      </c>
      <c r="I229" s="92">
        <f t="shared" si="35"/>
        <v>4.5191838191058764E-3</v>
      </c>
      <c r="J229" s="96">
        <v>165.259994506835</v>
      </c>
      <c r="K229" s="92">
        <f t="shared" si="36"/>
        <v>-3.2322311230337131E-2</v>
      </c>
      <c r="L229" s="96">
        <v>169.022216796875</v>
      </c>
      <c r="M229" s="92">
        <f t="shared" si="37"/>
        <v>3.6007000988835802E-3</v>
      </c>
      <c r="N229" s="96">
        <v>531.49237060546795</v>
      </c>
      <c r="O229" s="92">
        <f t="shared" si="38"/>
        <v>9.846734257505485E-3</v>
      </c>
      <c r="P229" s="96">
        <v>84.067161560058594</v>
      </c>
      <c r="Q229" s="92">
        <f t="shared" si="39"/>
        <v>-6.1376945889016765E-3</v>
      </c>
      <c r="R229" s="96">
        <v>333.61550903320301</v>
      </c>
      <c r="S229" s="92">
        <f t="shared" si="40"/>
        <v>1.9006202356779411E-3</v>
      </c>
      <c r="T229" s="96">
        <v>281.69561767578102</v>
      </c>
      <c r="U229" s="92">
        <f t="shared" si="41"/>
        <v>3.6381958262914349E-3</v>
      </c>
      <c r="V229" s="96">
        <v>395.20111083984301</v>
      </c>
      <c r="W229" s="92">
        <f t="shared" si="42"/>
        <v>-2.8836408454639972E-3</v>
      </c>
      <c r="X229" s="96">
        <v>1310.23828125</v>
      </c>
      <c r="Y229" s="92">
        <f t="shared" si="43"/>
        <v>6.9739235900545538E-3</v>
      </c>
    </row>
    <row r="230" spans="3:25" ht="14.25" customHeight="1" x14ac:dyDescent="0.35">
      <c r="C230" s="95">
        <v>45951</v>
      </c>
      <c r="D230" s="96">
        <v>35321.65</v>
      </c>
      <c r="E230" s="92">
        <f t="shared" si="33"/>
        <v>7.241706755789723E-3</v>
      </c>
      <c r="F230" s="96">
        <v>936.45001220703102</v>
      </c>
      <c r="G230" s="92">
        <f t="shared" si="34"/>
        <v>-6.4028130169457853E-4</v>
      </c>
      <c r="H230" s="96">
        <v>1040</v>
      </c>
      <c r="I230" s="92">
        <f t="shared" si="35"/>
        <v>5.7054680914454536E-3</v>
      </c>
      <c r="J230" s="96">
        <v>170.77999877929599</v>
      </c>
      <c r="K230" s="92">
        <f t="shared" si="36"/>
        <v>2.818530351952564E-3</v>
      </c>
      <c r="L230" s="96">
        <v>168.41580200195301</v>
      </c>
      <c r="M230" s="92">
        <f t="shared" si="37"/>
        <v>7.7597321697695509E-3</v>
      </c>
      <c r="N230" s="96">
        <v>526.30993652343705</v>
      </c>
      <c r="O230" s="92">
        <f t="shared" si="38"/>
        <v>5.5216419398509409E-3</v>
      </c>
      <c r="P230" s="96">
        <v>84.586326599121094</v>
      </c>
      <c r="Q230" s="92">
        <f t="shared" si="39"/>
        <v>-2.4260693537484501E-3</v>
      </c>
      <c r="R230" s="96">
        <v>332.98263549804602</v>
      </c>
      <c r="S230" s="92">
        <f t="shared" si="40"/>
        <v>1.4611010266962765E-4</v>
      </c>
      <c r="T230" s="96">
        <v>280.67446899414</v>
      </c>
      <c r="U230" s="92">
        <f t="shared" si="41"/>
        <v>1.3880068067626539E-3</v>
      </c>
      <c r="V230" s="96">
        <v>396.34402465820301</v>
      </c>
      <c r="W230" s="92">
        <f t="shared" si="42"/>
        <v>-2.5012352181826847E-3</v>
      </c>
      <c r="X230" s="96">
        <v>1301.1640625</v>
      </c>
      <c r="Y230" s="92">
        <f t="shared" si="43"/>
        <v>1.1501399467738427E-2</v>
      </c>
    </row>
    <row r="231" spans="3:25" ht="14.25" customHeight="1" x14ac:dyDescent="0.35">
      <c r="C231" s="95">
        <v>45950</v>
      </c>
      <c r="D231" s="96">
        <v>35067.699999999997</v>
      </c>
      <c r="E231" s="92">
        <f t="shared" si="33"/>
        <v>-6.2429154386761665E-3</v>
      </c>
      <c r="F231" s="96">
        <v>937.04998779296795</v>
      </c>
      <c r="G231" s="92">
        <f t="shared" si="34"/>
        <v>7.9057496928376381E-3</v>
      </c>
      <c r="H231" s="96">
        <v>1034.09997558593</v>
      </c>
      <c r="I231" s="92">
        <f t="shared" si="35"/>
        <v>-2.5079345118141916E-3</v>
      </c>
      <c r="J231" s="96">
        <v>170.30000305175699</v>
      </c>
      <c r="K231" s="92">
        <f t="shared" si="36"/>
        <v>2.602727699372509E-2</v>
      </c>
      <c r="L231" s="96">
        <v>167.11900329589801</v>
      </c>
      <c r="M231" s="92">
        <f t="shared" si="37"/>
        <v>5.1170651442399961E-2</v>
      </c>
      <c r="N231" s="96">
        <v>523.41979980468705</v>
      </c>
      <c r="O231" s="92">
        <f t="shared" si="38"/>
        <v>-2.8846147312804771E-2</v>
      </c>
      <c r="P231" s="96">
        <v>84.792037963867102</v>
      </c>
      <c r="Q231" s="92">
        <f t="shared" si="39"/>
        <v>-2.0752495246918468E-3</v>
      </c>
      <c r="R231" s="96">
        <v>332.933990478515</v>
      </c>
      <c r="S231" s="92">
        <f t="shared" si="40"/>
        <v>2.7859400886363073E-3</v>
      </c>
      <c r="T231" s="96">
        <v>280.28543090820301</v>
      </c>
      <c r="U231" s="92">
        <f t="shared" si="41"/>
        <v>-5.3494832944507298E-3</v>
      </c>
      <c r="V231" s="96">
        <v>397.33786010742102</v>
      </c>
      <c r="W231" s="92">
        <f t="shared" si="42"/>
        <v>5.0276985409445363E-3</v>
      </c>
      <c r="X231" s="96">
        <v>1286.36901855468</v>
      </c>
      <c r="Y231" s="92">
        <f t="shared" si="43"/>
        <v>-5.7937542367043626E-3</v>
      </c>
    </row>
    <row r="232" spans="3:25" ht="14.25" customHeight="1" x14ac:dyDescent="0.35">
      <c r="C232" s="95">
        <v>45947</v>
      </c>
      <c r="D232" s="96">
        <v>35288</v>
      </c>
      <c r="E232" s="92">
        <f t="shared" si="33"/>
        <v>-2.9934494454559868E-3</v>
      </c>
      <c r="F232" s="96">
        <v>929.70001220703102</v>
      </c>
      <c r="G232" s="92">
        <f t="shared" si="34"/>
        <v>-1.9252070008955569E-2</v>
      </c>
      <c r="H232" s="96">
        <v>1036.69995117187</v>
      </c>
      <c r="I232" s="92">
        <f t="shared" si="35"/>
        <v>-2.2257942628913008E-2</v>
      </c>
      <c r="J232" s="96">
        <v>165.97999572753901</v>
      </c>
      <c r="K232" s="92">
        <f t="shared" si="36"/>
        <v>5.471183120988532E-2</v>
      </c>
      <c r="L232" s="96">
        <v>158.98370361328099</v>
      </c>
      <c r="M232" s="92">
        <f t="shared" si="37"/>
        <v>-2.6005971010953033E-2</v>
      </c>
      <c r="N232" s="96">
        <v>538.96691894531205</v>
      </c>
      <c r="O232" s="92">
        <f t="shared" si="38"/>
        <v>-1.4218006304230091E-2</v>
      </c>
      <c r="P232" s="96">
        <v>84.968368530273395</v>
      </c>
      <c r="Q232" s="92">
        <f t="shared" si="39"/>
        <v>-2.4151874020788E-3</v>
      </c>
      <c r="R232" s="96">
        <v>332.009033203125</v>
      </c>
      <c r="S232" s="92">
        <f t="shared" si="40"/>
        <v>-1.4641277682772014E-3</v>
      </c>
      <c r="T232" s="96">
        <v>281.792877197265</v>
      </c>
      <c r="U232" s="92">
        <f t="shared" si="41"/>
        <v>-7.1955773713280324E-3</v>
      </c>
      <c r="V232" s="96">
        <v>395.35015869140602</v>
      </c>
      <c r="W232" s="92">
        <f t="shared" si="42"/>
        <v>-3.0075618478004884E-3</v>
      </c>
      <c r="X232" s="96">
        <v>1293.86535644531</v>
      </c>
      <c r="Y232" s="92">
        <f t="shared" si="43"/>
        <v>-1.9288184986263723E-2</v>
      </c>
    </row>
    <row r="233" spans="3:25" ht="14.25" customHeight="1" x14ac:dyDescent="0.35">
      <c r="C233" s="95">
        <v>45946</v>
      </c>
      <c r="D233" s="96">
        <v>35393.949999999997</v>
      </c>
      <c r="E233" s="92">
        <f t="shared" si="33"/>
        <v>4.2503507674322982E-3</v>
      </c>
      <c r="F233" s="96">
        <v>947.95001220703102</v>
      </c>
      <c r="G233" s="92">
        <f t="shared" si="34"/>
        <v>3.9716161316651899E-3</v>
      </c>
      <c r="H233" s="96">
        <v>1060.30004882812</v>
      </c>
      <c r="I233" s="92">
        <f t="shared" si="35"/>
        <v>1.5807625242520995E-2</v>
      </c>
      <c r="J233" s="96">
        <v>157.36999511718699</v>
      </c>
      <c r="K233" s="92">
        <f t="shared" si="36"/>
        <v>-8.8882861107542066E-4</v>
      </c>
      <c r="L233" s="96">
        <v>163.22862243652301</v>
      </c>
      <c r="M233" s="92">
        <f t="shared" si="37"/>
        <v>-7.0373927218767562E-3</v>
      </c>
      <c r="N233" s="96">
        <v>546.740478515625</v>
      </c>
      <c r="O233" s="92">
        <f t="shared" si="38"/>
        <v>5.2221571360278052E-3</v>
      </c>
      <c r="P233" s="96">
        <v>85.174079895019503</v>
      </c>
      <c r="Q233" s="92">
        <f t="shared" si="39"/>
        <v>-1.0340483413122659E-3</v>
      </c>
      <c r="R233" s="96">
        <v>332.495849609375</v>
      </c>
      <c r="S233" s="92">
        <f t="shared" si="40"/>
        <v>6.6322721796396866E-3</v>
      </c>
      <c r="T233" s="96">
        <v>283.83523559570301</v>
      </c>
      <c r="U233" s="92">
        <f t="shared" si="41"/>
        <v>3.0933891398792213E-3</v>
      </c>
      <c r="V233" s="96">
        <v>396.54278564453102</v>
      </c>
      <c r="W233" s="92">
        <f t="shared" si="42"/>
        <v>6.305131175615708E-3</v>
      </c>
      <c r="X233" s="96">
        <v>1319.3125</v>
      </c>
      <c r="Y233" s="92">
        <f t="shared" si="43"/>
        <v>2.1302588379018106E-2</v>
      </c>
    </row>
    <row r="234" spans="3:25" ht="14.25" customHeight="1" x14ac:dyDescent="0.35">
      <c r="C234" s="95">
        <v>45945</v>
      </c>
      <c r="D234" s="96">
        <v>35244.15</v>
      </c>
      <c r="E234" s="92">
        <f t="shared" si="33"/>
        <v>4.5146533849211856E-3</v>
      </c>
      <c r="F234" s="96">
        <v>944.20001220703102</v>
      </c>
      <c r="G234" s="92">
        <f t="shared" si="34"/>
        <v>1.1191445469377337E-2</v>
      </c>
      <c r="H234" s="96">
        <v>1043.80004882812</v>
      </c>
      <c r="I234" s="92">
        <f t="shared" si="35"/>
        <v>7.3345860011426733E-3</v>
      </c>
      <c r="J234" s="96">
        <v>157.509994506835</v>
      </c>
      <c r="K234" s="92">
        <f t="shared" si="36"/>
        <v>1.6849584978648746E-2</v>
      </c>
      <c r="L234" s="96">
        <v>164.38546752929599</v>
      </c>
      <c r="M234" s="92">
        <f t="shared" si="37"/>
        <v>5.2380136941136746E-2</v>
      </c>
      <c r="N234" s="96">
        <v>543.900146484375</v>
      </c>
      <c r="O234" s="92">
        <f t="shared" si="38"/>
        <v>8.6868369472645757E-3</v>
      </c>
      <c r="P234" s="96">
        <v>85.262245178222599</v>
      </c>
      <c r="Q234" s="92">
        <f t="shared" si="39"/>
        <v>1.968149383911455E-2</v>
      </c>
      <c r="R234" s="96">
        <v>330.30517578125</v>
      </c>
      <c r="S234" s="92">
        <f t="shared" si="40"/>
        <v>7.7232989785938067E-3</v>
      </c>
      <c r="T234" s="96">
        <v>282.95993041992102</v>
      </c>
      <c r="U234" s="92">
        <f t="shared" si="41"/>
        <v>1.1999996507345179E-2</v>
      </c>
      <c r="V234" s="96">
        <v>394.05819702148398</v>
      </c>
      <c r="W234" s="92">
        <f t="shared" si="42"/>
        <v>1.2642087518004885E-2</v>
      </c>
      <c r="X234" s="96">
        <v>1291.7939453125</v>
      </c>
      <c r="Y234" s="92">
        <f t="shared" si="43"/>
        <v>1.1507568736484508E-2</v>
      </c>
    </row>
    <row r="235" spans="3:25" ht="14.25" customHeight="1" x14ac:dyDescent="0.35">
      <c r="C235" s="95">
        <v>45944</v>
      </c>
      <c r="D235" s="96">
        <v>35085.75</v>
      </c>
      <c r="E235" s="92">
        <f t="shared" si="33"/>
        <v>-1.0833098393008167E-2</v>
      </c>
      <c r="F235" s="96">
        <v>933.75</v>
      </c>
      <c r="G235" s="92">
        <f t="shared" si="34"/>
        <v>-4.1593604356797709E-3</v>
      </c>
      <c r="H235" s="96">
        <v>1036.19995117187</v>
      </c>
      <c r="I235" s="92">
        <f t="shared" si="35"/>
        <v>-1.4363261633138946E-2</v>
      </c>
      <c r="J235" s="96">
        <v>154.89999389648401</v>
      </c>
      <c r="K235" s="92">
        <f t="shared" si="36"/>
        <v>3.0434581557596818E-3</v>
      </c>
      <c r="L235" s="96">
        <v>156.20350646972599</v>
      </c>
      <c r="M235" s="92">
        <f t="shared" si="37"/>
        <v>-1.9501070584848512E-2</v>
      </c>
      <c r="N235" s="96">
        <v>539.216064453125</v>
      </c>
      <c r="O235" s="92">
        <f t="shared" si="38"/>
        <v>-6.2448587086230134E-3</v>
      </c>
      <c r="P235" s="96">
        <v>83.616546630859304</v>
      </c>
      <c r="Q235" s="92">
        <f t="shared" si="39"/>
        <v>-1.2608494668208348E-2</v>
      </c>
      <c r="R235" s="96">
        <v>327.773681640625</v>
      </c>
      <c r="S235" s="92">
        <f t="shared" si="40"/>
        <v>-1.4779109569562743E-2</v>
      </c>
      <c r="T235" s="96">
        <v>279.60467529296801</v>
      </c>
      <c r="U235" s="92">
        <f t="shared" si="41"/>
        <v>4.7179189353121487E-3</v>
      </c>
      <c r="V235" s="96">
        <v>389.138671875</v>
      </c>
      <c r="W235" s="92">
        <f t="shared" si="42"/>
        <v>1.0226664235164495E-3</v>
      </c>
      <c r="X235" s="96">
        <v>1277.09765625</v>
      </c>
      <c r="Y235" s="92">
        <f t="shared" si="43"/>
        <v>8.725459644749245E-3</v>
      </c>
    </row>
    <row r="236" spans="3:25" ht="14.25" customHeight="1" x14ac:dyDescent="0.35">
      <c r="C236" s="95">
        <v>45943</v>
      </c>
      <c r="D236" s="96">
        <v>35470</v>
      </c>
      <c r="E236" s="92">
        <f t="shared" si="33"/>
        <v>2.842848842716128E-3</v>
      </c>
      <c r="F236" s="96">
        <v>937.65002441406205</v>
      </c>
      <c r="G236" s="92">
        <f t="shared" si="34"/>
        <v>1.2745098168477131E-2</v>
      </c>
      <c r="H236" s="96">
        <v>1051.30004882812</v>
      </c>
      <c r="I236" s="92">
        <f t="shared" si="35"/>
        <v>-1.2214600585909952E-2</v>
      </c>
      <c r="J236" s="96">
        <v>154.42999267578099</v>
      </c>
      <c r="K236" s="92">
        <f t="shared" si="36"/>
        <v>3.1596498490072733E-2</v>
      </c>
      <c r="L236" s="96">
        <v>159.31022644042901</v>
      </c>
      <c r="M236" s="92">
        <f t="shared" si="37"/>
        <v>-2.3370255093857484E-3</v>
      </c>
      <c r="N236" s="96">
        <v>542.60455322265602</v>
      </c>
      <c r="O236" s="92">
        <f t="shared" si="38"/>
        <v>-2.8388142597329802E-3</v>
      </c>
      <c r="P236" s="96">
        <v>84.684288024902301</v>
      </c>
      <c r="Q236" s="92">
        <f t="shared" si="39"/>
        <v>-5.6361153571651279E-3</v>
      </c>
      <c r="R236" s="96">
        <v>332.69055175781199</v>
      </c>
      <c r="S236" s="92">
        <f t="shared" si="40"/>
        <v>5.8875439249825856E-3</v>
      </c>
      <c r="T236" s="96">
        <v>278.29171752929602</v>
      </c>
      <c r="U236" s="92">
        <f t="shared" si="41"/>
        <v>-1.0375305979554716E-2</v>
      </c>
      <c r="V236" s="96">
        <v>388.741119384765</v>
      </c>
      <c r="W236" s="92">
        <f t="shared" si="42"/>
        <v>2.6915773088549422E-3</v>
      </c>
      <c r="X236" s="96">
        <v>1266.05078125</v>
      </c>
      <c r="Y236" s="92">
        <f t="shared" si="43"/>
        <v>3.5745882202558699E-2</v>
      </c>
    </row>
    <row r="237" spans="3:25" ht="14.25" customHeight="1" x14ac:dyDescent="0.35">
      <c r="C237" s="95">
        <v>45940</v>
      </c>
      <c r="D237" s="96">
        <v>35369.449999999997</v>
      </c>
      <c r="E237" s="92">
        <f t="shared" si="33"/>
        <v>-1.8232751675584247E-4</v>
      </c>
      <c r="F237" s="96">
        <v>925.84997558593705</v>
      </c>
      <c r="G237" s="92">
        <f t="shared" si="34"/>
        <v>-6.5454547359765636E-3</v>
      </c>
      <c r="H237" s="96">
        <v>1064.30004882812</v>
      </c>
      <c r="I237" s="92">
        <f t="shared" si="35"/>
        <v>1.2173132504155859E-2</v>
      </c>
      <c r="J237" s="96">
        <v>149.69999694824199</v>
      </c>
      <c r="K237" s="92">
        <f t="shared" si="36"/>
        <v>5.3051726996498072E-3</v>
      </c>
      <c r="L237" s="96">
        <v>159.68341064453099</v>
      </c>
      <c r="M237" s="92">
        <f t="shared" si="37"/>
        <v>5.3450865868709396E-3</v>
      </c>
      <c r="N237" s="96">
        <v>544.14929199218705</v>
      </c>
      <c r="O237" s="92">
        <f t="shared" si="38"/>
        <v>5.895347345526103E-3</v>
      </c>
      <c r="P237" s="96">
        <v>85.164283752441406</v>
      </c>
      <c r="Q237" s="92">
        <f t="shared" si="39"/>
        <v>3.1152986712965625E-3</v>
      </c>
      <c r="R237" s="96">
        <v>330.74328613281199</v>
      </c>
      <c r="S237" s="92">
        <f t="shared" si="40"/>
        <v>1.1463405483508549E-2</v>
      </c>
      <c r="T237" s="96">
        <v>281.20935058593699</v>
      </c>
      <c r="U237" s="92">
        <f t="shared" si="41"/>
        <v>1.0484081533377987E-2</v>
      </c>
      <c r="V237" s="96">
        <v>387.69760131835898</v>
      </c>
      <c r="W237" s="92">
        <f t="shared" si="42"/>
        <v>4.8943221907569168E-3</v>
      </c>
      <c r="X237" s="96">
        <v>1222.35656738281</v>
      </c>
      <c r="Y237" s="92">
        <f t="shared" si="43"/>
        <v>-9.6725210610748569E-4</v>
      </c>
    </row>
    <row r="238" spans="3:25" ht="14.25" customHeight="1" x14ac:dyDescent="0.35">
      <c r="C238" s="95">
        <v>45939</v>
      </c>
      <c r="D238" s="96">
        <v>35375.9</v>
      </c>
      <c r="E238" s="92">
        <f t="shared" si="33"/>
        <v>5.5585006971221596E-3</v>
      </c>
      <c r="F238" s="96">
        <v>931.95001220703102</v>
      </c>
      <c r="G238" s="92">
        <f t="shared" si="34"/>
        <v>1.9638963027386325E-2</v>
      </c>
      <c r="H238" s="96">
        <v>1051.5</v>
      </c>
      <c r="I238" s="92">
        <f t="shared" si="35"/>
        <v>6.1238394063514168E-3</v>
      </c>
      <c r="J238" s="96">
        <v>148.91000366210901</v>
      </c>
      <c r="K238" s="92">
        <f t="shared" si="36"/>
        <v>8.7380618281795996E-4</v>
      </c>
      <c r="L238" s="96">
        <v>158.83442687988199</v>
      </c>
      <c r="M238" s="92">
        <f t="shared" si="37"/>
        <v>2.4429842405442548E-2</v>
      </c>
      <c r="N238" s="96">
        <v>540.96014404296795</v>
      </c>
      <c r="O238" s="92">
        <f t="shared" si="38"/>
        <v>1.5623458403580814E-2</v>
      </c>
      <c r="P238" s="96">
        <v>84.899795532226506</v>
      </c>
      <c r="Q238" s="92">
        <f t="shared" si="39"/>
        <v>1.439600016809317E-2</v>
      </c>
      <c r="R238" s="96">
        <v>326.99481201171801</v>
      </c>
      <c r="S238" s="92">
        <f t="shared" si="40"/>
        <v>6.1414732361746438E-3</v>
      </c>
      <c r="T238" s="96">
        <v>278.29171752929602</v>
      </c>
      <c r="U238" s="92">
        <f t="shared" si="41"/>
        <v>2.9793306734784419E-3</v>
      </c>
      <c r="V238" s="96">
        <v>385.809326171875</v>
      </c>
      <c r="W238" s="92">
        <f t="shared" si="42"/>
        <v>7.1345134247833286E-3</v>
      </c>
      <c r="X238" s="96">
        <v>1223.5400390625</v>
      </c>
      <c r="Y238" s="92">
        <f t="shared" si="43"/>
        <v>1.2653061224489726E-2</v>
      </c>
    </row>
    <row r="239" spans="3:25" ht="14.25" customHeight="1" x14ac:dyDescent="0.35">
      <c r="C239" s="95">
        <v>45938</v>
      </c>
      <c r="D239" s="96">
        <v>35180.35</v>
      </c>
      <c r="E239" s="92">
        <f t="shared" si="33"/>
        <v>5.1629087719446964E-3</v>
      </c>
      <c r="F239" s="96">
        <v>914</v>
      </c>
      <c r="G239" s="92">
        <f t="shared" si="34"/>
        <v>-5.4406964091403553E-3</v>
      </c>
      <c r="H239" s="96">
        <v>1045.09997558593</v>
      </c>
      <c r="I239" s="92">
        <f t="shared" si="35"/>
        <v>-1.4707246444864097E-2</v>
      </c>
      <c r="J239" s="96">
        <v>148.77999877929599</v>
      </c>
      <c r="K239" s="92">
        <f t="shared" si="36"/>
        <v>-1.7824115555821529E-2</v>
      </c>
      <c r="L239" s="96">
        <v>155.04666137695301</v>
      </c>
      <c r="M239" s="92">
        <f t="shared" si="37"/>
        <v>2.1513315080856188E-2</v>
      </c>
      <c r="N239" s="96">
        <v>532.63848876953102</v>
      </c>
      <c r="O239" s="92">
        <f t="shared" si="38"/>
        <v>-2.4815129153970772E-2</v>
      </c>
      <c r="P239" s="96">
        <v>83.694923400878906</v>
      </c>
      <c r="Q239" s="92">
        <f t="shared" si="39"/>
        <v>-1.1797291114520769E-2</v>
      </c>
      <c r="R239" s="96">
        <v>324.99884033203102</v>
      </c>
      <c r="S239" s="92">
        <f t="shared" si="40"/>
        <v>-1.2426045983518041E-2</v>
      </c>
      <c r="T239" s="96">
        <v>277.46505737304602</v>
      </c>
      <c r="U239" s="92">
        <f t="shared" si="41"/>
        <v>-1.2802762943779911E-2</v>
      </c>
      <c r="V239" s="96">
        <v>383.07626342773398</v>
      </c>
      <c r="W239" s="92">
        <f t="shared" si="42"/>
        <v>-1.7961727191037613E-2</v>
      </c>
      <c r="X239" s="96">
        <v>1208.251953125</v>
      </c>
      <c r="Y239" s="92">
        <f t="shared" si="43"/>
        <v>-1.2096774193548376E-2</v>
      </c>
    </row>
    <row r="240" spans="3:25" ht="14.25" customHeight="1" x14ac:dyDescent="0.35">
      <c r="C240" s="95">
        <v>45937</v>
      </c>
      <c r="D240" s="96">
        <v>34999.65</v>
      </c>
      <c r="E240" s="92">
        <f t="shared" si="33"/>
        <v>-1.9817988174791745E-3</v>
      </c>
      <c r="F240" s="96">
        <v>919</v>
      </c>
      <c r="G240" s="92">
        <f t="shared" si="34"/>
        <v>-8.2555702935412922E-3</v>
      </c>
      <c r="H240" s="96">
        <v>1060.69995117187</v>
      </c>
      <c r="I240" s="92">
        <f t="shared" si="35"/>
        <v>1.2270405209109381E-3</v>
      </c>
      <c r="J240" s="96">
        <v>151.47999572753901</v>
      </c>
      <c r="K240" s="92">
        <f t="shared" si="36"/>
        <v>-3.3555480439003693E-3</v>
      </c>
      <c r="L240" s="96">
        <v>151.78134155273401</v>
      </c>
      <c r="M240" s="92">
        <f t="shared" si="37"/>
        <v>-2.241312210079649E-2</v>
      </c>
      <c r="N240" s="96">
        <v>546.19232177734295</v>
      </c>
      <c r="O240" s="92">
        <f t="shared" si="38"/>
        <v>1.3031345868660615E-2</v>
      </c>
      <c r="P240" s="96">
        <v>84.694084167480398</v>
      </c>
      <c r="Q240" s="92">
        <f t="shared" si="39"/>
        <v>-1.731880540440156E-3</v>
      </c>
      <c r="R240" s="96">
        <v>329.08810424804602</v>
      </c>
      <c r="S240" s="92">
        <f t="shared" si="40"/>
        <v>-3.2439340420724605E-3</v>
      </c>
      <c r="T240" s="96">
        <v>281.06344604492102</v>
      </c>
      <c r="U240" s="92">
        <f t="shared" si="41"/>
        <v>7.3196175769683069E-3</v>
      </c>
      <c r="V240" s="96">
        <v>390.08282470703102</v>
      </c>
      <c r="W240" s="92">
        <f t="shared" si="42"/>
        <v>-7.7107120566148879E-3</v>
      </c>
      <c r="X240" s="96">
        <v>1223.046875</v>
      </c>
      <c r="Y240" s="92">
        <f t="shared" si="43"/>
        <v>3.3333333333333437E-2</v>
      </c>
    </row>
    <row r="241" spans="3:25" ht="14.25" customHeight="1" x14ac:dyDescent="0.35">
      <c r="C241" s="95">
        <v>45936</v>
      </c>
      <c r="D241" s="96">
        <v>35069.15</v>
      </c>
      <c r="E241" s="92">
        <f t="shared" si="33"/>
        <v>6.8662072925638196E-3</v>
      </c>
      <c r="F241" s="96">
        <v>926.65002441406205</v>
      </c>
      <c r="G241" s="92">
        <f t="shared" si="34"/>
        <v>1.1240300215579646E-2</v>
      </c>
      <c r="H241" s="96">
        <v>1059.40002441406</v>
      </c>
      <c r="I241" s="92">
        <f t="shared" si="35"/>
        <v>-1.0184082889648116E-2</v>
      </c>
      <c r="J241" s="96">
        <v>151.99000549316401</v>
      </c>
      <c r="K241" s="92">
        <f t="shared" si="36"/>
        <v>3.1279688272622952E-2</v>
      </c>
      <c r="L241" s="96">
        <v>155.26123046875</v>
      </c>
      <c r="M241" s="92">
        <f t="shared" si="37"/>
        <v>5.4101901551129039E-4</v>
      </c>
      <c r="N241" s="96">
        <v>539.166259765625</v>
      </c>
      <c r="O241" s="92">
        <f t="shared" si="38"/>
        <v>2.0373788289345107E-3</v>
      </c>
      <c r="P241" s="96">
        <v>84.841018676757798</v>
      </c>
      <c r="Q241" s="92">
        <f t="shared" si="39"/>
        <v>-3.6811792531893373E-3</v>
      </c>
      <c r="R241" s="96">
        <v>330.15911865234301</v>
      </c>
      <c r="S241" s="92">
        <f t="shared" si="40"/>
        <v>-8.4794717342537851E-3</v>
      </c>
      <c r="T241" s="96">
        <v>279.02111816406199</v>
      </c>
      <c r="U241" s="92">
        <f t="shared" si="41"/>
        <v>-9.6653060658591361E-3</v>
      </c>
      <c r="V241" s="96">
        <v>393.114013671875</v>
      </c>
      <c r="W241" s="92">
        <f t="shared" si="42"/>
        <v>1.6459061554343624E-3</v>
      </c>
      <c r="X241" s="96">
        <v>1183.59375</v>
      </c>
      <c r="Y241" s="92">
        <f t="shared" si="43"/>
        <v>-1.7279502088281107E-2</v>
      </c>
    </row>
    <row r="242" spans="3:25" ht="14.25" customHeight="1" x14ac:dyDescent="0.35">
      <c r="C242" s="95">
        <v>45933</v>
      </c>
      <c r="D242" s="96">
        <v>34830</v>
      </c>
      <c r="E242" s="92">
        <f t="shared" si="33"/>
        <v>-1.2070439973280833E-2</v>
      </c>
      <c r="F242" s="96">
        <v>916.34997558593705</v>
      </c>
      <c r="G242" s="92">
        <f t="shared" si="34"/>
        <v>2.2312713275778329E-2</v>
      </c>
      <c r="H242" s="96">
        <v>1070.30004882812</v>
      </c>
      <c r="I242" s="92">
        <f t="shared" si="35"/>
        <v>5.259789530455139E-3</v>
      </c>
      <c r="J242" s="96">
        <v>147.38000488281199</v>
      </c>
      <c r="K242" s="92">
        <f t="shared" si="36"/>
        <v>-3.3637071725113099E-2</v>
      </c>
      <c r="L242" s="96">
        <v>155.17727661132801</v>
      </c>
      <c r="M242" s="92">
        <f t="shared" si="37"/>
        <v>2.438883368911271E-2</v>
      </c>
      <c r="N242" s="96">
        <v>538.07000732421795</v>
      </c>
      <c r="O242" s="92">
        <f t="shared" si="38"/>
        <v>6.4311438469679683E-3</v>
      </c>
      <c r="P242" s="96">
        <v>85.154487609863196</v>
      </c>
      <c r="Q242" s="92">
        <f t="shared" si="39"/>
        <v>6.4837195075542198E-3</v>
      </c>
      <c r="R242" s="96">
        <v>332.98263549804602</v>
      </c>
      <c r="S242" s="92">
        <f t="shared" si="40"/>
        <v>5.1432736855943073E-3</v>
      </c>
      <c r="T242" s="96">
        <v>281.74426269531199</v>
      </c>
      <c r="U242" s="92">
        <f t="shared" si="41"/>
        <v>3.2246623886140968E-2</v>
      </c>
      <c r="V242" s="96">
        <v>392.46804809570301</v>
      </c>
      <c r="W242" s="92">
        <f t="shared" si="42"/>
        <v>9.5871738930946027E-3</v>
      </c>
      <c r="X242" s="96">
        <v>1204.4052734375</v>
      </c>
      <c r="Y242" s="92">
        <f t="shared" si="43"/>
        <v>4.1940789473684514E-3</v>
      </c>
    </row>
    <row r="243" spans="3:25" ht="14.25" customHeight="1" x14ac:dyDescent="0.35">
      <c r="C243" s="95">
        <v>45931</v>
      </c>
      <c r="D243" s="96">
        <v>35255.550000000003</v>
      </c>
      <c r="E243" s="92">
        <f t="shared" si="33"/>
        <v>-7.0733129240395654E-3</v>
      </c>
      <c r="F243" s="96">
        <v>896.34997558593705</v>
      </c>
      <c r="G243" s="92">
        <f t="shared" si="34"/>
        <v>2.7629665332114639E-2</v>
      </c>
      <c r="H243" s="96">
        <v>1064.69995117187</v>
      </c>
      <c r="I243" s="92">
        <f t="shared" si="35"/>
        <v>3.6860278020985904E-2</v>
      </c>
      <c r="J243" s="96">
        <v>152.509994506835</v>
      </c>
      <c r="K243" s="92">
        <f t="shared" si="36"/>
        <v>5.4338063892182653E-2</v>
      </c>
      <c r="L243" s="96">
        <v>151.48278808593699</v>
      </c>
      <c r="M243" s="92">
        <f t="shared" si="37"/>
        <v>2.5933414577028469E-3</v>
      </c>
      <c r="N243" s="96">
        <v>534.63171386718705</v>
      </c>
      <c r="O243" s="92">
        <f t="shared" si="38"/>
        <v>1.0549187664095516E-2</v>
      </c>
      <c r="P243" s="96">
        <v>84.605926513671804</v>
      </c>
      <c r="Q243" s="92">
        <f t="shared" si="39"/>
        <v>5.7926303305722016E-4</v>
      </c>
      <c r="R243" s="96">
        <v>331.27877807617102</v>
      </c>
      <c r="S243" s="92">
        <f t="shared" si="40"/>
        <v>-5.8756781266400271E-4</v>
      </c>
      <c r="T243" s="96">
        <v>272.942779541015</v>
      </c>
      <c r="U243" s="92">
        <f t="shared" si="41"/>
        <v>1.427381197777855E-3</v>
      </c>
      <c r="V243" s="96">
        <v>388.741119384765</v>
      </c>
      <c r="W243" s="92">
        <f t="shared" si="42"/>
        <v>6.4324831431257223E-3</v>
      </c>
      <c r="X243" s="96">
        <v>1199.375</v>
      </c>
      <c r="Y243" s="92">
        <f t="shared" si="43"/>
        <v>-2.3792956500996443E-3</v>
      </c>
    </row>
    <row r="244" spans="3:25" ht="14.25" customHeight="1" x14ac:dyDescent="0.35">
      <c r="C244" s="95">
        <v>45930</v>
      </c>
      <c r="D244" s="96">
        <v>35506.699999999997</v>
      </c>
      <c r="E244" s="92">
        <f t="shared" si="33"/>
        <v>-8.9180543847798832E-3</v>
      </c>
      <c r="F244" s="96">
        <v>872.25</v>
      </c>
      <c r="G244" s="92">
        <f t="shared" si="34"/>
        <v>5.7355893318034035E-4</v>
      </c>
      <c r="H244" s="96">
        <v>1026.84997558593</v>
      </c>
      <c r="I244" s="92">
        <f t="shared" si="35"/>
        <v>-8.2097843245609869E-3</v>
      </c>
      <c r="J244" s="96">
        <v>144.64999389648401</v>
      </c>
      <c r="K244" s="92">
        <f t="shared" si="36"/>
        <v>-1.3637913966854542E-2</v>
      </c>
      <c r="L244" s="96">
        <v>151.09095764160099</v>
      </c>
      <c r="M244" s="92">
        <f t="shared" si="37"/>
        <v>1.6079302439850895E-3</v>
      </c>
      <c r="N244" s="96">
        <v>529.05065917968705</v>
      </c>
      <c r="O244" s="92">
        <f t="shared" si="38"/>
        <v>4.3515893219441271E-3</v>
      </c>
      <c r="P244" s="96">
        <v>84.556945800781193</v>
      </c>
      <c r="Q244" s="92">
        <f t="shared" si="39"/>
        <v>5.2404154056615582E-3</v>
      </c>
      <c r="R244" s="96">
        <v>331.473541259765</v>
      </c>
      <c r="S244" s="92">
        <f t="shared" si="40"/>
        <v>-1.466489582288566E-3</v>
      </c>
      <c r="T244" s="96">
        <v>272.55374145507801</v>
      </c>
      <c r="U244" s="92">
        <f t="shared" si="41"/>
        <v>-1.2474564413469391E-3</v>
      </c>
      <c r="V244" s="96">
        <v>386.25653076171801</v>
      </c>
      <c r="W244" s="92">
        <f t="shared" si="42"/>
        <v>1.546214646560351E-3</v>
      </c>
      <c r="X244" s="96">
        <v>1202.23547363281</v>
      </c>
      <c r="Y244" s="92">
        <f t="shared" si="43"/>
        <v>-4.3291561926394051E-3</v>
      </c>
    </row>
    <row r="245" spans="3:25" ht="14.25" customHeight="1" x14ac:dyDescent="0.35">
      <c r="C245" s="95">
        <v>45929</v>
      </c>
      <c r="D245" s="96">
        <v>35826.199999999997</v>
      </c>
      <c r="E245" s="92">
        <f t="shared" si="33"/>
        <v>-4.6245552911498011E-3</v>
      </c>
      <c r="F245" s="96">
        <v>871.75</v>
      </c>
      <c r="G245" s="92">
        <f t="shared" si="34"/>
        <v>-8.4736261414845027E-3</v>
      </c>
      <c r="H245" s="96">
        <v>1035.34997558593</v>
      </c>
      <c r="I245" s="92">
        <f t="shared" si="35"/>
        <v>-1.1504724601158034E-2</v>
      </c>
      <c r="J245" s="96">
        <v>146.64999389648401</v>
      </c>
      <c r="K245" s="92">
        <f t="shared" si="36"/>
        <v>2.7350010016000681E-3</v>
      </c>
      <c r="L245" s="96">
        <v>150.84840393066401</v>
      </c>
      <c r="M245" s="92">
        <f t="shared" si="37"/>
        <v>-1.1372613884138794E-2</v>
      </c>
      <c r="N245" s="96">
        <v>526.75842285156205</v>
      </c>
      <c r="O245" s="92">
        <f t="shared" si="38"/>
        <v>1.6246812604395089E-2</v>
      </c>
      <c r="P245" s="96">
        <v>84.116142272949205</v>
      </c>
      <c r="Q245" s="92">
        <f t="shared" si="39"/>
        <v>2.6661917599021256E-2</v>
      </c>
      <c r="R245" s="96">
        <v>331.960357666015</v>
      </c>
      <c r="S245" s="92">
        <f t="shared" si="40"/>
        <v>9.0264071665806522E-3</v>
      </c>
      <c r="T245" s="96">
        <v>272.89416503906199</v>
      </c>
      <c r="U245" s="92">
        <f t="shared" si="41"/>
        <v>-5.8458363285908144E-3</v>
      </c>
      <c r="V245" s="96">
        <v>385.66021728515602</v>
      </c>
      <c r="W245" s="92">
        <f t="shared" si="42"/>
        <v>1.1073447376363621E-2</v>
      </c>
      <c r="X245" s="96">
        <v>1207.46276855468</v>
      </c>
      <c r="Y245" s="92">
        <f t="shared" si="43"/>
        <v>-7.3787777601090898E-3</v>
      </c>
    </row>
    <row r="246" spans="3:25" ht="14.25" customHeight="1" x14ac:dyDescent="0.35">
      <c r="C246" s="95">
        <v>45926</v>
      </c>
      <c r="D246" s="96">
        <v>35992.65</v>
      </c>
      <c r="E246" s="92">
        <f t="shared" si="33"/>
        <v>6.9071148318331499E-3</v>
      </c>
      <c r="F246" s="96">
        <v>879.20001220703102</v>
      </c>
      <c r="G246" s="92">
        <f t="shared" si="34"/>
        <v>-1.6774770515801674E-2</v>
      </c>
      <c r="H246" s="96">
        <v>1047.40002441406</v>
      </c>
      <c r="I246" s="92">
        <f t="shared" si="35"/>
        <v>-2.9780948506240801E-2</v>
      </c>
      <c r="J246" s="96">
        <v>146.25</v>
      </c>
      <c r="K246" s="92">
        <f t="shared" si="36"/>
        <v>-1.845637583892612E-2</v>
      </c>
      <c r="L246" s="96">
        <v>152.58367919921801</v>
      </c>
      <c r="M246" s="92">
        <f t="shared" si="37"/>
        <v>-2.2064113877128144E-2</v>
      </c>
      <c r="N246" s="96">
        <v>518.33709716796795</v>
      </c>
      <c r="O246" s="92">
        <f t="shared" si="38"/>
        <v>-1.6080216636638167E-2</v>
      </c>
      <c r="P246" s="96">
        <v>81.931686401367102</v>
      </c>
      <c r="Q246" s="92">
        <f t="shared" si="39"/>
        <v>-3.2280476503383726E-2</v>
      </c>
      <c r="R246" s="96">
        <v>328.99075317382801</v>
      </c>
      <c r="S246" s="92">
        <f t="shared" si="40"/>
        <v>-7.6357879207981094E-3</v>
      </c>
      <c r="T246" s="96">
        <v>274.49884033203102</v>
      </c>
      <c r="U246" s="92">
        <f t="shared" si="41"/>
        <v>-7.5597238708116077E-3</v>
      </c>
      <c r="V246" s="96">
        <v>381.43640136718699</v>
      </c>
      <c r="W246" s="92">
        <f t="shared" si="42"/>
        <v>-5.6995101409221816E-3</v>
      </c>
      <c r="X246" s="96">
        <v>1216.43859863281</v>
      </c>
      <c r="Y246" s="92">
        <f t="shared" si="43"/>
        <v>-1.6899064358410709E-2</v>
      </c>
    </row>
    <row r="247" spans="3:25" ht="14.25" customHeight="1" x14ac:dyDescent="0.35">
      <c r="C247" s="95">
        <v>45925</v>
      </c>
      <c r="D247" s="96">
        <v>35745.75</v>
      </c>
      <c r="E247" s="92">
        <f t="shared" si="33"/>
        <v>8.5674945897675769E-3</v>
      </c>
      <c r="F247" s="96">
        <v>894.20001220703102</v>
      </c>
      <c r="G247" s="92">
        <f t="shared" si="34"/>
        <v>5.8492825725884323E-3</v>
      </c>
      <c r="H247" s="96">
        <v>1079.55004882812</v>
      </c>
      <c r="I247" s="92">
        <f t="shared" si="35"/>
        <v>-1.4334582215822844E-2</v>
      </c>
      <c r="J247" s="96">
        <v>149</v>
      </c>
      <c r="K247" s="92">
        <f t="shared" si="36"/>
        <v>3.114186851211076E-2</v>
      </c>
      <c r="L247" s="96">
        <v>156.02626037597599</v>
      </c>
      <c r="M247" s="92">
        <f t="shared" si="37"/>
        <v>2.990526575281649E-4</v>
      </c>
      <c r="N247" s="96">
        <v>526.80828857421795</v>
      </c>
      <c r="O247" s="92">
        <f t="shared" si="38"/>
        <v>-1.223962109267851E-2</v>
      </c>
      <c r="P247" s="96">
        <v>84.664703369140597</v>
      </c>
      <c r="Q247" s="92">
        <f t="shared" si="39"/>
        <v>1.6225004052645708E-3</v>
      </c>
      <c r="R247" s="96">
        <v>331.52218627929602</v>
      </c>
      <c r="S247" s="92">
        <f t="shared" si="40"/>
        <v>-2.042581686044509E-2</v>
      </c>
      <c r="T247" s="96">
        <v>276.58978271484301</v>
      </c>
      <c r="U247" s="92">
        <f t="shared" si="41"/>
        <v>-3.0344327329219101E-2</v>
      </c>
      <c r="V247" s="96">
        <v>383.62286376953102</v>
      </c>
      <c r="W247" s="92">
        <f t="shared" si="42"/>
        <v>-1.1017114235784442E-2</v>
      </c>
      <c r="X247" s="96">
        <v>1237.3486328125</v>
      </c>
      <c r="Y247" s="92">
        <f t="shared" si="43"/>
        <v>-7.7513248437870441E-3</v>
      </c>
    </row>
    <row r="248" spans="3:25" ht="14.25" customHeight="1" x14ac:dyDescent="0.35">
      <c r="C248" s="95">
        <v>45924</v>
      </c>
      <c r="D248" s="96">
        <v>35442.1</v>
      </c>
      <c r="E248" s="92">
        <f t="shared" si="33"/>
        <v>-3.5410993855441442E-3</v>
      </c>
      <c r="F248" s="96">
        <v>889</v>
      </c>
      <c r="G248" s="92">
        <f t="shared" si="34"/>
        <v>-3.9022782984154958E-2</v>
      </c>
      <c r="H248" s="96">
        <v>1095.25</v>
      </c>
      <c r="I248" s="92">
        <f t="shared" si="35"/>
        <v>-3.1994301766840705E-2</v>
      </c>
      <c r="J248" s="96">
        <v>144.5</v>
      </c>
      <c r="K248" s="92">
        <f t="shared" si="36"/>
        <v>-0.10994767744039236</v>
      </c>
      <c r="L248" s="96">
        <v>155.97961425781199</v>
      </c>
      <c r="M248" s="92">
        <f t="shared" si="37"/>
        <v>2.0979564604215462E-3</v>
      </c>
      <c r="N248" s="96">
        <v>533.33612060546795</v>
      </c>
      <c r="O248" s="92">
        <f t="shared" si="38"/>
        <v>-1.599698476482081E-2</v>
      </c>
      <c r="P248" s="96">
        <v>84.527557373046804</v>
      </c>
      <c r="Q248" s="92">
        <f t="shared" si="39"/>
        <v>-3.9247135401450084E-3</v>
      </c>
      <c r="R248" s="96">
        <v>338.43499755859301</v>
      </c>
      <c r="S248" s="92">
        <f t="shared" si="40"/>
        <v>1.3411124967662502E-2</v>
      </c>
      <c r="T248" s="96">
        <v>285.245361328125</v>
      </c>
      <c r="U248" s="92">
        <f t="shared" si="41"/>
        <v>1.6285386947967995E-2</v>
      </c>
      <c r="V248" s="96">
        <v>387.89636230468699</v>
      </c>
      <c r="W248" s="92">
        <f t="shared" si="42"/>
        <v>-1.314797212066221E-2</v>
      </c>
      <c r="X248" s="96">
        <v>1247.0146484375</v>
      </c>
      <c r="Y248" s="92">
        <f t="shared" si="43"/>
        <v>-1.1725162198077066E-2</v>
      </c>
    </row>
    <row r="249" spans="3:25" ht="14.25" customHeight="1" x14ac:dyDescent="0.35">
      <c r="C249" s="95">
        <v>45923</v>
      </c>
      <c r="D249" s="96">
        <v>35568.050000000003</v>
      </c>
      <c r="E249" s="92">
        <f t="shared" si="33"/>
        <v>3.581999430040339E-3</v>
      </c>
      <c r="F249" s="96">
        <v>925.09997558593705</v>
      </c>
      <c r="G249" s="92">
        <f t="shared" si="34"/>
        <v>-1.3121451363107606E-2</v>
      </c>
      <c r="H249" s="96">
        <v>1131.44995117187</v>
      </c>
      <c r="I249" s="92">
        <f t="shared" si="35"/>
        <v>-1.7966473812919714E-2</v>
      </c>
      <c r="J249" s="96">
        <v>162.350006103515</v>
      </c>
      <c r="K249" s="92">
        <f t="shared" si="36"/>
        <v>-4.6402313635741543E-2</v>
      </c>
      <c r="L249" s="96">
        <v>155.653060913085</v>
      </c>
      <c r="M249" s="92">
        <f t="shared" si="37"/>
        <v>-8.0267062877235063E-3</v>
      </c>
      <c r="N249" s="96">
        <v>542.006591796875</v>
      </c>
      <c r="O249" s="92">
        <f t="shared" si="38"/>
        <v>1.657541260031925E-3</v>
      </c>
      <c r="P249" s="96">
        <v>84.860610961914006</v>
      </c>
      <c r="Q249" s="92">
        <f t="shared" si="39"/>
        <v>-1.2538523990186512E-2</v>
      </c>
      <c r="R249" s="96">
        <v>333.95626831054602</v>
      </c>
      <c r="S249" s="92">
        <f t="shared" si="40"/>
        <v>1.1202710813174033E-2</v>
      </c>
      <c r="T249" s="96">
        <v>280.67446899414</v>
      </c>
      <c r="U249" s="92">
        <f t="shared" si="41"/>
        <v>6.8028484300541869E-3</v>
      </c>
      <c r="V249" s="96">
        <v>393.064361572265</v>
      </c>
      <c r="W249" s="92">
        <f t="shared" si="42"/>
        <v>5.0600388288390974E-4</v>
      </c>
      <c r="X249" s="96">
        <v>1261.8095703125</v>
      </c>
      <c r="Y249" s="92">
        <f t="shared" si="43"/>
        <v>8.4344947185874819E-3</v>
      </c>
    </row>
    <row r="250" spans="3:25" ht="14.25" customHeight="1" x14ac:dyDescent="0.35">
      <c r="C250" s="95">
        <v>45922</v>
      </c>
      <c r="D250" s="96">
        <v>35441.1</v>
      </c>
      <c r="E250" s="92">
        <f t="shared" si="33"/>
        <v>8.884397506333741E-3</v>
      </c>
      <c r="F250" s="96">
        <v>937.40002441406205</v>
      </c>
      <c r="G250" s="92">
        <f t="shared" si="34"/>
        <v>6.8688363818090403E-2</v>
      </c>
      <c r="H250" s="96">
        <v>1152.15002441406</v>
      </c>
      <c r="I250" s="92">
        <f t="shared" si="35"/>
        <v>0.11783261763436137</v>
      </c>
      <c r="J250" s="96">
        <v>170.25</v>
      </c>
      <c r="K250" s="92">
        <f t="shared" si="36"/>
        <v>0.19995766944482884</v>
      </c>
      <c r="L250" s="96">
        <v>156.91255187988199</v>
      </c>
      <c r="M250" s="92">
        <f t="shared" si="37"/>
        <v>-7.4943989863589522E-3</v>
      </c>
      <c r="N250" s="96">
        <v>541.10968017578102</v>
      </c>
      <c r="O250" s="92">
        <f t="shared" si="38"/>
        <v>-4.6745445078111292E-3</v>
      </c>
      <c r="P250" s="96">
        <v>85.938148498535099</v>
      </c>
      <c r="Q250" s="92">
        <f t="shared" si="39"/>
        <v>-1.0248641296752847E-3</v>
      </c>
      <c r="R250" s="96">
        <v>330.25650024414</v>
      </c>
      <c r="S250" s="92">
        <f t="shared" si="40"/>
        <v>1.6241686062483662E-3</v>
      </c>
      <c r="T250" s="96">
        <v>278.77798461914</v>
      </c>
      <c r="U250" s="92">
        <f t="shared" si="41"/>
        <v>1.5721453430210808E-3</v>
      </c>
      <c r="V250" s="96">
        <v>392.86557006835898</v>
      </c>
      <c r="W250" s="92">
        <f t="shared" si="42"/>
        <v>-2.5233254184016118E-3</v>
      </c>
      <c r="X250" s="96">
        <v>1251.255859375</v>
      </c>
      <c r="Y250" s="92">
        <f t="shared" si="43"/>
        <v>3.242486487688101E-3</v>
      </c>
    </row>
    <row r="251" spans="3:25" ht="14.25" customHeight="1" x14ac:dyDescent="0.35">
      <c r="C251" s="95">
        <v>45919</v>
      </c>
      <c r="D251" s="96">
        <v>35129</v>
      </c>
      <c r="E251" s="92">
        <f t="shared" si="33"/>
        <v>5.4006405211173281E-3</v>
      </c>
      <c r="F251" s="96">
        <v>877.15002441406205</v>
      </c>
      <c r="G251" s="92">
        <f t="shared" si="34"/>
        <v>4.7218302269478984E-2</v>
      </c>
      <c r="H251" s="96">
        <v>1030.69995117187</v>
      </c>
      <c r="I251" s="92">
        <f t="shared" si="35"/>
        <v>5.2916462831649858E-2</v>
      </c>
      <c r="J251" s="96">
        <v>141.88000488281199</v>
      </c>
      <c r="K251" s="92">
        <f t="shared" si="36"/>
        <v>0.12362404890111489</v>
      </c>
      <c r="L251" s="96">
        <v>158.097396850585</v>
      </c>
      <c r="M251" s="92">
        <f t="shared" si="37"/>
        <v>2.7030308833558392E-2</v>
      </c>
      <c r="N251" s="96">
        <v>543.65100097656205</v>
      </c>
      <c r="O251" s="92">
        <f t="shared" si="38"/>
        <v>1.4317568774811162E-2</v>
      </c>
      <c r="P251" s="96">
        <v>86.026313781738196</v>
      </c>
      <c r="Q251" s="92">
        <f t="shared" si="39"/>
        <v>8.3821979639973065E-3</v>
      </c>
      <c r="R251" s="96">
        <v>329.72097778320301</v>
      </c>
      <c r="S251" s="92">
        <f t="shared" si="40"/>
        <v>5.0452741659128275E-3</v>
      </c>
      <c r="T251" s="96">
        <v>278.34039306640602</v>
      </c>
      <c r="U251" s="92">
        <f t="shared" si="41"/>
        <v>-1.0031069973922335E-2</v>
      </c>
      <c r="V251" s="96">
        <v>393.85940551757801</v>
      </c>
      <c r="W251" s="92">
        <f t="shared" si="42"/>
        <v>8.1403561725132967E-3</v>
      </c>
      <c r="X251" s="96">
        <v>1247.21179199218</v>
      </c>
      <c r="Y251" s="92">
        <f t="shared" si="43"/>
        <v>-1.5570357152498104E-2</v>
      </c>
    </row>
    <row r="252" spans="3:25" ht="14.25" customHeight="1" x14ac:dyDescent="0.35">
      <c r="C252" s="95">
        <v>45918</v>
      </c>
      <c r="D252" s="96">
        <v>34940.300000000003</v>
      </c>
      <c r="E252" s="92">
        <f t="shared" si="33"/>
        <v>3.2618651781537444E-3</v>
      </c>
      <c r="F252" s="96">
        <v>837.59997558593705</v>
      </c>
      <c r="G252" s="92">
        <f t="shared" si="34"/>
        <v>1.3491394777924937E-2</v>
      </c>
      <c r="H252" s="96">
        <v>978.90002441406205</v>
      </c>
      <c r="I252" s="92">
        <f t="shared" si="35"/>
        <v>-5.6152716944657399E-4</v>
      </c>
      <c r="J252" s="96">
        <v>126.26999664306599</v>
      </c>
      <c r="K252" s="92">
        <f t="shared" si="36"/>
        <v>1.3481218953375063E-3</v>
      </c>
      <c r="L252" s="96">
        <v>153.93644714355401</v>
      </c>
      <c r="M252" s="92">
        <f t="shared" si="37"/>
        <v>-1.1502511667173421E-2</v>
      </c>
      <c r="N252" s="96">
        <v>535.97711181640602</v>
      </c>
      <c r="O252" s="92">
        <f t="shared" si="38"/>
        <v>5.2336788377935761E-3</v>
      </c>
      <c r="P252" s="96">
        <v>85.311218261718693</v>
      </c>
      <c r="Q252" s="92">
        <f t="shared" si="39"/>
        <v>-1.3760435532788051E-3</v>
      </c>
      <c r="R252" s="96">
        <v>328.06579589843699</v>
      </c>
      <c r="S252" s="92">
        <f t="shared" si="40"/>
        <v>1.6350319477846931E-3</v>
      </c>
      <c r="T252" s="96">
        <v>281.16073608398398</v>
      </c>
      <c r="U252" s="92">
        <f t="shared" si="41"/>
        <v>6.7910030137916522E-3</v>
      </c>
      <c r="V252" s="96">
        <v>390.67913818359301</v>
      </c>
      <c r="W252" s="92">
        <f t="shared" si="42"/>
        <v>-3.9274832089734035E-3</v>
      </c>
      <c r="X252" s="96">
        <v>1266.9384765625</v>
      </c>
      <c r="Y252" s="92">
        <f t="shared" si="43"/>
        <v>1.4933628318584136E-2</v>
      </c>
    </row>
    <row r="253" spans="3:25" ht="14.25" customHeight="1" x14ac:dyDescent="0.35">
      <c r="C253" s="95">
        <v>45917</v>
      </c>
      <c r="D253" s="96">
        <v>34826.699999999997</v>
      </c>
      <c r="E253" s="92">
        <f t="shared" si="33"/>
        <v>8.8233334588567747E-3</v>
      </c>
      <c r="F253" s="96">
        <v>826.45001220703102</v>
      </c>
      <c r="G253" s="92">
        <f t="shared" si="34"/>
        <v>-1.2073367680732638E-2</v>
      </c>
      <c r="H253" s="96">
        <v>979.45001220703102</v>
      </c>
      <c r="I253" s="92">
        <f t="shared" si="35"/>
        <v>-8.5032784193000976E-3</v>
      </c>
      <c r="J253" s="96">
        <v>126.09999847412099</v>
      </c>
      <c r="K253" s="92">
        <f t="shared" si="36"/>
        <v>-1.0747648336567939E-2</v>
      </c>
      <c r="L253" s="96">
        <v>155.72770690917901</v>
      </c>
      <c r="M253" s="92">
        <f t="shared" si="37"/>
        <v>-7.0786393656174784E-3</v>
      </c>
      <c r="N253" s="96">
        <v>533.18658447265602</v>
      </c>
      <c r="O253" s="92">
        <f t="shared" si="38"/>
        <v>-9.3510140632070415E-3</v>
      </c>
      <c r="P253" s="96">
        <v>85.428771972656193</v>
      </c>
      <c r="Q253" s="92">
        <f t="shared" si="39"/>
        <v>-1.5799495687467524E-2</v>
      </c>
      <c r="R253" s="96">
        <v>327.5302734375</v>
      </c>
      <c r="S253" s="92">
        <f t="shared" si="40"/>
        <v>4.0291154553153685E-3</v>
      </c>
      <c r="T253" s="96">
        <v>279.26425170898398</v>
      </c>
      <c r="U253" s="92">
        <f t="shared" si="41"/>
        <v>-4.161745114412807E-3</v>
      </c>
      <c r="V253" s="96">
        <v>392.21957397460898</v>
      </c>
      <c r="W253" s="92">
        <f t="shared" si="42"/>
        <v>-3.5349318847395228E-3</v>
      </c>
      <c r="X253" s="96">
        <v>1248.296875</v>
      </c>
      <c r="Y253" s="92">
        <f t="shared" si="43"/>
        <v>2.9320865361757154E-3</v>
      </c>
    </row>
    <row r="254" spans="3:25" ht="14.25" customHeight="1" x14ac:dyDescent="0.35">
      <c r="C254" s="95">
        <v>45916</v>
      </c>
      <c r="D254" s="96">
        <v>34522.1</v>
      </c>
      <c r="E254" s="92">
        <f t="shared" si="33"/>
        <v>7.9548258157382534E-3</v>
      </c>
      <c r="F254" s="96">
        <v>836.54998779296795</v>
      </c>
      <c r="G254" s="92">
        <f t="shared" si="34"/>
        <v>-7.1676115820940023E-4</v>
      </c>
      <c r="H254" s="96">
        <v>987.84997558593705</v>
      </c>
      <c r="I254" s="92">
        <f t="shared" si="35"/>
        <v>1.1654640363627511E-3</v>
      </c>
      <c r="J254" s="96">
        <v>127.470001220703</v>
      </c>
      <c r="K254" s="92">
        <f t="shared" si="36"/>
        <v>-1.0556551975637651E-2</v>
      </c>
      <c r="L254" s="96">
        <v>156.83790588378901</v>
      </c>
      <c r="M254" s="92">
        <f t="shared" si="37"/>
        <v>1.0337090005414273E-2</v>
      </c>
      <c r="N254" s="96">
        <v>538.219482421875</v>
      </c>
      <c r="O254" s="92">
        <f t="shared" si="38"/>
        <v>1.513156137673688E-2</v>
      </c>
      <c r="P254" s="96">
        <v>86.8001708984375</v>
      </c>
      <c r="Q254" s="92">
        <f t="shared" si="39"/>
        <v>2.3092040291784244E-2</v>
      </c>
      <c r="R254" s="96">
        <v>326.21591186523398</v>
      </c>
      <c r="S254" s="92">
        <f t="shared" si="40"/>
        <v>1.1929940884687795E-2</v>
      </c>
      <c r="T254" s="96">
        <v>280.43133544921801</v>
      </c>
      <c r="U254" s="92">
        <f t="shared" si="41"/>
        <v>7.3362375141825531E-3</v>
      </c>
      <c r="V254" s="96">
        <v>393.61096191406199</v>
      </c>
      <c r="W254" s="92">
        <f t="shared" si="42"/>
        <v>2.0747429146309004E-2</v>
      </c>
      <c r="X254" s="96">
        <v>1244.6474609375</v>
      </c>
      <c r="Y254" s="92">
        <f t="shared" si="43"/>
        <v>-4.2610273810462784E-3</v>
      </c>
    </row>
    <row r="255" spans="3:25" ht="14.25" customHeight="1" x14ac:dyDescent="0.35">
      <c r="C255" s="95">
        <v>45915</v>
      </c>
      <c r="D255" s="96">
        <v>34249.65</v>
      </c>
      <c r="E255" s="92">
        <f t="shared" si="33"/>
        <v>-1.1956612079385698E-3</v>
      </c>
      <c r="F255" s="96">
        <v>837.15002441406205</v>
      </c>
      <c r="G255" s="92">
        <f t="shared" si="34"/>
        <v>8.7359920312313211E-3</v>
      </c>
      <c r="H255" s="96">
        <v>986.70001220703102</v>
      </c>
      <c r="I255" s="92">
        <f t="shared" si="35"/>
        <v>5.093205600312789E-3</v>
      </c>
      <c r="J255" s="96">
        <v>128.83000183105401</v>
      </c>
      <c r="K255" s="92">
        <f t="shared" si="36"/>
        <v>-6.7844024151060278E-3</v>
      </c>
      <c r="L255" s="96">
        <v>155.23324584960901</v>
      </c>
      <c r="M255" s="92">
        <f t="shared" si="37"/>
        <v>3.9547679678783698E-2</v>
      </c>
      <c r="N255" s="96">
        <v>530.19677734375</v>
      </c>
      <c r="O255" s="92">
        <f t="shared" si="38"/>
        <v>1.1887789554686723E-2</v>
      </c>
      <c r="P255" s="96">
        <v>84.841018676757798</v>
      </c>
      <c r="Q255" s="92">
        <f t="shared" si="39"/>
        <v>3.7245399788732536E-2</v>
      </c>
      <c r="R255" s="96">
        <v>322.37005615234301</v>
      </c>
      <c r="S255" s="92">
        <f t="shared" si="40"/>
        <v>-1.8088244021021715E-3</v>
      </c>
      <c r="T255" s="96">
        <v>278.38900756835898</v>
      </c>
      <c r="U255" s="92">
        <f t="shared" si="41"/>
        <v>-4.8668765166727246E-3</v>
      </c>
      <c r="V255" s="96">
        <v>385.61053466796801</v>
      </c>
      <c r="W255" s="92">
        <f t="shared" si="42"/>
        <v>4.530756171447381E-3</v>
      </c>
      <c r="X255" s="96">
        <v>1249.9736328125</v>
      </c>
      <c r="Y255" s="92">
        <f t="shared" si="43"/>
        <v>-3.9438397223534594E-4</v>
      </c>
    </row>
    <row r="256" spans="3:25" ht="14.25" customHeight="1" x14ac:dyDescent="0.35">
      <c r="C256" s="95">
        <v>45912</v>
      </c>
      <c r="D256" s="96">
        <v>34290.65</v>
      </c>
      <c r="E256" s="92">
        <f t="shared" si="33"/>
        <v>-2.113832042195396E-4</v>
      </c>
      <c r="F256" s="96">
        <v>829.90002441406205</v>
      </c>
      <c r="G256" s="92">
        <f t="shared" si="34"/>
        <v>1.9909072095367186E-2</v>
      </c>
      <c r="H256" s="96">
        <v>981.70001220703102</v>
      </c>
      <c r="I256" s="92">
        <f t="shared" si="35"/>
        <v>5.4796300044799295E-3</v>
      </c>
      <c r="J256" s="96">
        <v>129.71000671386699</v>
      </c>
      <c r="K256" s="92">
        <f t="shared" si="36"/>
        <v>3.8261477603582339E-2</v>
      </c>
      <c r="L256" s="96">
        <v>149.32768249511699</v>
      </c>
      <c r="M256" s="92">
        <f t="shared" si="37"/>
        <v>-6.4556823619084103E-3</v>
      </c>
      <c r="N256" s="96">
        <v>523.96795654296795</v>
      </c>
      <c r="O256" s="92">
        <f t="shared" si="38"/>
        <v>8.0529715970119042E-3</v>
      </c>
      <c r="P256" s="96">
        <v>81.794548034667898</v>
      </c>
      <c r="Q256" s="92">
        <f t="shared" si="39"/>
        <v>1.4827534765094574E-2</v>
      </c>
      <c r="R256" s="96">
        <v>322.95422363281199</v>
      </c>
      <c r="S256" s="92">
        <f t="shared" si="40"/>
        <v>1.9634862380795148E-3</v>
      </c>
      <c r="T256" s="96">
        <v>279.75051879882801</v>
      </c>
      <c r="U256" s="92">
        <f t="shared" si="41"/>
        <v>2.9636387229541317E-3</v>
      </c>
      <c r="V256" s="96">
        <v>383.87130737304602</v>
      </c>
      <c r="W256" s="92">
        <f t="shared" si="42"/>
        <v>-4.7668543168523092E-3</v>
      </c>
      <c r="X256" s="96">
        <v>1250.466796875</v>
      </c>
      <c r="Y256" s="92">
        <f t="shared" si="43"/>
        <v>-3.942284948356134E-4</v>
      </c>
    </row>
    <row r="257" spans="3:25" ht="14.25" customHeight="1" x14ac:dyDescent="0.35">
      <c r="C257" s="95">
        <v>45911</v>
      </c>
      <c r="D257" s="96">
        <v>34297.9</v>
      </c>
      <c r="E257" s="92">
        <f t="shared" si="33"/>
        <v>3.8501138992041994E-4</v>
      </c>
      <c r="F257" s="96">
        <v>813.70001220703102</v>
      </c>
      <c r="G257" s="92">
        <f t="shared" si="34"/>
        <v>2.4022324693946384E-3</v>
      </c>
      <c r="H257" s="96">
        <v>976.34997558593705</v>
      </c>
      <c r="I257" s="92">
        <f t="shared" si="35"/>
        <v>1.3494576560395988E-2</v>
      </c>
      <c r="J257" s="96">
        <v>124.930000305175</v>
      </c>
      <c r="K257" s="92">
        <f t="shared" si="36"/>
        <v>-1.5446442540001271E-2</v>
      </c>
      <c r="L257" s="96">
        <v>150.29795837402301</v>
      </c>
      <c r="M257" s="92">
        <f t="shared" si="37"/>
        <v>-6.2027068977066335E-5</v>
      </c>
      <c r="N257" s="96">
        <v>519.78216552734295</v>
      </c>
      <c r="O257" s="92">
        <f t="shared" si="38"/>
        <v>4.9132252928021369E-3</v>
      </c>
      <c r="P257" s="96">
        <v>80.599456787109304</v>
      </c>
      <c r="Q257" s="92">
        <f t="shared" si="39"/>
        <v>3.4188022474183954E-2</v>
      </c>
      <c r="R257" s="96">
        <v>322.32135009765602</v>
      </c>
      <c r="S257" s="92">
        <f t="shared" si="40"/>
        <v>1.6582150613910107E-2</v>
      </c>
      <c r="T257" s="96">
        <v>278.92388916015602</v>
      </c>
      <c r="U257" s="92">
        <f t="shared" si="41"/>
        <v>1.3606613045502369E-2</v>
      </c>
      <c r="V257" s="96">
        <v>385.70993041992102</v>
      </c>
      <c r="W257" s="92">
        <f t="shared" si="42"/>
        <v>4.1397215201874893E-3</v>
      </c>
      <c r="X257" s="96">
        <v>1250.9599609375</v>
      </c>
      <c r="Y257" s="92">
        <f t="shared" si="43"/>
        <v>4.2758729907355075E-3</v>
      </c>
    </row>
    <row r="258" spans="3:25" ht="14.25" customHeight="1" x14ac:dyDescent="0.35">
      <c r="C258" s="95">
        <v>45910</v>
      </c>
      <c r="D258" s="96">
        <v>34284.699999999997</v>
      </c>
      <c r="E258" s="92">
        <f t="shared" si="33"/>
        <v>-9.8739119636349626E-3</v>
      </c>
      <c r="F258" s="96">
        <v>811.75</v>
      </c>
      <c r="G258" s="92">
        <f t="shared" si="34"/>
        <v>2.2162028640524856E-2</v>
      </c>
      <c r="H258" s="96">
        <v>963.34997558593705</v>
      </c>
      <c r="I258" s="92">
        <f t="shared" si="35"/>
        <v>2.0822256145732965E-2</v>
      </c>
      <c r="J258" s="96">
        <v>126.889999389648</v>
      </c>
      <c r="K258" s="92">
        <f t="shared" si="36"/>
        <v>-1.4293454509121672E-2</v>
      </c>
      <c r="L258" s="96">
        <v>150.30728149414</v>
      </c>
      <c r="M258" s="92">
        <f t="shared" si="37"/>
        <v>1.9296452752342708E-2</v>
      </c>
      <c r="N258" s="96">
        <v>517.24084472656205</v>
      </c>
      <c r="O258" s="92">
        <f t="shared" si="38"/>
        <v>2.5489069150871346E-2</v>
      </c>
      <c r="P258" s="96">
        <v>77.935012817382798</v>
      </c>
      <c r="Q258" s="92">
        <f t="shared" si="39"/>
        <v>1.2600234318303372E-2</v>
      </c>
      <c r="R258" s="96">
        <v>317.06375122070301</v>
      </c>
      <c r="S258" s="92">
        <f t="shared" si="40"/>
        <v>4.7825488610224731E-3</v>
      </c>
      <c r="T258" s="96">
        <v>275.17962646484301</v>
      </c>
      <c r="U258" s="92">
        <f t="shared" si="41"/>
        <v>-3.1706542960918682E-3</v>
      </c>
      <c r="V258" s="96">
        <v>384.11978149414</v>
      </c>
      <c r="W258" s="92">
        <f t="shared" si="42"/>
        <v>4.8096093836877962E-3</v>
      </c>
      <c r="X258" s="96">
        <v>1245.6337890625</v>
      </c>
      <c r="Y258" s="92">
        <f t="shared" si="43"/>
        <v>1.5274539753999505E-2</v>
      </c>
    </row>
    <row r="259" spans="3:25" ht="14.25" customHeight="1" x14ac:dyDescent="0.35">
      <c r="C259" s="95">
        <v>45909</v>
      </c>
      <c r="D259" s="96">
        <v>34626.6</v>
      </c>
      <c r="E259" s="92">
        <f t="shared" si="33"/>
        <v>3.946014119829977E-3</v>
      </c>
      <c r="F259" s="96">
        <v>794.15002441406205</v>
      </c>
      <c r="G259" s="92">
        <f t="shared" si="34"/>
        <v>2.3059612771738625E-2</v>
      </c>
      <c r="H259" s="96">
        <v>943.70001220703102</v>
      </c>
      <c r="I259" s="92">
        <f t="shared" si="35"/>
        <v>6.9355526198651152E-3</v>
      </c>
      <c r="J259" s="96">
        <v>128.72999572753901</v>
      </c>
      <c r="K259" s="92">
        <f t="shared" si="36"/>
        <v>1.5461064418827775E-2</v>
      </c>
      <c r="L259" s="96">
        <v>147.46179199218699</v>
      </c>
      <c r="M259" s="92">
        <f t="shared" si="37"/>
        <v>1.9610400092423319E-2</v>
      </c>
      <c r="N259" s="96">
        <v>504.38455200195301</v>
      </c>
      <c r="O259" s="92">
        <f t="shared" si="38"/>
        <v>-8.0360988855355808E-3</v>
      </c>
      <c r="P259" s="96">
        <v>76.965232849121094</v>
      </c>
      <c r="Q259" s="92">
        <f t="shared" si="39"/>
        <v>-8.9016759970095283E-4</v>
      </c>
      <c r="R259" s="96">
        <v>315.554595947265</v>
      </c>
      <c r="S259" s="92">
        <f t="shared" si="40"/>
        <v>-7.9584236620322546E-3</v>
      </c>
      <c r="T259" s="96">
        <v>276.05490112304602</v>
      </c>
      <c r="U259" s="92">
        <f t="shared" si="41"/>
        <v>3.7129236083306427E-3</v>
      </c>
      <c r="V259" s="96">
        <v>382.281158447265</v>
      </c>
      <c r="W259" s="92">
        <f t="shared" si="42"/>
        <v>3.6529133049227891E-3</v>
      </c>
      <c r="X259" s="96">
        <v>1226.8935546875</v>
      </c>
      <c r="Y259" s="92">
        <f t="shared" si="43"/>
        <v>-1.2621050960469948E-2</v>
      </c>
    </row>
    <row r="260" spans="3:25" ht="14.25" customHeight="1" x14ac:dyDescent="0.35">
      <c r="C260" s="95">
        <v>45908</v>
      </c>
      <c r="D260" s="96">
        <v>34490.5</v>
      </c>
      <c r="E260" s="92">
        <f t="shared" ref="E260:E323" si="44">D260/D261-1</f>
        <v>9.8139966564485537E-3</v>
      </c>
      <c r="F260" s="96">
        <v>776.25</v>
      </c>
      <c r="G260" s="92">
        <f t="shared" ref="G260:G323" si="45">F260/F261-1</f>
        <v>2.6853611303877312E-2</v>
      </c>
      <c r="H260" s="96">
        <v>937.20001220703102</v>
      </c>
      <c r="I260" s="92">
        <f t="shared" ref="I260:I323" si="46">H260/H261-1</f>
        <v>8.4468034941784786E-3</v>
      </c>
      <c r="J260" s="96">
        <v>126.76999664306599</v>
      </c>
      <c r="K260" s="92">
        <f t="shared" ref="K260:K323" si="47">J260/J261-1</f>
        <v>3.9609595743455017E-2</v>
      </c>
      <c r="L260" s="96">
        <v>144.62562561035099</v>
      </c>
      <c r="M260" s="92">
        <f t="shared" ref="M260:M323" si="48">L260/L261-1</f>
        <v>9.9679913100572115E-3</v>
      </c>
      <c r="N260" s="96">
        <v>508.47067260742102</v>
      </c>
      <c r="O260" s="92">
        <f t="shared" ref="O260:O323" si="49">N260/N261-1</f>
        <v>1.2100817385892304E-2</v>
      </c>
      <c r="P260" s="96">
        <v>77.033805847167898</v>
      </c>
      <c r="Q260" s="92">
        <f t="shared" ref="Q260:Q323" si="50">P260/P261-1</f>
        <v>1.053705418461659E-2</v>
      </c>
      <c r="R260" s="96">
        <v>318.08605957031199</v>
      </c>
      <c r="S260" s="92">
        <f t="shared" ref="S260:S323" si="51">R260/R261-1</f>
        <v>-6.0846662006224239E-3</v>
      </c>
      <c r="T260" s="96">
        <v>275.03372192382801</v>
      </c>
      <c r="U260" s="92">
        <f t="shared" ref="U260:U323" si="52">T260/T261-1</f>
        <v>-8.9364252913239905E-3</v>
      </c>
      <c r="V260" s="96">
        <v>380.88980102539</v>
      </c>
      <c r="W260" s="92">
        <f t="shared" ref="W260:W323" si="53">V260/V261-1</f>
        <v>-6.6095778109604986E-3</v>
      </c>
      <c r="X260" s="96">
        <v>1242.576171875</v>
      </c>
      <c r="Y260" s="92">
        <f t="shared" ref="Y260:Y323" si="54">X260/X261-1</f>
        <v>-2.4546678280148448E-3</v>
      </c>
    </row>
    <row r="261" spans="3:25" ht="14.25" customHeight="1" x14ac:dyDescent="0.35">
      <c r="C261" s="95">
        <v>45905</v>
      </c>
      <c r="D261" s="96">
        <v>34155.300000000003</v>
      </c>
      <c r="E261" s="92">
        <f t="shared" si="44"/>
        <v>1.5358820880148283E-2</v>
      </c>
      <c r="F261" s="96">
        <v>755.95001220703102</v>
      </c>
      <c r="G261" s="92">
        <f t="shared" si="45"/>
        <v>-3.1647174209397111E-3</v>
      </c>
      <c r="H261" s="96">
        <v>929.34997558593705</v>
      </c>
      <c r="I261" s="92">
        <f t="shared" si="46"/>
        <v>2.1519794072122345E-4</v>
      </c>
      <c r="J261" s="96">
        <v>121.94000244140599</v>
      </c>
      <c r="K261" s="92">
        <f t="shared" si="47"/>
        <v>1.6428830388250937E-3</v>
      </c>
      <c r="L261" s="96">
        <v>143.19822692871</v>
      </c>
      <c r="M261" s="92">
        <f t="shared" si="48"/>
        <v>-1.755955948781196E-3</v>
      </c>
      <c r="N261" s="96">
        <v>502.39132690429602</v>
      </c>
      <c r="O261" s="92">
        <f t="shared" si="49"/>
        <v>3.1840741084694368E-3</v>
      </c>
      <c r="P261" s="96">
        <v>76.230560302734304</v>
      </c>
      <c r="Q261" s="92">
        <f t="shared" si="50"/>
        <v>-3.4573873641245978E-3</v>
      </c>
      <c r="R261" s="96">
        <v>320.03335571289</v>
      </c>
      <c r="S261" s="92">
        <f t="shared" si="51"/>
        <v>-4.0900591751843463E-3</v>
      </c>
      <c r="T261" s="96">
        <v>277.51370239257801</v>
      </c>
      <c r="U261" s="92">
        <f t="shared" si="52"/>
        <v>1.2597605216763563E-2</v>
      </c>
      <c r="V261" s="96">
        <v>383.424072265625</v>
      </c>
      <c r="W261" s="92">
        <f t="shared" si="53"/>
        <v>8.3637584432354473E-3</v>
      </c>
      <c r="X261" s="96">
        <v>1245.6337890625</v>
      </c>
      <c r="Y261" s="92">
        <f t="shared" si="54"/>
        <v>-2.4712332998687137E-2</v>
      </c>
    </row>
    <row r="262" spans="3:25" ht="14.25" customHeight="1" x14ac:dyDescent="0.35">
      <c r="C262" s="95">
        <v>45904</v>
      </c>
      <c r="D262" s="96">
        <v>33638.65</v>
      </c>
      <c r="E262" s="92">
        <f t="shared" si="44"/>
        <v>-1.3122405022139016E-3</v>
      </c>
      <c r="F262" s="96">
        <v>758.34997558593705</v>
      </c>
      <c r="G262" s="92">
        <f t="shared" si="45"/>
        <v>-7.0054164404591557E-3</v>
      </c>
      <c r="H262" s="96">
        <v>929.15002441406205</v>
      </c>
      <c r="I262" s="92">
        <f t="shared" si="46"/>
        <v>-7.0000937346570424E-3</v>
      </c>
      <c r="J262" s="96">
        <v>121.73999786376901</v>
      </c>
      <c r="K262" s="92">
        <f t="shared" si="47"/>
        <v>-9.84759116863132E-4</v>
      </c>
      <c r="L262" s="96">
        <v>143.45011901855401</v>
      </c>
      <c r="M262" s="92">
        <f t="shared" si="48"/>
        <v>-9.0229051165607865E-3</v>
      </c>
      <c r="N262" s="96">
        <v>500.79675292968699</v>
      </c>
      <c r="O262" s="92">
        <f t="shared" si="49"/>
        <v>-1.2867111312667157E-2</v>
      </c>
      <c r="P262" s="96">
        <v>76.495033264160099</v>
      </c>
      <c r="Q262" s="92">
        <f t="shared" si="50"/>
        <v>-1.6251001890014938E-2</v>
      </c>
      <c r="R262" s="96">
        <v>321.34768676757801</v>
      </c>
      <c r="S262" s="92">
        <f t="shared" si="51"/>
        <v>-2.568901645830457E-3</v>
      </c>
      <c r="T262" s="96">
        <v>274.06118774414</v>
      </c>
      <c r="U262" s="92">
        <f t="shared" si="52"/>
        <v>-1.4857485994763886E-2</v>
      </c>
      <c r="V262" s="96">
        <v>380.24380493164</v>
      </c>
      <c r="W262" s="92">
        <f t="shared" si="53"/>
        <v>-1.6831507463386242E-2</v>
      </c>
      <c r="X262" s="96">
        <v>1277.1962890625</v>
      </c>
      <c r="Y262" s="92">
        <f t="shared" si="54"/>
        <v>-1.4685740374372203E-2</v>
      </c>
    </row>
    <row r="263" spans="3:25" ht="14.25" customHeight="1" x14ac:dyDescent="0.35">
      <c r="C263" s="95">
        <v>45903</v>
      </c>
      <c r="D263" s="96">
        <v>33682.85</v>
      </c>
      <c r="E263" s="92">
        <f t="shared" si="44"/>
        <v>-8.0427730633364503E-3</v>
      </c>
      <c r="F263" s="96">
        <v>763.70001220703102</v>
      </c>
      <c r="G263" s="92">
        <f t="shared" si="45"/>
        <v>8.518765801217576E-4</v>
      </c>
      <c r="H263" s="96">
        <v>935.70001220703102</v>
      </c>
      <c r="I263" s="92">
        <f t="shared" si="46"/>
        <v>1.981085473534705E-3</v>
      </c>
      <c r="J263" s="96">
        <v>121.86000061035099</v>
      </c>
      <c r="K263" s="92">
        <f t="shared" si="47"/>
        <v>1.5616211413282954E-3</v>
      </c>
      <c r="L263" s="96">
        <v>144.75624084472599</v>
      </c>
      <c r="M263" s="92">
        <f t="shared" si="48"/>
        <v>-1.0522309530331619E-2</v>
      </c>
      <c r="N263" s="96">
        <v>507.32455444335898</v>
      </c>
      <c r="O263" s="92">
        <f t="shared" si="49"/>
        <v>-4.4005419018398051E-3</v>
      </c>
      <c r="P263" s="96">
        <v>77.758689880371094</v>
      </c>
      <c r="Q263" s="92">
        <f t="shared" si="50"/>
        <v>-2.2624354656214374E-3</v>
      </c>
      <c r="R263" s="96">
        <v>322.17532348632801</v>
      </c>
      <c r="S263" s="92">
        <f t="shared" si="51"/>
        <v>-6.0956780534489052E-3</v>
      </c>
      <c r="T263" s="96">
        <v>278.19445800781199</v>
      </c>
      <c r="U263" s="92">
        <f t="shared" si="52"/>
        <v>-2.2672570108467349E-3</v>
      </c>
      <c r="V263" s="96">
        <v>386.75344848632801</v>
      </c>
      <c r="W263" s="92">
        <f t="shared" si="53"/>
        <v>8.0300301093334525E-3</v>
      </c>
      <c r="X263" s="96">
        <v>1296.232421875</v>
      </c>
      <c r="Y263" s="92">
        <f t="shared" si="54"/>
        <v>7.358672905956487E-3</v>
      </c>
    </row>
    <row r="264" spans="3:25" ht="14.25" customHeight="1" x14ac:dyDescent="0.35">
      <c r="C264" s="95">
        <v>45902</v>
      </c>
      <c r="D264" s="96">
        <v>33955.949999999997</v>
      </c>
      <c r="E264" s="92">
        <f t="shared" si="44"/>
        <v>-1.5608353252054341E-2</v>
      </c>
      <c r="F264" s="96">
        <v>763.04998779296795</v>
      </c>
      <c r="G264" s="92">
        <f t="shared" si="45"/>
        <v>-4.695801873671801E-3</v>
      </c>
      <c r="H264" s="96">
        <v>933.84997558593705</v>
      </c>
      <c r="I264" s="92">
        <f t="shared" si="46"/>
        <v>2.4689902024670474E-3</v>
      </c>
      <c r="J264" s="96">
        <v>121.669998168945</v>
      </c>
      <c r="K264" s="92">
        <f t="shared" si="47"/>
        <v>2.4717427335763098E-3</v>
      </c>
      <c r="L264" s="96">
        <v>146.29560852050699</v>
      </c>
      <c r="M264" s="92">
        <f t="shared" si="48"/>
        <v>4.9346211696359443E-3</v>
      </c>
      <c r="N264" s="96">
        <v>509.56692504882801</v>
      </c>
      <c r="O264" s="92">
        <f t="shared" si="49"/>
        <v>2.0355174886151683E-2</v>
      </c>
      <c r="P264" s="96">
        <v>77.935012817382798</v>
      </c>
      <c r="Q264" s="92">
        <f t="shared" si="50"/>
        <v>1.2729134584413604E-2</v>
      </c>
      <c r="R264" s="96">
        <v>324.15124511718699</v>
      </c>
      <c r="S264" s="92">
        <f t="shared" si="51"/>
        <v>1.6933691287351005E-2</v>
      </c>
      <c r="T264" s="96">
        <v>278.82662963867102</v>
      </c>
      <c r="U264" s="92">
        <f t="shared" si="52"/>
        <v>2.4477324421316116E-2</v>
      </c>
      <c r="V264" s="96">
        <v>383.67254638671801</v>
      </c>
      <c r="W264" s="92">
        <f t="shared" si="53"/>
        <v>1.4452838833195036E-2</v>
      </c>
      <c r="X264" s="96">
        <v>1286.76354980468</v>
      </c>
      <c r="Y264" s="92">
        <f t="shared" si="54"/>
        <v>3.3755844879252095E-2</v>
      </c>
    </row>
    <row r="265" spans="3:25" ht="14.25" customHeight="1" x14ac:dyDescent="0.35">
      <c r="C265" s="95">
        <v>45901</v>
      </c>
      <c r="D265" s="96">
        <v>34494.35</v>
      </c>
      <c r="E265" s="92">
        <f t="shared" si="44"/>
        <v>-3.8397338557305538E-4</v>
      </c>
      <c r="F265" s="96">
        <v>766.65002441406205</v>
      </c>
      <c r="G265" s="92">
        <f t="shared" si="45"/>
        <v>3.2716088727693382E-3</v>
      </c>
      <c r="H265" s="96">
        <v>931.54998779296795</v>
      </c>
      <c r="I265" s="92">
        <f t="shared" si="46"/>
        <v>1.9759154672104984E-2</v>
      </c>
      <c r="J265" s="96">
        <v>121.370002746582</v>
      </c>
      <c r="K265" s="92">
        <f t="shared" si="47"/>
        <v>1.0322196965918407E-2</v>
      </c>
      <c r="L265" s="96">
        <v>145.57723999023401</v>
      </c>
      <c r="M265" s="92">
        <f t="shared" si="48"/>
        <v>2.5297378205667798E-2</v>
      </c>
      <c r="N265" s="96">
        <v>499.40151977539</v>
      </c>
      <c r="O265" s="92">
        <f t="shared" si="49"/>
        <v>2.5898236749542614E-2</v>
      </c>
      <c r="P265" s="96">
        <v>76.955436706542898</v>
      </c>
      <c r="Q265" s="92">
        <f t="shared" si="50"/>
        <v>1.72211628167529E-2</v>
      </c>
      <c r="R265" s="96">
        <v>318.75357055664</v>
      </c>
      <c r="S265" s="92">
        <f t="shared" si="51"/>
        <v>9.6171022086652957E-3</v>
      </c>
      <c r="T265" s="96">
        <v>272.16476440429602</v>
      </c>
      <c r="U265" s="92">
        <f t="shared" si="52"/>
        <v>1.6712151953194976E-2</v>
      </c>
      <c r="V265" s="96">
        <v>378.20639038085898</v>
      </c>
      <c r="W265" s="92">
        <f t="shared" si="53"/>
        <v>1.7105382808066061E-2</v>
      </c>
      <c r="X265" s="96">
        <v>1244.74609375</v>
      </c>
      <c r="Y265" s="92">
        <f t="shared" si="54"/>
        <v>2.8273342082987263E-2</v>
      </c>
    </row>
    <row r="266" spans="3:25" ht="14.25" customHeight="1" x14ac:dyDescent="0.35">
      <c r="C266" s="95">
        <v>45898</v>
      </c>
      <c r="D266" s="96">
        <v>34507.599999999999</v>
      </c>
      <c r="E266" s="92">
        <f t="shared" si="44"/>
        <v>-5.0170695700313406E-3</v>
      </c>
      <c r="F266" s="96">
        <v>764.15002441406205</v>
      </c>
      <c r="G266" s="92">
        <f t="shared" si="45"/>
        <v>-8.8202706859065172E-3</v>
      </c>
      <c r="H266" s="96">
        <v>913.5</v>
      </c>
      <c r="I266" s="92">
        <f t="shared" si="46"/>
        <v>-8.3048626296549077E-3</v>
      </c>
      <c r="J266" s="96">
        <v>120.129997253417</v>
      </c>
      <c r="K266" s="92">
        <f t="shared" si="47"/>
        <v>9.5806320708835546E-3</v>
      </c>
      <c r="L266" s="96">
        <v>141.98538208007801</v>
      </c>
      <c r="M266" s="92">
        <f t="shared" si="48"/>
        <v>-1.2843012810548005E-2</v>
      </c>
      <c r="N266" s="96">
        <v>486.79440307617102</v>
      </c>
      <c r="O266" s="92">
        <f t="shared" si="49"/>
        <v>-1.8486840963685025E-2</v>
      </c>
      <c r="P266" s="96">
        <v>75.652610778808594</v>
      </c>
      <c r="Q266" s="92">
        <f t="shared" si="50"/>
        <v>-1.4168972437819116E-2</v>
      </c>
      <c r="R266" s="96">
        <v>315.71728515625</v>
      </c>
      <c r="S266" s="92">
        <f t="shared" si="51"/>
        <v>-9.8247772747390716E-3</v>
      </c>
      <c r="T266" s="96">
        <v>267.69107055664</v>
      </c>
      <c r="U266" s="92">
        <f t="shared" si="52"/>
        <v>2.9148635517095567E-3</v>
      </c>
      <c r="V266" s="96">
        <v>371.84582519531199</v>
      </c>
      <c r="W266" s="92">
        <f t="shared" si="53"/>
        <v>8.2188162710175039E-3</v>
      </c>
      <c r="X266" s="96">
        <v>1210.52062988281</v>
      </c>
      <c r="Y266" s="92">
        <f t="shared" si="54"/>
        <v>-1.6822877447697504E-2</v>
      </c>
    </row>
    <row r="267" spans="3:25" ht="14.25" customHeight="1" x14ac:dyDescent="0.35">
      <c r="C267" s="95">
        <v>45897</v>
      </c>
      <c r="D267" s="96">
        <v>34681.599999999999</v>
      </c>
      <c r="E267" s="92">
        <f t="shared" si="44"/>
        <v>-4.770739084333786E-3</v>
      </c>
      <c r="F267" s="96">
        <v>770.95001220703102</v>
      </c>
      <c r="G267" s="92">
        <f t="shared" si="45"/>
        <v>-2.2443430747601245E-2</v>
      </c>
      <c r="H267" s="96">
        <v>921.15002441406205</v>
      </c>
      <c r="I267" s="92">
        <f t="shared" si="46"/>
        <v>-1.0845611367450103E-2</v>
      </c>
      <c r="J267" s="96">
        <v>118.98999786376901</v>
      </c>
      <c r="K267" s="92">
        <f t="shared" si="47"/>
        <v>4.8133736162603302E-3</v>
      </c>
      <c r="L267" s="96">
        <v>143.83262634277301</v>
      </c>
      <c r="M267" s="92">
        <f t="shared" si="48"/>
        <v>-4.6213764462667561E-2</v>
      </c>
      <c r="N267" s="96">
        <v>495.96319580078102</v>
      </c>
      <c r="O267" s="92">
        <f t="shared" si="49"/>
        <v>-3.0111055138698828E-2</v>
      </c>
      <c r="P267" s="96">
        <v>76.739936828613196</v>
      </c>
      <c r="Q267" s="92">
        <f t="shared" si="50"/>
        <v>-1.8787540670228031E-2</v>
      </c>
      <c r="R267" s="96">
        <v>318.84991455078102</v>
      </c>
      <c r="S267" s="92">
        <f t="shared" si="51"/>
        <v>-7.2029538163537188E-3</v>
      </c>
      <c r="T267" s="96">
        <v>266.91305541992102</v>
      </c>
      <c r="U267" s="92">
        <f t="shared" si="52"/>
        <v>-1.9471208607106716E-2</v>
      </c>
      <c r="V267" s="96">
        <v>368.81460571289</v>
      </c>
      <c r="W267" s="92">
        <f t="shared" si="53"/>
        <v>-1.7604216980784959E-2</v>
      </c>
      <c r="X267" s="96">
        <v>1231.23352050781</v>
      </c>
      <c r="Y267" s="92">
        <f t="shared" si="54"/>
        <v>-1.7241281875001069E-2</v>
      </c>
    </row>
    <row r="268" spans="3:25" ht="14.25" customHeight="1" x14ac:dyDescent="0.35">
      <c r="C268" s="95">
        <v>45895</v>
      </c>
      <c r="D268" s="96">
        <v>34847.85</v>
      </c>
      <c r="E268" s="92">
        <f t="shared" si="44"/>
        <v>2.2937692885145466E-3</v>
      </c>
      <c r="F268" s="96">
        <v>788.65002441406205</v>
      </c>
      <c r="G268" s="92">
        <f t="shared" si="45"/>
        <v>-2.1222433243484939E-2</v>
      </c>
      <c r="H268" s="96">
        <v>931.25</v>
      </c>
      <c r="I268" s="92">
        <f t="shared" si="46"/>
        <v>-3.407320445783879E-2</v>
      </c>
      <c r="J268" s="96">
        <v>118.419998168945</v>
      </c>
      <c r="K268" s="92">
        <f t="shared" si="47"/>
        <v>-2.2372650424505425E-2</v>
      </c>
      <c r="L268" s="96">
        <v>150.80174255371</v>
      </c>
      <c r="M268" s="92">
        <f t="shared" si="48"/>
        <v>-1.5830550994674009E-2</v>
      </c>
      <c r="N268" s="96">
        <v>511.36080932617102</v>
      </c>
      <c r="O268" s="92">
        <f t="shared" si="49"/>
        <v>-1.6013134802493667E-2</v>
      </c>
      <c r="P268" s="96">
        <v>78.209297180175696</v>
      </c>
      <c r="Q268" s="92">
        <f t="shared" si="50"/>
        <v>3.0150973059903663E-3</v>
      </c>
      <c r="R268" s="96">
        <v>321.16323852539</v>
      </c>
      <c r="S268" s="92">
        <f t="shared" si="51"/>
        <v>-1.3763427720074661E-2</v>
      </c>
      <c r="T268" s="96">
        <v>272.21337890625</v>
      </c>
      <c r="U268" s="92">
        <f t="shared" si="52"/>
        <v>-1.4956940267652374E-2</v>
      </c>
      <c r="V268" s="96">
        <v>375.42364501953102</v>
      </c>
      <c r="W268" s="92">
        <f t="shared" si="53"/>
        <v>-1.4351016990067911E-2</v>
      </c>
      <c r="X268" s="96">
        <v>1252.833984375</v>
      </c>
      <c r="Y268" s="92">
        <f t="shared" si="54"/>
        <v>-9.5906432748538162E-3</v>
      </c>
    </row>
    <row r="269" spans="3:25" ht="14.25" customHeight="1" x14ac:dyDescent="0.35">
      <c r="C269" s="95">
        <v>45894</v>
      </c>
      <c r="D269" s="96">
        <v>34768.1</v>
      </c>
      <c r="E269" s="92">
        <f t="shared" si="44"/>
        <v>8.2619942464736695E-3</v>
      </c>
      <c r="F269" s="96">
        <v>805.75</v>
      </c>
      <c r="G269" s="92">
        <f t="shared" si="45"/>
        <v>6.9986570206490573E-3</v>
      </c>
      <c r="H269" s="96">
        <v>964.09997558593705</v>
      </c>
      <c r="I269" s="92">
        <f t="shared" si="46"/>
        <v>7.208486513698098E-3</v>
      </c>
      <c r="J269" s="96">
        <v>121.129997253417</v>
      </c>
      <c r="K269" s="92">
        <f t="shared" si="47"/>
        <v>1.9098070262573374E-2</v>
      </c>
      <c r="L269" s="96">
        <v>153.22741699218699</v>
      </c>
      <c r="M269" s="92">
        <f t="shared" si="48"/>
        <v>-1.5406735100519153E-2</v>
      </c>
      <c r="N269" s="96">
        <v>519.68255615234295</v>
      </c>
      <c r="O269" s="92">
        <f t="shared" si="49"/>
        <v>6.8545983433112578E-3</v>
      </c>
      <c r="P269" s="96">
        <v>77.974197387695298</v>
      </c>
      <c r="Q269" s="92">
        <f t="shared" si="50"/>
        <v>-1.3753005596099599E-2</v>
      </c>
      <c r="R269" s="96">
        <v>325.64523315429602</v>
      </c>
      <c r="S269" s="92">
        <f t="shared" si="51"/>
        <v>2.522196522568354E-3</v>
      </c>
      <c r="T269" s="96">
        <v>276.3466796875</v>
      </c>
      <c r="U269" s="92">
        <f t="shared" si="52"/>
        <v>2.823418771975561E-3</v>
      </c>
      <c r="V269" s="96">
        <v>380.88980102539</v>
      </c>
      <c r="W269" s="92">
        <f t="shared" si="53"/>
        <v>-6.0943528132563207E-3</v>
      </c>
      <c r="X269" s="96">
        <v>1264.9658203125</v>
      </c>
      <c r="Y269" s="92">
        <f t="shared" si="54"/>
        <v>3.900156006240163E-4</v>
      </c>
    </row>
    <row r="270" spans="3:25" ht="14.25" customHeight="1" x14ac:dyDescent="0.35">
      <c r="C270" s="95">
        <v>45891</v>
      </c>
      <c r="D270" s="96">
        <v>34483.199999999997</v>
      </c>
      <c r="E270" s="92">
        <f t="shared" si="44"/>
        <v>4.1051319952223331E-4</v>
      </c>
      <c r="F270" s="96">
        <v>800.15002441406205</v>
      </c>
      <c r="G270" s="92">
        <f t="shared" si="45"/>
        <v>-1.8401520641285862E-2</v>
      </c>
      <c r="H270" s="96">
        <v>957.20001220703102</v>
      </c>
      <c r="I270" s="92">
        <f t="shared" si="46"/>
        <v>-9.7247709666120619E-3</v>
      </c>
      <c r="J270" s="96">
        <v>118.86000061035099</v>
      </c>
      <c r="K270" s="92">
        <f t="shared" si="47"/>
        <v>-3.1868270733462767E-3</v>
      </c>
      <c r="L270" s="96">
        <v>155.62509155273401</v>
      </c>
      <c r="M270" s="92">
        <f t="shared" si="48"/>
        <v>1.2688184000812619E-2</v>
      </c>
      <c r="N270" s="96">
        <v>516.14459228515602</v>
      </c>
      <c r="O270" s="92">
        <f t="shared" si="49"/>
        <v>-6.5220642457867184E-3</v>
      </c>
      <c r="P270" s="96">
        <v>79.061531066894503</v>
      </c>
      <c r="Q270" s="92">
        <f t="shared" si="50"/>
        <v>-1.3686884045245873E-2</v>
      </c>
      <c r="R270" s="96">
        <v>324.82595825195301</v>
      </c>
      <c r="S270" s="92">
        <f t="shared" si="51"/>
        <v>-5.3128991250970259E-3</v>
      </c>
      <c r="T270" s="96">
        <v>275.56863403320301</v>
      </c>
      <c r="U270" s="92">
        <f t="shared" si="52"/>
        <v>-2.2887014453369936E-3</v>
      </c>
      <c r="V270" s="96">
        <v>383.22531127929602</v>
      </c>
      <c r="W270" s="92">
        <f t="shared" si="53"/>
        <v>-6.3136042991430719E-3</v>
      </c>
      <c r="X270" s="96">
        <v>1264.47265625</v>
      </c>
      <c r="Y270" s="92">
        <f t="shared" si="54"/>
        <v>-7.5863136708468337E-3</v>
      </c>
    </row>
    <row r="271" spans="3:25" ht="14.25" customHeight="1" x14ac:dyDescent="0.35">
      <c r="C271" s="95">
        <v>45890</v>
      </c>
      <c r="D271" s="96">
        <v>34469.050000000003</v>
      </c>
      <c r="E271" s="92">
        <f t="shared" si="44"/>
        <v>-7.7808018860455741E-3</v>
      </c>
      <c r="F271" s="96">
        <v>815.15002441406205</v>
      </c>
      <c r="G271" s="92">
        <f t="shared" si="45"/>
        <v>-1.0980329603168859E-2</v>
      </c>
      <c r="H271" s="96">
        <v>966.59997558593705</v>
      </c>
      <c r="I271" s="92">
        <f t="shared" si="46"/>
        <v>-9.5804462361239739E-3</v>
      </c>
      <c r="J271" s="96">
        <v>119.23999786376901</v>
      </c>
      <c r="K271" s="92">
        <f t="shared" si="47"/>
        <v>-6.2505209880202584E-3</v>
      </c>
      <c r="L271" s="96">
        <v>153.67523193359301</v>
      </c>
      <c r="M271" s="92">
        <f t="shared" si="48"/>
        <v>7.8933091762722896E-3</v>
      </c>
      <c r="N271" s="96">
        <v>519.53302001953102</v>
      </c>
      <c r="O271" s="92">
        <f t="shared" si="49"/>
        <v>-1.9652152761445274E-2</v>
      </c>
      <c r="P271" s="96">
        <v>80.158653259277301</v>
      </c>
      <c r="Q271" s="92">
        <f t="shared" si="50"/>
        <v>-1.123728844503713E-2</v>
      </c>
      <c r="R271" s="96">
        <v>326.560943603515</v>
      </c>
      <c r="S271" s="92">
        <f t="shared" si="51"/>
        <v>-9.3567574128031739E-3</v>
      </c>
      <c r="T271" s="96">
        <v>276.20077514648398</v>
      </c>
      <c r="U271" s="92">
        <f t="shared" si="52"/>
        <v>-1.5256615688330033E-2</v>
      </c>
      <c r="V271" s="96">
        <v>385.66021728515602</v>
      </c>
      <c r="W271" s="92">
        <f t="shared" si="53"/>
        <v>-6.4011899302205411E-3</v>
      </c>
      <c r="X271" s="96">
        <v>1274.138671875</v>
      </c>
      <c r="Y271" s="92">
        <f t="shared" si="54"/>
        <v>5.05718509297437E-3</v>
      </c>
    </row>
    <row r="272" spans="3:25" ht="14.25" customHeight="1" x14ac:dyDescent="0.35">
      <c r="C272" s="95">
        <v>45889</v>
      </c>
      <c r="D272" s="96">
        <v>34739.35</v>
      </c>
      <c r="E272" s="92">
        <f t="shared" si="44"/>
        <v>-6.0446527131108319E-5</v>
      </c>
      <c r="F272" s="96">
        <v>824.20001220703102</v>
      </c>
      <c r="G272" s="92">
        <f t="shared" si="45"/>
        <v>-4.8297511966228779E-3</v>
      </c>
      <c r="H272" s="96">
        <v>975.95001220703102</v>
      </c>
      <c r="I272" s="92">
        <f t="shared" si="46"/>
        <v>2.6196709770003324E-3</v>
      </c>
      <c r="J272" s="96">
        <v>119.98999786376901</v>
      </c>
      <c r="K272" s="92">
        <f t="shared" si="47"/>
        <v>-9.9834910473614036E-3</v>
      </c>
      <c r="L272" s="96">
        <v>152.47172546386699</v>
      </c>
      <c r="M272" s="92">
        <f t="shared" si="48"/>
        <v>-7.2890692672155089E-3</v>
      </c>
      <c r="N272" s="96">
        <v>529.94763183593705</v>
      </c>
      <c r="O272" s="92">
        <f t="shared" si="49"/>
        <v>-2.9064175799384806E-3</v>
      </c>
      <c r="P272" s="96">
        <v>81.069656372070298</v>
      </c>
      <c r="Q272" s="92">
        <f t="shared" si="50"/>
        <v>8.1618134909158258E-3</v>
      </c>
      <c r="R272" s="96">
        <v>329.64535522460898</v>
      </c>
      <c r="S272" s="92">
        <f t="shared" si="51"/>
        <v>2.0743206491438793E-2</v>
      </c>
      <c r="T272" s="96">
        <v>280.47994995117102</v>
      </c>
      <c r="U272" s="92">
        <f t="shared" si="52"/>
        <v>1.3888616498971551E-3</v>
      </c>
      <c r="V272" s="96">
        <v>388.14480590820301</v>
      </c>
      <c r="W272" s="92">
        <f t="shared" si="53"/>
        <v>3.597530745544697E-3</v>
      </c>
      <c r="X272" s="96">
        <v>1267.7275390625</v>
      </c>
      <c r="Y272" s="92">
        <f t="shared" si="54"/>
        <v>-9.3263449976876966E-3</v>
      </c>
    </row>
    <row r="273" spans="3:25" ht="14.25" customHeight="1" x14ac:dyDescent="0.35">
      <c r="C273" s="95">
        <v>45888</v>
      </c>
      <c r="D273" s="96">
        <v>34741.449999999997</v>
      </c>
      <c r="E273" s="92">
        <f t="shared" si="44"/>
        <v>3.7878842600551632E-3</v>
      </c>
      <c r="F273" s="96">
        <v>828.20001220703102</v>
      </c>
      <c r="G273" s="92">
        <f t="shared" si="45"/>
        <v>1.1541999642175282E-2</v>
      </c>
      <c r="H273" s="96">
        <v>973.40002441406205</v>
      </c>
      <c r="I273" s="92">
        <f t="shared" si="46"/>
        <v>3.3717410053439201E-2</v>
      </c>
      <c r="J273" s="96">
        <v>121.199996948242</v>
      </c>
      <c r="K273" s="92">
        <f t="shared" si="47"/>
        <v>1.2108534014547034E-2</v>
      </c>
      <c r="L273" s="96">
        <v>153.59126281738199</v>
      </c>
      <c r="M273" s="92">
        <f t="shared" si="48"/>
        <v>1.0946069176658302E-3</v>
      </c>
      <c r="N273" s="96">
        <v>531.49237060546795</v>
      </c>
      <c r="O273" s="92">
        <f t="shared" si="49"/>
        <v>-5.6215696574912766E-4</v>
      </c>
      <c r="P273" s="96">
        <v>80.413337707519503</v>
      </c>
      <c r="Q273" s="92">
        <f t="shared" si="50"/>
        <v>-8.3353020911924869E-3</v>
      </c>
      <c r="R273" s="96">
        <v>322.94641113281199</v>
      </c>
      <c r="S273" s="92">
        <f t="shared" si="51"/>
        <v>-2.975628824528509E-3</v>
      </c>
      <c r="T273" s="96">
        <v>280.09094238281199</v>
      </c>
      <c r="U273" s="92">
        <f t="shared" si="52"/>
        <v>-3.8049185532521568E-3</v>
      </c>
      <c r="V273" s="96">
        <v>386.75344848632801</v>
      </c>
      <c r="W273" s="92">
        <f t="shared" si="53"/>
        <v>4.7767010397063991E-3</v>
      </c>
      <c r="X273" s="96">
        <v>1279.662109375</v>
      </c>
      <c r="Y273" s="92">
        <f t="shared" si="54"/>
        <v>-3.2267977873386977E-3</v>
      </c>
    </row>
    <row r="274" spans="3:25" ht="14.25" customHeight="1" x14ac:dyDescent="0.35">
      <c r="C274" s="95">
        <v>45887</v>
      </c>
      <c r="D274" s="96">
        <v>34610.35</v>
      </c>
      <c r="E274" s="92">
        <f t="shared" si="44"/>
        <v>6.3503232587858172E-3</v>
      </c>
      <c r="F274" s="96">
        <v>818.75</v>
      </c>
      <c r="G274" s="92">
        <f t="shared" si="45"/>
        <v>5.5362223360196472E-2</v>
      </c>
      <c r="H274" s="96">
        <v>941.65002441406205</v>
      </c>
      <c r="I274" s="92">
        <f t="shared" si="46"/>
        <v>2.6321552494890543E-2</v>
      </c>
      <c r="J274" s="96">
        <v>119.75</v>
      </c>
      <c r="K274" s="92">
        <f t="shared" si="47"/>
        <v>2.5169099416616936E-2</v>
      </c>
      <c r="L274" s="96">
        <v>153.42332458496</v>
      </c>
      <c r="M274" s="92">
        <f t="shared" si="48"/>
        <v>9.3911338428522839E-3</v>
      </c>
      <c r="N274" s="96">
        <v>531.79132080078102</v>
      </c>
      <c r="O274" s="92">
        <f t="shared" si="49"/>
        <v>8.4096355087743824E-3</v>
      </c>
      <c r="P274" s="96">
        <v>81.089241027832003</v>
      </c>
      <c r="Q274" s="92">
        <f t="shared" si="50"/>
        <v>5.5878876779802411E-3</v>
      </c>
      <c r="R274" s="96">
        <v>323.91024780273398</v>
      </c>
      <c r="S274" s="92">
        <f t="shared" si="51"/>
        <v>-9.7245599041635433E-3</v>
      </c>
      <c r="T274" s="96">
        <v>281.16073608398398</v>
      </c>
      <c r="U274" s="92">
        <f t="shared" si="52"/>
        <v>5.7152719126103424E-3</v>
      </c>
      <c r="V274" s="96">
        <v>384.91482543945301</v>
      </c>
      <c r="W274" s="92">
        <f t="shared" si="53"/>
        <v>5.1907285102841261E-3</v>
      </c>
      <c r="X274" s="96">
        <v>1283.8046875</v>
      </c>
      <c r="Y274" s="92">
        <f t="shared" si="54"/>
        <v>-2.1058965102286442E-2</v>
      </c>
    </row>
    <row r="275" spans="3:25" ht="14.25" customHeight="1" x14ac:dyDescent="0.35">
      <c r="C275" s="95">
        <v>45883</v>
      </c>
      <c r="D275" s="96">
        <v>34391.949999999997</v>
      </c>
      <c r="E275" s="92">
        <f t="shared" si="44"/>
        <v>-6.4092934032092819E-3</v>
      </c>
      <c r="F275" s="96">
        <v>775.79998779296795</v>
      </c>
      <c r="G275" s="92">
        <f t="shared" si="45"/>
        <v>-1.3353682008150569E-2</v>
      </c>
      <c r="H275" s="96">
        <v>917.5</v>
      </c>
      <c r="I275" s="92">
        <f t="shared" si="46"/>
        <v>-7.1958277751259514E-3</v>
      </c>
      <c r="J275" s="96">
        <v>116.809997558593</v>
      </c>
      <c r="K275" s="92">
        <f t="shared" si="47"/>
        <v>-2.6469021577789631E-3</v>
      </c>
      <c r="L275" s="96">
        <v>151.99591064453099</v>
      </c>
      <c r="M275" s="92">
        <f t="shared" si="48"/>
        <v>-8.5200237329231543E-3</v>
      </c>
      <c r="N275" s="96">
        <v>527.3564453125</v>
      </c>
      <c r="O275" s="92">
        <f t="shared" si="49"/>
        <v>-1.0934519603343462E-2</v>
      </c>
      <c r="P275" s="96">
        <v>80.638641357421804</v>
      </c>
      <c r="Q275" s="92">
        <f t="shared" si="50"/>
        <v>-2.6950411283745868E-2</v>
      </c>
      <c r="R275" s="96">
        <v>327.091064453125</v>
      </c>
      <c r="S275" s="92">
        <f t="shared" si="51"/>
        <v>-1.7650064901286733E-3</v>
      </c>
      <c r="T275" s="96">
        <v>279.56295776367102</v>
      </c>
      <c r="U275" s="92">
        <f t="shared" si="52"/>
        <v>1.7349650125586535E-3</v>
      </c>
      <c r="V275" s="96">
        <v>382.927154541015</v>
      </c>
      <c r="W275" s="92">
        <f t="shared" si="53"/>
        <v>-4.9070421002750386E-3</v>
      </c>
      <c r="X275" s="96">
        <v>1311.421875</v>
      </c>
      <c r="Y275" s="92">
        <f t="shared" si="54"/>
        <v>-2.3860215843183319E-2</v>
      </c>
    </row>
    <row r="276" spans="3:25" ht="14.25" customHeight="1" x14ac:dyDescent="0.35">
      <c r="C276" s="95">
        <v>45882</v>
      </c>
      <c r="D276" s="96">
        <v>34613.800000000003</v>
      </c>
      <c r="E276" s="92">
        <f t="shared" si="44"/>
        <v>-2.0052849566144504E-3</v>
      </c>
      <c r="F276" s="96">
        <v>786.29998779296795</v>
      </c>
      <c r="G276" s="92">
        <f t="shared" si="45"/>
        <v>-5.7198882368225679E-4</v>
      </c>
      <c r="H276" s="96">
        <v>924.15002441406205</v>
      </c>
      <c r="I276" s="92">
        <f t="shared" si="46"/>
        <v>-7.2510471833413526E-3</v>
      </c>
      <c r="J276" s="96">
        <v>117.120002746582</v>
      </c>
      <c r="K276" s="92">
        <f t="shared" si="47"/>
        <v>-9.9746430662283059E-3</v>
      </c>
      <c r="L276" s="96">
        <v>153.30204772949199</v>
      </c>
      <c r="M276" s="92">
        <f t="shared" si="48"/>
        <v>-2.9730780582067906E-3</v>
      </c>
      <c r="N276" s="96">
        <v>533.18658447265602</v>
      </c>
      <c r="O276" s="92">
        <f t="shared" si="49"/>
        <v>3.4698665973165177E-3</v>
      </c>
      <c r="P276" s="96">
        <v>82.872077941894503</v>
      </c>
      <c r="Q276" s="92">
        <f t="shared" si="50"/>
        <v>1.4300976397645826E-2</v>
      </c>
      <c r="R276" s="96">
        <v>327.66940307617102</v>
      </c>
      <c r="S276" s="92">
        <f t="shared" si="51"/>
        <v>-4.409872155626271E-4</v>
      </c>
      <c r="T276" s="96">
        <v>279.07876586914</v>
      </c>
      <c r="U276" s="92">
        <f t="shared" si="52"/>
        <v>1.2471479841914546E-2</v>
      </c>
      <c r="V276" s="96">
        <v>384.81546020507801</v>
      </c>
      <c r="W276" s="92">
        <f t="shared" si="53"/>
        <v>7.1530715947740742E-3</v>
      </c>
      <c r="X276" s="96">
        <v>1343.4775390625</v>
      </c>
      <c r="Y276" s="92">
        <f t="shared" si="54"/>
        <v>2.9452912156688882E-3</v>
      </c>
    </row>
    <row r="277" spans="3:25" ht="14.25" customHeight="1" x14ac:dyDescent="0.35">
      <c r="C277" s="95">
        <v>45881</v>
      </c>
      <c r="D277" s="96">
        <v>34683.35</v>
      </c>
      <c r="E277" s="92">
        <f t="shared" si="44"/>
        <v>-6.6176133629678446E-3</v>
      </c>
      <c r="F277" s="96">
        <v>786.75</v>
      </c>
      <c r="G277" s="92">
        <f t="shared" si="45"/>
        <v>-6.6287878787878451E-3</v>
      </c>
      <c r="H277" s="96">
        <v>930.90002441406205</v>
      </c>
      <c r="I277" s="92">
        <f t="shared" si="46"/>
        <v>1.9374113393877401E-3</v>
      </c>
      <c r="J277" s="96">
        <v>118.300003051757</v>
      </c>
      <c r="K277" s="92">
        <f t="shared" si="47"/>
        <v>-4.0410484296339311E-3</v>
      </c>
      <c r="L277" s="96">
        <v>153.759185791015</v>
      </c>
      <c r="M277" s="92">
        <f t="shared" si="48"/>
        <v>1.7408423759151637E-2</v>
      </c>
      <c r="N277" s="96">
        <v>531.34289550781205</v>
      </c>
      <c r="O277" s="92">
        <f t="shared" si="49"/>
        <v>-3.6441205022751388E-3</v>
      </c>
      <c r="P277" s="96">
        <v>81.703636169433594</v>
      </c>
      <c r="Q277" s="92">
        <f t="shared" si="50"/>
        <v>5.5124010009066637E-3</v>
      </c>
      <c r="R277" s="96">
        <v>327.81396484375</v>
      </c>
      <c r="S277" s="92">
        <f t="shared" si="51"/>
        <v>1.1750721716484946E-2</v>
      </c>
      <c r="T277" s="96">
        <v>275.64111328125</v>
      </c>
      <c r="U277" s="92">
        <f t="shared" si="52"/>
        <v>-7.0221401540260242E-4</v>
      </c>
      <c r="V277" s="96">
        <v>382.08239746093699</v>
      </c>
      <c r="W277" s="92">
        <f t="shared" si="53"/>
        <v>3.9032564505103728E-4</v>
      </c>
      <c r="X277" s="96">
        <v>1339.5322265625</v>
      </c>
      <c r="Y277" s="92">
        <f t="shared" si="54"/>
        <v>9.7397769516729404E-3</v>
      </c>
    </row>
    <row r="278" spans="3:25" ht="14.25" customHeight="1" x14ac:dyDescent="0.35">
      <c r="C278" s="95">
        <v>45880</v>
      </c>
      <c r="D278" s="96">
        <v>34914.400000000001</v>
      </c>
      <c r="E278" s="92">
        <f t="shared" si="44"/>
        <v>-2.5913820083622863E-4</v>
      </c>
      <c r="F278" s="96">
        <v>792</v>
      </c>
      <c r="G278" s="92">
        <f t="shared" si="45"/>
        <v>2.3412966256752821E-3</v>
      </c>
      <c r="H278" s="96">
        <v>929.09997558593705</v>
      </c>
      <c r="I278" s="92">
        <f t="shared" si="46"/>
        <v>1.6465169294852533E-2</v>
      </c>
      <c r="J278" s="96">
        <v>118.77999877929599</v>
      </c>
      <c r="K278" s="92">
        <f t="shared" si="47"/>
        <v>2.9467859306768096E-2</v>
      </c>
      <c r="L278" s="96">
        <v>151.12828063964801</v>
      </c>
      <c r="M278" s="92">
        <f t="shared" si="48"/>
        <v>-7.3532890105495463E-3</v>
      </c>
      <c r="N278" s="96">
        <v>533.28625488281205</v>
      </c>
      <c r="O278" s="92">
        <f t="shared" si="49"/>
        <v>3.2413632730728059E-2</v>
      </c>
      <c r="P278" s="96">
        <v>81.255722045898395</v>
      </c>
      <c r="Q278" s="92">
        <f t="shared" si="50"/>
        <v>2.0420677355022843E-2</v>
      </c>
      <c r="R278" s="96">
        <v>324.00665283203102</v>
      </c>
      <c r="S278" s="92">
        <f t="shared" si="51"/>
        <v>4.1821335870901866E-3</v>
      </c>
      <c r="T278" s="96">
        <v>275.83480834960898</v>
      </c>
      <c r="U278" s="92">
        <f t="shared" si="52"/>
        <v>0</v>
      </c>
      <c r="V278" s="96">
        <v>381.93331909179602</v>
      </c>
      <c r="W278" s="92">
        <f t="shared" si="53"/>
        <v>1.4519526750683687E-2</v>
      </c>
      <c r="X278" s="96">
        <v>1326.611328125</v>
      </c>
      <c r="Y278" s="92">
        <f t="shared" si="54"/>
        <v>6.8872585716424073E-3</v>
      </c>
    </row>
    <row r="279" spans="3:25" ht="14.25" customHeight="1" x14ac:dyDescent="0.35">
      <c r="C279" s="95">
        <v>45877</v>
      </c>
      <c r="D279" s="96">
        <v>34923.449999999997</v>
      </c>
      <c r="E279" s="92">
        <f t="shared" si="44"/>
        <v>9.8741723752460153E-4</v>
      </c>
      <c r="F279" s="96">
        <v>790.15002441406205</v>
      </c>
      <c r="G279" s="92">
        <f t="shared" si="45"/>
        <v>-5.6002407608854998E-3</v>
      </c>
      <c r="H279" s="96">
        <v>914.04998779296795</v>
      </c>
      <c r="I279" s="92">
        <f t="shared" si="46"/>
        <v>-2.4180659889921019E-2</v>
      </c>
      <c r="J279" s="96">
        <v>115.379997253417</v>
      </c>
      <c r="K279" s="92">
        <f t="shared" si="47"/>
        <v>-3.5409245951134594E-3</v>
      </c>
      <c r="L279" s="96">
        <v>152.247802734375</v>
      </c>
      <c r="M279" s="92">
        <f t="shared" si="48"/>
        <v>-1.5979308341099063E-2</v>
      </c>
      <c r="N279" s="96">
        <v>516.543212890625</v>
      </c>
      <c r="O279" s="92">
        <f t="shared" si="49"/>
        <v>-2.739730435422183E-2</v>
      </c>
      <c r="P279" s="96">
        <v>79.629631042480398</v>
      </c>
      <c r="Q279" s="92">
        <f t="shared" si="50"/>
        <v>-1.9542150552462889E-2</v>
      </c>
      <c r="R279" s="96">
        <v>322.65725708007801</v>
      </c>
      <c r="S279" s="92">
        <f t="shared" si="51"/>
        <v>1.5162970171999079E-2</v>
      </c>
      <c r="T279" s="96">
        <v>275.83480834960898</v>
      </c>
      <c r="U279" s="92">
        <f t="shared" si="52"/>
        <v>-2.4513379994570705E-3</v>
      </c>
      <c r="V279" s="96">
        <v>376.467193603515</v>
      </c>
      <c r="W279" s="92">
        <f t="shared" si="53"/>
        <v>-1.7507389754202629E-2</v>
      </c>
      <c r="X279" s="96">
        <v>1317.537109375</v>
      </c>
      <c r="Y279" s="92">
        <f t="shared" si="54"/>
        <v>-1.5985267034990813E-2</v>
      </c>
    </row>
    <row r="280" spans="3:25" ht="14.25" customHeight="1" x14ac:dyDescent="0.35">
      <c r="C280" s="95">
        <v>45876</v>
      </c>
      <c r="D280" s="96">
        <v>34889</v>
      </c>
      <c r="E280" s="92">
        <f t="shared" si="44"/>
        <v>-6.4685337088491446E-3</v>
      </c>
      <c r="F280" s="96">
        <v>794.59997558593705</v>
      </c>
      <c r="G280" s="92">
        <f t="shared" si="45"/>
        <v>4.424219577819688E-3</v>
      </c>
      <c r="H280" s="96">
        <v>936.70001220703102</v>
      </c>
      <c r="I280" s="92">
        <f t="shared" si="46"/>
        <v>-2.177429466005576E-2</v>
      </c>
      <c r="J280" s="96">
        <v>115.790000915527</v>
      </c>
      <c r="K280" s="92">
        <f t="shared" si="47"/>
        <v>2.0266130011905359E-2</v>
      </c>
      <c r="L280" s="96">
        <v>154.720123291015</v>
      </c>
      <c r="M280" s="92">
        <f t="shared" si="48"/>
        <v>2.6745799017719785E-2</v>
      </c>
      <c r="N280" s="96">
        <v>531.09375</v>
      </c>
      <c r="O280" s="92">
        <f t="shared" si="49"/>
        <v>-2.1532721032052615E-3</v>
      </c>
      <c r="P280" s="96">
        <v>81.216781616210895</v>
      </c>
      <c r="Q280" s="92">
        <f t="shared" si="50"/>
        <v>-6.9055088463131353E-3</v>
      </c>
      <c r="R280" s="96">
        <v>317.837890625</v>
      </c>
      <c r="S280" s="92">
        <f t="shared" si="51"/>
        <v>-7.0760846414943401E-3</v>
      </c>
      <c r="T280" s="96">
        <v>276.51263427734301</v>
      </c>
      <c r="U280" s="92">
        <f t="shared" si="52"/>
        <v>2.633516311391082E-3</v>
      </c>
      <c r="V280" s="96">
        <v>383.17559814453102</v>
      </c>
      <c r="W280" s="92">
        <f t="shared" si="53"/>
        <v>0</v>
      </c>
      <c r="X280" s="96">
        <v>1338.9404296875</v>
      </c>
      <c r="Y280" s="92">
        <f t="shared" si="54"/>
        <v>2.8487006591408459E-2</v>
      </c>
    </row>
    <row r="281" spans="3:25" ht="14.25" customHeight="1" x14ac:dyDescent="0.35">
      <c r="C281" s="95">
        <v>45875</v>
      </c>
      <c r="D281" s="96">
        <v>35116.15</v>
      </c>
      <c r="E281" s="92">
        <f t="shared" si="44"/>
        <v>-8.6358638192877146E-3</v>
      </c>
      <c r="F281" s="96">
        <v>791.09997558593705</v>
      </c>
      <c r="G281" s="92">
        <f t="shared" si="45"/>
        <v>-1.3652530856789191E-2</v>
      </c>
      <c r="H281" s="96">
        <v>957.54998779296795</v>
      </c>
      <c r="I281" s="92">
        <f t="shared" si="46"/>
        <v>-1.4612824499132593E-2</v>
      </c>
      <c r="J281" s="96">
        <v>113.48999786376901</v>
      </c>
      <c r="K281" s="92">
        <f t="shared" si="47"/>
        <v>-2.0793819071442288E-2</v>
      </c>
      <c r="L281" s="96">
        <v>150.68980407714801</v>
      </c>
      <c r="M281" s="92">
        <f t="shared" si="48"/>
        <v>-1.6740666281287897E-2</v>
      </c>
      <c r="N281" s="96">
        <v>532.23980712890602</v>
      </c>
      <c r="O281" s="92">
        <f t="shared" si="49"/>
        <v>-6.7881832603330361E-3</v>
      </c>
      <c r="P281" s="96">
        <v>81.781524658203097</v>
      </c>
      <c r="Q281" s="92">
        <f t="shared" si="50"/>
        <v>-1.454898977478758E-2</v>
      </c>
      <c r="R281" s="96">
        <v>320.10296630859301</v>
      </c>
      <c r="S281" s="92">
        <f t="shared" si="51"/>
        <v>-4.4964599761719848E-3</v>
      </c>
      <c r="T281" s="96">
        <v>275.78634643554602</v>
      </c>
      <c r="U281" s="92">
        <f t="shared" si="52"/>
        <v>-4.196011788811238E-3</v>
      </c>
      <c r="V281" s="96">
        <v>383.17559814453102</v>
      </c>
      <c r="W281" s="92">
        <f t="shared" si="53"/>
        <v>0</v>
      </c>
      <c r="X281" s="96">
        <v>1301.8544921875</v>
      </c>
      <c r="Y281" s="92">
        <f t="shared" si="54"/>
        <v>4.7960751796265466E-3</v>
      </c>
    </row>
    <row r="282" spans="3:25" ht="14.25" customHeight="1" x14ac:dyDescent="0.35">
      <c r="C282" s="95">
        <v>45874</v>
      </c>
      <c r="D282" s="96">
        <v>35422.050000000003</v>
      </c>
      <c r="E282" s="92">
        <f t="shared" si="44"/>
        <v>3.2052458720110977E-4</v>
      </c>
      <c r="F282" s="96">
        <v>802.04998779296795</v>
      </c>
      <c r="G282" s="92">
        <f t="shared" si="45"/>
        <v>3.1267588495633714E-3</v>
      </c>
      <c r="H282" s="96">
        <v>971.75</v>
      </c>
      <c r="I282" s="92">
        <f t="shared" si="46"/>
        <v>-1.8235995166271279E-2</v>
      </c>
      <c r="J282" s="96">
        <v>115.900001525878</v>
      </c>
      <c r="K282" s="92">
        <f t="shared" si="47"/>
        <v>-7.7054923147578114E-3</v>
      </c>
      <c r="L282" s="96">
        <v>153.25540161132801</v>
      </c>
      <c r="M282" s="92">
        <f t="shared" si="48"/>
        <v>2.8692931909204411E-3</v>
      </c>
      <c r="N282" s="96">
        <v>535.87744140625</v>
      </c>
      <c r="O282" s="92">
        <f t="shared" si="49"/>
        <v>-1.8596019859551394E-4</v>
      </c>
      <c r="P282" s="96">
        <v>82.988929748535099</v>
      </c>
      <c r="Q282" s="92">
        <f t="shared" si="50"/>
        <v>2.0840968311536479E-2</v>
      </c>
      <c r="R282" s="96">
        <v>321.54879760742102</v>
      </c>
      <c r="S282" s="92">
        <f t="shared" si="51"/>
        <v>4.819293883561393E-3</v>
      </c>
      <c r="T282" s="96">
        <v>276.94842529296801</v>
      </c>
      <c r="U282" s="92">
        <f t="shared" si="52"/>
        <v>-6.7719749355412695E-3</v>
      </c>
      <c r="V282" s="96">
        <v>383.17559814453102</v>
      </c>
      <c r="W282" s="92">
        <f t="shared" si="53"/>
        <v>-4.0042432492700675E-3</v>
      </c>
      <c r="X282" s="96">
        <v>1295.64050292968</v>
      </c>
      <c r="Y282" s="92">
        <f t="shared" si="54"/>
        <v>1.1432056561893056E-3</v>
      </c>
    </row>
    <row r="283" spans="3:25" ht="14.25" customHeight="1" x14ac:dyDescent="0.35">
      <c r="C283" s="95">
        <v>45873</v>
      </c>
      <c r="D283" s="96">
        <v>35410.699999999997</v>
      </c>
      <c r="E283" s="92">
        <f t="shared" si="44"/>
        <v>1.1111729777808055E-2</v>
      </c>
      <c r="F283" s="96">
        <v>799.54998779296795</v>
      </c>
      <c r="G283" s="92">
        <f t="shared" si="45"/>
        <v>8.1962046529870936E-3</v>
      </c>
      <c r="H283" s="96">
        <v>989.79998779296795</v>
      </c>
      <c r="I283" s="92">
        <f t="shared" si="46"/>
        <v>1.7684569852748355E-2</v>
      </c>
      <c r="J283" s="96">
        <v>116.800003051757</v>
      </c>
      <c r="K283" s="92">
        <f t="shared" si="47"/>
        <v>2.9982376367985619E-2</v>
      </c>
      <c r="L283" s="96">
        <v>152.81692504882801</v>
      </c>
      <c r="M283" s="92">
        <f t="shared" si="48"/>
        <v>-1.045116662898915E-2</v>
      </c>
      <c r="N283" s="96">
        <v>535.97711181640602</v>
      </c>
      <c r="O283" s="92">
        <f t="shared" si="49"/>
        <v>5.1109171095989003E-2</v>
      </c>
      <c r="P283" s="96">
        <v>81.294670104980398</v>
      </c>
      <c r="Q283" s="92">
        <f t="shared" si="50"/>
        <v>3.0033277956349469E-3</v>
      </c>
      <c r="R283" s="96">
        <v>320.006591796875</v>
      </c>
      <c r="S283" s="92">
        <f t="shared" si="51"/>
        <v>3.3242967600093376E-3</v>
      </c>
      <c r="T283" s="96">
        <v>278.83670043945301</v>
      </c>
      <c r="U283" s="92">
        <f t="shared" si="52"/>
        <v>-1.133035810125349E-2</v>
      </c>
      <c r="V283" s="96">
        <v>384.71609497070301</v>
      </c>
      <c r="W283" s="92">
        <f t="shared" si="53"/>
        <v>-5.651118131833166E-3</v>
      </c>
      <c r="X283" s="96">
        <v>1294.16101074218</v>
      </c>
      <c r="Y283" s="92">
        <f t="shared" si="54"/>
        <v>1.8553021499896127E-2</v>
      </c>
    </row>
    <row r="284" spans="3:25" ht="14.25" customHeight="1" x14ac:dyDescent="0.35">
      <c r="C284" s="95">
        <v>45870</v>
      </c>
      <c r="D284" s="96">
        <v>35021.550000000003</v>
      </c>
      <c r="E284" s="92">
        <f t="shared" si="44"/>
        <v>-6.4949433341370266E-3</v>
      </c>
      <c r="F284" s="96">
        <v>793.04998779296795</v>
      </c>
      <c r="G284" s="92">
        <f t="shared" si="45"/>
        <v>-1.8988169418005629E-2</v>
      </c>
      <c r="H284" s="96">
        <v>972.59997558593705</v>
      </c>
      <c r="I284" s="92">
        <f t="shared" si="46"/>
        <v>-1.2288043537212801E-2</v>
      </c>
      <c r="J284" s="96">
        <v>113.400001525878</v>
      </c>
      <c r="K284" s="92">
        <f t="shared" si="47"/>
        <v>-3.5878261538525913E-2</v>
      </c>
      <c r="L284" s="96">
        <v>154.430908203125</v>
      </c>
      <c r="M284" s="92">
        <f t="shared" si="48"/>
        <v>-2.3479447571469581E-2</v>
      </c>
      <c r="N284" s="96">
        <v>509.91574096679602</v>
      </c>
      <c r="O284" s="92">
        <f t="shared" si="49"/>
        <v>-6.6012673520131626E-3</v>
      </c>
      <c r="P284" s="96">
        <v>81.051246643066406</v>
      </c>
      <c r="Q284" s="92">
        <f t="shared" si="50"/>
        <v>-1.200960956992958E-4</v>
      </c>
      <c r="R284" s="96">
        <v>318.94631958007801</v>
      </c>
      <c r="S284" s="92">
        <f t="shared" si="51"/>
        <v>-1.0022505359219558E-2</v>
      </c>
      <c r="T284" s="96">
        <v>282.0322265625</v>
      </c>
      <c r="U284" s="92">
        <f t="shared" si="52"/>
        <v>8.5902725884712261E-4</v>
      </c>
      <c r="V284" s="96">
        <v>386.90252685546801</v>
      </c>
      <c r="W284" s="92">
        <f t="shared" si="53"/>
        <v>-2.1244545848761343E-2</v>
      </c>
      <c r="X284" s="96">
        <v>1270.58776855468</v>
      </c>
      <c r="Y284" s="92">
        <f t="shared" si="54"/>
        <v>-1.6641315849147964E-2</v>
      </c>
    </row>
    <row r="285" spans="3:25" ht="14.25" customHeight="1" x14ac:dyDescent="0.35">
      <c r="C285" s="95">
        <v>45869</v>
      </c>
      <c r="D285" s="96">
        <v>35250.5</v>
      </c>
      <c r="E285" s="92">
        <f t="shared" si="44"/>
        <v>-2.2132774454309279E-2</v>
      </c>
      <c r="F285" s="96">
        <v>808.40002441406205</v>
      </c>
      <c r="G285" s="92">
        <f t="shared" si="45"/>
        <v>-1.8812962180724813E-2</v>
      </c>
      <c r="H285" s="96">
        <v>984.70001220703102</v>
      </c>
      <c r="I285" s="92">
        <f t="shared" si="46"/>
        <v>-2.475982935303056E-2</v>
      </c>
      <c r="J285" s="96">
        <v>117.620002746582</v>
      </c>
      <c r="K285" s="92">
        <f t="shared" si="47"/>
        <v>-2.7132413786660203E-3</v>
      </c>
      <c r="L285" s="96">
        <v>158.14404296875</v>
      </c>
      <c r="M285" s="92">
        <f t="shared" si="48"/>
        <v>-4.0201573701770132E-2</v>
      </c>
      <c r="N285" s="96">
        <v>513.30419921875</v>
      </c>
      <c r="O285" s="92">
        <f t="shared" si="49"/>
        <v>-2.1747396776316541E-2</v>
      </c>
      <c r="P285" s="96">
        <v>81.060981750488196</v>
      </c>
      <c r="Q285" s="92">
        <f t="shared" si="50"/>
        <v>-1.4326318746422095E-2</v>
      </c>
      <c r="R285" s="96">
        <v>322.17532348632801</v>
      </c>
      <c r="S285" s="92">
        <f t="shared" si="51"/>
        <v>-1.3429714125617109E-2</v>
      </c>
      <c r="T285" s="96">
        <v>281.79016113281199</v>
      </c>
      <c r="U285" s="92">
        <f t="shared" si="52"/>
        <v>7.094608891252463E-3</v>
      </c>
      <c r="V285" s="96">
        <v>395.30050659179602</v>
      </c>
      <c r="W285" s="92">
        <f t="shared" si="53"/>
        <v>-8.9697022557386763E-3</v>
      </c>
      <c r="X285" s="96">
        <v>1292.08984375</v>
      </c>
      <c r="Y285" s="92">
        <f t="shared" si="54"/>
        <v>-1.9827908716797626E-2</v>
      </c>
    </row>
    <row r="286" spans="3:25" ht="14.25" customHeight="1" x14ac:dyDescent="0.35">
      <c r="C286" s="95">
        <v>45868</v>
      </c>
      <c r="D286" s="96">
        <v>36048.35</v>
      </c>
      <c r="E286" s="92">
        <f t="shared" si="44"/>
        <v>-7.0132041610942997E-3</v>
      </c>
      <c r="F286" s="96">
        <v>823.90002441406205</v>
      </c>
      <c r="G286" s="92">
        <f t="shared" si="45"/>
        <v>-3.6882371944453318E-3</v>
      </c>
      <c r="H286" s="96">
        <v>1009.70001220703</v>
      </c>
      <c r="I286" s="92">
        <f t="shared" si="46"/>
        <v>-5.8093378502653836E-3</v>
      </c>
      <c r="J286" s="96">
        <v>117.94000244140599</v>
      </c>
      <c r="K286" s="92">
        <f t="shared" si="47"/>
        <v>-4.8097180368689152E-3</v>
      </c>
      <c r="L286" s="96">
        <v>164.767974853515</v>
      </c>
      <c r="M286" s="92">
        <f t="shared" si="48"/>
        <v>-2.3725243936713047E-3</v>
      </c>
      <c r="N286" s="96">
        <v>524.71539306640602</v>
      </c>
      <c r="O286" s="92">
        <f t="shared" si="49"/>
        <v>3.2392834832846162E-3</v>
      </c>
      <c r="P286" s="96">
        <v>82.239166259765597</v>
      </c>
      <c r="Q286" s="92">
        <f t="shared" si="50"/>
        <v>4.9975525958803058E-3</v>
      </c>
      <c r="R286" s="96">
        <v>326.560943603515</v>
      </c>
      <c r="S286" s="92">
        <f t="shared" si="51"/>
        <v>1.2552309569511699E-2</v>
      </c>
      <c r="T286" s="96">
        <v>279.80505371093699</v>
      </c>
      <c r="U286" s="92">
        <f t="shared" si="52"/>
        <v>-1.415895233881248E-2</v>
      </c>
      <c r="V286" s="96">
        <v>398.878326416015</v>
      </c>
      <c r="W286" s="92">
        <f t="shared" si="53"/>
        <v>3.7513834709659299E-3</v>
      </c>
      <c r="X286" s="96">
        <v>1318.2275390625</v>
      </c>
      <c r="Y286" s="92">
        <f t="shared" si="54"/>
        <v>8.7553777643596398E-3</v>
      </c>
    </row>
    <row r="287" spans="3:25" ht="14.25" customHeight="1" x14ac:dyDescent="0.35">
      <c r="C287" s="95">
        <v>45867</v>
      </c>
      <c r="D287" s="96">
        <v>36302.949999999997</v>
      </c>
      <c r="E287" s="92">
        <f t="shared" si="44"/>
        <v>2.8854786800556198E-3</v>
      </c>
      <c r="F287" s="96">
        <v>826.95001220703102</v>
      </c>
      <c r="G287" s="92">
        <f t="shared" si="45"/>
        <v>1.3481218010214402E-2</v>
      </c>
      <c r="H287" s="96">
        <v>1015.59997558593</v>
      </c>
      <c r="I287" s="92">
        <f t="shared" si="46"/>
        <v>1.1654498343795616E-2</v>
      </c>
      <c r="J287" s="96">
        <v>118.51000213623</v>
      </c>
      <c r="K287" s="92">
        <f t="shared" si="47"/>
        <v>3.8377332762810301E-2</v>
      </c>
      <c r="L287" s="96">
        <v>165.15982055664</v>
      </c>
      <c r="M287" s="92">
        <f t="shared" si="48"/>
        <v>1.7472292601186545E-2</v>
      </c>
      <c r="N287" s="96">
        <v>523.02117919921795</v>
      </c>
      <c r="O287" s="92">
        <f t="shared" si="49"/>
        <v>9.0367485885967103E-3</v>
      </c>
      <c r="P287" s="96">
        <v>81.830215454101506</v>
      </c>
      <c r="Q287" s="92">
        <f t="shared" si="50"/>
        <v>4.0622505208629534E-3</v>
      </c>
      <c r="R287" s="96">
        <v>322.51266479492102</v>
      </c>
      <c r="S287" s="92">
        <f t="shared" si="51"/>
        <v>4.955791091271422E-3</v>
      </c>
      <c r="T287" s="96">
        <v>283.82369995117102</v>
      </c>
      <c r="U287" s="92">
        <f t="shared" si="52"/>
        <v>4.1110930089691688E-3</v>
      </c>
      <c r="V287" s="96">
        <v>397.38757324218699</v>
      </c>
      <c r="W287" s="92">
        <f t="shared" si="53"/>
        <v>1.6282540851733085E-3</v>
      </c>
      <c r="X287" s="96">
        <v>1306.7861328125</v>
      </c>
      <c r="Y287" s="92">
        <f t="shared" si="54"/>
        <v>-1.0086670651524243E-2</v>
      </c>
    </row>
    <row r="288" spans="3:25" ht="14.25" customHeight="1" x14ac:dyDescent="0.35">
      <c r="C288" s="95">
        <v>45866</v>
      </c>
      <c r="D288" s="96">
        <v>36198.5</v>
      </c>
      <c r="E288" s="92">
        <f t="shared" si="44"/>
        <v>-1.3807448849678661E-3</v>
      </c>
      <c r="F288" s="96">
        <v>815.95001220703102</v>
      </c>
      <c r="G288" s="92">
        <f t="shared" si="45"/>
        <v>-1.468533526498339E-3</v>
      </c>
      <c r="H288" s="96">
        <v>1003.90002441406</v>
      </c>
      <c r="I288" s="92">
        <f t="shared" si="46"/>
        <v>2.8691463571598241E-2</v>
      </c>
      <c r="J288" s="96">
        <v>114.129997253417</v>
      </c>
      <c r="K288" s="92">
        <f t="shared" si="47"/>
        <v>1.1403267843597131E-3</v>
      </c>
      <c r="L288" s="96">
        <v>162.32365417480401</v>
      </c>
      <c r="M288" s="92">
        <f t="shared" si="48"/>
        <v>5.0835024684832142E-3</v>
      </c>
      <c r="N288" s="96">
        <v>518.33709716796795</v>
      </c>
      <c r="O288" s="92">
        <f t="shared" si="49"/>
        <v>3.8602667824136905E-3</v>
      </c>
      <c r="P288" s="96">
        <v>81.4991455078125</v>
      </c>
      <c r="Q288" s="92">
        <f t="shared" si="50"/>
        <v>2.6352098425221904E-3</v>
      </c>
      <c r="R288" s="96">
        <v>320.92224121093699</v>
      </c>
      <c r="S288" s="92">
        <f t="shared" si="51"/>
        <v>-7.5038885384126619E-4</v>
      </c>
      <c r="T288" s="96">
        <v>282.66165161132801</v>
      </c>
      <c r="U288" s="92">
        <f t="shared" si="52"/>
        <v>-6.8489271038985056E-4</v>
      </c>
      <c r="V288" s="96">
        <v>396.74157714843699</v>
      </c>
      <c r="W288" s="92">
        <f t="shared" si="53"/>
        <v>9.7382161216006402E-3</v>
      </c>
      <c r="X288" s="96">
        <v>1320.1015625</v>
      </c>
      <c r="Y288" s="92">
        <f t="shared" si="54"/>
        <v>9.7321765371558566E-3</v>
      </c>
    </row>
    <row r="289" spans="3:25" ht="14.25" customHeight="1" x14ac:dyDescent="0.35">
      <c r="C289" s="95">
        <v>45863</v>
      </c>
      <c r="D289" s="96">
        <v>36248.550000000003</v>
      </c>
      <c r="E289" s="92">
        <f t="shared" si="44"/>
        <v>4.6644301322196213E-4</v>
      </c>
      <c r="F289" s="96">
        <v>817.15002441406205</v>
      </c>
      <c r="G289" s="92">
        <f t="shared" si="45"/>
        <v>-3.7571360741464832E-2</v>
      </c>
      <c r="H289" s="96">
        <v>975.90002441406205</v>
      </c>
      <c r="I289" s="92">
        <f t="shared" si="46"/>
        <v>-4.3891434561755593E-2</v>
      </c>
      <c r="J289" s="96">
        <v>114</v>
      </c>
      <c r="K289" s="92">
        <f t="shared" si="47"/>
        <v>-2.6888617028162587E-2</v>
      </c>
      <c r="L289" s="96">
        <v>161.50265502929599</v>
      </c>
      <c r="M289" s="92">
        <f t="shared" si="48"/>
        <v>-1.1590761457691667E-2</v>
      </c>
      <c r="N289" s="96">
        <v>516.34387207031205</v>
      </c>
      <c r="O289" s="92">
        <f t="shared" si="49"/>
        <v>-2.7133565876746757E-2</v>
      </c>
      <c r="P289" s="96">
        <v>81.284942626953097</v>
      </c>
      <c r="Q289" s="92">
        <f t="shared" si="50"/>
        <v>-2.7492897322090259E-2</v>
      </c>
      <c r="R289" s="96">
        <v>321.16323852539</v>
      </c>
      <c r="S289" s="92">
        <f t="shared" si="51"/>
        <v>-1.6819000465812528E-2</v>
      </c>
      <c r="T289" s="96">
        <v>282.855377197265</v>
      </c>
      <c r="U289" s="92">
        <f t="shared" si="52"/>
        <v>-2.4219012948467622E-2</v>
      </c>
      <c r="V289" s="96">
        <v>392.915283203125</v>
      </c>
      <c r="W289" s="92">
        <f t="shared" si="53"/>
        <v>-1.3351620936545405E-2</v>
      </c>
      <c r="X289" s="96">
        <v>1307.3779296875</v>
      </c>
      <c r="Y289" s="92">
        <f t="shared" si="54"/>
        <v>-2.2780979757406006E-2</v>
      </c>
    </row>
    <row r="290" spans="3:25" ht="14.25" customHeight="1" x14ac:dyDescent="0.35">
      <c r="C290" s="95">
        <v>45862</v>
      </c>
      <c r="D290" s="96">
        <v>36231.65</v>
      </c>
      <c r="E290" s="92">
        <f t="shared" si="44"/>
        <v>-5.6698661434069209E-3</v>
      </c>
      <c r="F290" s="96">
        <v>849.04998779296795</v>
      </c>
      <c r="G290" s="92">
        <f t="shared" si="45"/>
        <v>-1.6278517194292519E-2</v>
      </c>
      <c r="H290" s="96">
        <v>1020.70001220703</v>
      </c>
      <c r="I290" s="92">
        <f t="shared" si="46"/>
        <v>-1.2767203690231876E-2</v>
      </c>
      <c r="J290" s="96">
        <v>117.150001525878</v>
      </c>
      <c r="K290" s="92">
        <f t="shared" si="47"/>
        <v>-5.4333931969996474E-3</v>
      </c>
      <c r="L290" s="96">
        <v>163.39654541015599</v>
      </c>
      <c r="M290" s="92">
        <f t="shared" si="48"/>
        <v>-1.684068014220963E-2</v>
      </c>
      <c r="N290" s="96">
        <v>530.744873046875</v>
      </c>
      <c r="O290" s="92">
        <f t="shared" si="49"/>
        <v>-2.4351404522048314E-3</v>
      </c>
      <c r="P290" s="96">
        <v>83.582878112792898</v>
      </c>
      <c r="Q290" s="92">
        <f t="shared" si="50"/>
        <v>-7.400704734967456E-3</v>
      </c>
      <c r="R290" s="96">
        <v>326.65728759765602</v>
      </c>
      <c r="S290" s="92">
        <f t="shared" si="51"/>
        <v>-1.2097390849138301E-2</v>
      </c>
      <c r="T290" s="96">
        <v>289.875885009765</v>
      </c>
      <c r="U290" s="92">
        <f t="shared" si="52"/>
        <v>3.3415898932753763E-4</v>
      </c>
      <c r="V290" s="96">
        <v>398.232330322265</v>
      </c>
      <c r="W290" s="92">
        <f t="shared" si="53"/>
        <v>-4.4720373124733648E-3</v>
      </c>
      <c r="X290" s="96">
        <v>1337.85559082031</v>
      </c>
      <c r="Y290" s="92">
        <f t="shared" si="54"/>
        <v>-4.4206060252494073E-4</v>
      </c>
    </row>
    <row r="291" spans="3:25" ht="14.25" customHeight="1" x14ac:dyDescent="0.35">
      <c r="C291" s="95">
        <v>45861</v>
      </c>
      <c r="D291" s="96">
        <v>36438.25</v>
      </c>
      <c r="E291" s="92">
        <f t="shared" si="44"/>
        <v>2.4029666390652515E-3</v>
      </c>
      <c r="F291" s="96">
        <v>863.09997558593705</v>
      </c>
      <c r="G291" s="92">
        <f t="shared" si="45"/>
        <v>-4.7279019411673451E-3</v>
      </c>
      <c r="H291" s="96">
        <v>1033.90002441406</v>
      </c>
      <c r="I291" s="92">
        <f t="shared" si="46"/>
        <v>1.9927011900740199E-2</v>
      </c>
      <c r="J291" s="96">
        <v>117.790000915527</v>
      </c>
      <c r="K291" s="92">
        <f t="shared" si="47"/>
        <v>-2.70933615418123E-3</v>
      </c>
      <c r="L291" s="96">
        <v>166.195388793945</v>
      </c>
      <c r="M291" s="92">
        <f t="shared" si="48"/>
        <v>1.1802619391017011E-3</v>
      </c>
      <c r="N291" s="96">
        <v>532.04046630859295</v>
      </c>
      <c r="O291" s="92">
        <f t="shared" si="49"/>
        <v>4.3269139926311873E-3</v>
      </c>
      <c r="P291" s="96">
        <v>84.206062316894503</v>
      </c>
      <c r="Q291" s="92">
        <f t="shared" si="50"/>
        <v>1.737715979008847E-3</v>
      </c>
      <c r="R291" s="96">
        <v>330.65737915039</v>
      </c>
      <c r="S291" s="92">
        <f t="shared" si="51"/>
        <v>6.454229985457971E-3</v>
      </c>
      <c r="T291" s="96">
        <v>289.779052734375</v>
      </c>
      <c r="U291" s="92">
        <f t="shared" si="52"/>
        <v>4.8690561481252725E-3</v>
      </c>
      <c r="V291" s="96">
        <v>400.021240234375</v>
      </c>
      <c r="W291" s="92">
        <f t="shared" si="53"/>
        <v>8.3928522935101668E-3</v>
      </c>
      <c r="X291" s="96">
        <v>1338.447265625</v>
      </c>
      <c r="Y291" s="92">
        <f t="shared" si="54"/>
        <v>1.0574918081620588E-2</v>
      </c>
    </row>
    <row r="292" spans="3:25" ht="14.25" customHeight="1" x14ac:dyDescent="0.35">
      <c r="C292" s="95">
        <v>45860</v>
      </c>
      <c r="D292" s="96">
        <v>36350.9</v>
      </c>
      <c r="E292" s="92">
        <f t="shared" si="44"/>
        <v>1.1677706322210657E-3</v>
      </c>
      <c r="F292" s="96">
        <v>867.20001220703102</v>
      </c>
      <c r="G292" s="92">
        <f t="shared" si="45"/>
        <v>-5.1052740003333374E-3</v>
      </c>
      <c r="H292" s="96">
        <v>1013.70001220703</v>
      </c>
      <c r="I292" s="92">
        <f t="shared" si="46"/>
        <v>-2.2091418018755027E-2</v>
      </c>
      <c r="J292" s="96">
        <v>118.11000061035099</v>
      </c>
      <c r="K292" s="92">
        <f t="shared" si="47"/>
        <v>-1.014079020757408E-2</v>
      </c>
      <c r="L292" s="96">
        <v>165.99946594238199</v>
      </c>
      <c r="M292" s="92">
        <f t="shared" si="48"/>
        <v>-4.9771534052023281E-3</v>
      </c>
      <c r="N292" s="96">
        <v>529.748291015625</v>
      </c>
      <c r="O292" s="92">
        <f t="shared" si="49"/>
        <v>-2.8208289827758026E-4</v>
      </c>
      <c r="P292" s="96">
        <v>84.059989929199205</v>
      </c>
      <c r="Q292" s="92">
        <f t="shared" si="50"/>
        <v>-1.3709618655772471E-2</v>
      </c>
      <c r="R292" s="96">
        <v>328.53692626953102</v>
      </c>
      <c r="S292" s="92">
        <f t="shared" si="51"/>
        <v>-2.0492963915518247E-3</v>
      </c>
      <c r="T292" s="96">
        <v>288.37493896484301</v>
      </c>
      <c r="U292" s="92">
        <f t="shared" si="52"/>
        <v>2.6936302038866877E-3</v>
      </c>
      <c r="V292" s="96">
        <v>396.69186401367102</v>
      </c>
      <c r="W292" s="92">
        <f t="shared" si="53"/>
        <v>-6.7189445673531134E-3</v>
      </c>
      <c r="X292" s="96">
        <v>1324.44140625</v>
      </c>
      <c r="Y292" s="92">
        <f t="shared" si="54"/>
        <v>-1.8133957297455372E-2</v>
      </c>
    </row>
    <row r="293" spans="3:25" ht="14.25" customHeight="1" x14ac:dyDescent="0.35">
      <c r="C293" s="95">
        <v>45859</v>
      </c>
      <c r="D293" s="96">
        <v>36308.5</v>
      </c>
      <c r="E293" s="92">
        <f t="shared" si="44"/>
        <v>2.9681459515675801E-3</v>
      </c>
      <c r="F293" s="96">
        <v>871.65002441406205</v>
      </c>
      <c r="G293" s="92">
        <f t="shared" si="45"/>
        <v>2.64571104010769E-3</v>
      </c>
      <c r="H293" s="96">
        <v>1036.59997558593</v>
      </c>
      <c r="I293" s="92">
        <f t="shared" si="46"/>
        <v>6.2124099372939945E-3</v>
      </c>
      <c r="J293" s="96">
        <v>119.31999969482401</v>
      </c>
      <c r="K293" s="92">
        <f t="shared" si="47"/>
        <v>3.2792347485770534E-3</v>
      </c>
      <c r="L293" s="96">
        <v>166.82980346679599</v>
      </c>
      <c r="M293" s="92">
        <f t="shared" si="48"/>
        <v>4.4763830531646676E-4</v>
      </c>
      <c r="N293" s="96">
        <v>529.89776611328102</v>
      </c>
      <c r="O293" s="92">
        <f t="shared" si="49"/>
        <v>2.4508640779612456E-3</v>
      </c>
      <c r="P293" s="96">
        <v>85.228439331054602</v>
      </c>
      <c r="Q293" s="92">
        <f t="shared" si="50"/>
        <v>5.7450764140536403E-3</v>
      </c>
      <c r="R293" s="96">
        <v>329.21157836914</v>
      </c>
      <c r="S293" s="92">
        <f t="shared" si="51"/>
        <v>-1.6077776010089417E-3</v>
      </c>
      <c r="T293" s="96">
        <v>287.60025024414</v>
      </c>
      <c r="U293" s="92">
        <f t="shared" si="52"/>
        <v>9.6889191926157192E-3</v>
      </c>
      <c r="V293" s="96">
        <v>399.375244140625</v>
      </c>
      <c r="W293" s="92">
        <f t="shared" si="53"/>
        <v>-1.4832028267914632E-2</v>
      </c>
      <c r="X293" s="96">
        <v>1348.90234375</v>
      </c>
      <c r="Y293" s="92">
        <f t="shared" si="54"/>
        <v>-7.3067368113399755E-4</v>
      </c>
    </row>
    <row r="294" spans="3:25" ht="14.25" customHeight="1" x14ac:dyDescent="0.35">
      <c r="C294" s="95">
        <v>45856</v>
      </c>
      <c r="D294" s="96">
        <v>36201.050000000003</v>
      </c>
      <c r="E294" s="92">
        <f t="shared" si="44"/>
        <v>2.8588960284339215E-3</v>
      </c>
      <c r="F294" s="96">
        <v>869.34997558593705</v>
      </c>
      <c r="G294" s="92">
        <f t="shared" si="45"/>
        <v>-4.580065393963495E-3</v>
      </c>
      <c r="H294" s="96">
        <v>1030.19995117187</v>
      </c>
      <c r="I294" s="92">
        <f t="shared" si="46"/>
        <v>-1.8950599825465431E-2</v>
      </c>
      <c r="J294" s="96">
        <v>118.930000305175</v>
      </c>
      <c r="K294" s="92">
        <f t="shared" si="47"/>
        <v>-6.6817257941025332E-3</v>
      </c>
      <c r="L294" s="96">
        <v>166.75515747070301</v>
      </c>
      <c r="M294" s="92">
        <f t="shared" si="48"/>
        <v>-1.0846643145100754E-2</v>
      </c>
      <c r="N294" s="96">
        <v>528.60223388671795</v>
      </c>
      <c r="O294" s="92">
        <f t="shared" si="49"/>
        <v>-2.25720293467635E-3</v>
      </c>
      <c r="P294" s="96">
        <v>84.741592407226506</v>
      </c>
      <c r="Q294" s="92">
        <f t="shared" si="50"/>
        <v>-9.2212513377932792E-3</v>
      </c>
      <c r="R294" s="96">
        <v>329.74172973632801</v>
      </c>
      <c r="S294" s="92">
        <f t="shared" si="51"/>
        <v>-1.6051045484757331E-3</v>
      </c>
      <c r="T294" s="96">
        <v>284.84045410156199</v>
      </c>
      <c r="U294" s="92">
        <f t="shared" si="52"/>
        <v>-8.2604128570124002E-3</v>
      </c>
      <c r="V294" s="96">
        <v>405.38796997070301</v>
      </c>
      <c r="W294" s="92">
        <f t="shared" si="53"/>
        <v>-1.3423673637691591E-2</v>
      </c>
      <c r="X294" s="96">
        <v>1349.888671875</v>
      </c>
      <c r="Y294" s="92">
        <f t="shared" si="54"/>
        <v>-1.2411603405974914E-2</v>
      </c>
    </row>
    <row r="295" spans="3:25" ht="14.25" customHeight="1" x14ac:dyDescent="0.35">
      <c r="C295" s="95">
        <v>45855</v>
      </c>
      <c r="D295" s="96">
        <v>36097.85</v>
      </c>
      <c r="E295" s="92">
        <f t="shared" si="44"/>
        <v>-9.5973265766106097E-3</v>
      </c>
      <c r="F295" s="96">
        <v>873.34997558593705</v>
      </c>
      <c r="G295" s="92">
        <f t="shared" si="45"/>
        <v>-3.707506377498615E-3</v>
      </c>
      <c r="H295" s="96">
        <v>1050.09997558593</v>
      </c>
      <c r="I295" s="92">
        <f t="shared" si="46"/>
        <v>1.1072597987990651E-2</v>
      </c>
      <c r="J295" s="96">
        <v>119.730003356933</v>
      </c>
      <c r="K295" s="92">
        <f t="shared" si="47"/>
        <v>-1.0250457561851944E-2</v>
      </c>
      <c r="L295" s="96">
        <v>168.583724975585</v>
      </c>
      <c r="M295" s="92">
        <f t="shared" si="48"/>
        <v>-3.3095206499534902E-3</v>
      </c>
      <c r="N295" s="96">
        <v>529.798095703125</v>
      </c>
      <c r="O295" s="92">
        <f t="shared" si="49"/>
        <v>-2.8217152757903374E-4</v>
      </c>
      <c r="P295" s="96">
        <v>85.530288696289006</v>
      </c>
      <c r="Q295" s="92">
        <f t="shared" si="50"/>
        <v>-8.354127838217873E-3</v>
      </c>
      <c r="R295" s="96">
        <v>330.27185058593699</v>
      </c>
      <c r="S295" s="92">
        <f t="shared" si="51"/>
        <v>5.8385546715578052E-4</v>
      </c>
      <c r="T295" s="96">
        <v>287.21295166015602</v>
      </c>
      <c r="U295" s="92">
        <f t="shared" si="52"/>
        <v>-1.5146932244908262E-3</v>
      </c>
      <c r="V295" s="96">
        <v>410.90380859375</v>
      </c>
      <c r="W295" s="92">
        <f t="shared" si="53"/>
        <v>-3.014245471596233E-3</v>
      </c>
      <c r="X295" s="96">
        <v>1366.853515625</v>
      </c>
      <c r="Y295" s="92">
        <f t="shared" si="54"/>
        <v>-5.953661860698678E-3</v>
      </c>
    </row>
    <row r="296" spans="3:25" ht="14.25" customHeight="1" x14ac:dyDescent="0.35">
      <c r="C296" s="95">
        <v>45854</v>
      </c>
      <c r="D296" s="96">
        <v>36447.65</v>
      </c>
      <c r="E296" s="92">
        <f t="shared" si="44"/>
        <v>-1.9127815430957096E-3</v>
      </c>
      <c r="F296" s="96">
        <v>876.59997558593705</v>
      </c>
      <c r="G296" s="92">
        <f t="shared" si="45"/>
        <v>-3.5805904109837972E-3</v>
      </c>
      <c r="H296" s="96">
        <v>1038.59997558593</v>
      </c>
      <c r="I296" s="92">
        <f t="shared" si="46"/>
        <v>5.3237829154730854E-3</v>
      </c>
      <c r="J296" s="96">
        <v>120.970001220703</v>
      </c>
      <c r="K296" s="92">
        <f t="shared" si="47"/>
        <v>-5.3445281302402226E-3</v>
      </c>
      <c r="L296" s="96">
        <v>169.14350891113199</v>
      </c>
      <c r="M296" s="92">
        <f t="shared" si="48"/>
        <v>-3.0244768751380713E-3</v>
      </c>
      <c r="N296" s="96">
        <v>529.94763183593705</v>
      </c>
      <c r="O296" s="92">
        <f t="shared" si="49"/>
        <v>5.2935402368106121E-3</v>
      </c>
      <c r="P296" s="96">
        <v>86.250839233398395</v>
      </c>
      <c r="Q296" s="92">
        <f t="shared" si="50"/>
        <v>5.4484205485878512E-3</v>
      </c>
      <c r="R296" s="96">
        <v>330.07913208007801</v>
      </c>
      <c r="S296" s="92">
        <f t="shared" si="51"/>
        <v>1.3158894812077548E-3</v>
      </c>
      <c r="T296" s="96">
        <v>287.64865112304602</v>
      </c>
      <c r="U296" s="92">
        <f t="shared" si="52"/>
        <v>-3.3552551371677231E-3</v>
      </c>
      <c r="V296" s="96">
        <v>412.14611816406199</v>
      </c>
      <c r="W296" s="92">
        <f t="shared" si="53"/>
        <v>2.6739371336331752E-2</v>
      </c>
      <c r="X296" s="96">
        <v>1375.0400390625</v>
      </c>
      <c r="Y296" s="92">
        <f t="shared" si="54"/>
        <v>1.7964932451854931E-3</v>
      </c>
    </row>
    <row r="297" spans="3:25" ht="14.25" customHeight="1" x14ac:dyDescent="0.35">
      <c r="C297" s="95">
        <v>45853</v>
      </c>
      <c r="D297" s="96">
        <v>36517.5</v>
      </c>
      <c r="E297" s="92">
        <f t="shared" si="44"/>
        <v>-2.4135486541084772E-3</v>
      </c>
      <c r="F297" s="96">
        <v>879.75</v>
      </c>
      <c r="G297" s="92">
        <f t="shared" si="45"/>
        <v>-8.5178875638836082E-4</v>
      </c>
      <c r="H297" s="96">
        <v>1033.09997558593</v>
      </c>
      <c r="I297" s="92">
        <f t="shared" si="46"/>
        <v>7.0181801350304163E-3</v>
      </c>
      <c r="J297" s="96">
        <v>121.620002746582</v>
      </c>
      <c r="K297" s="92">
        <f t="shared" si="47"/>
        <v>-2.3788114741656319E-3</v>
      </c>
      <c r="L297" s="96">
        <v>169.65663146972599</v>
      </c>
      <c r="M297" s="92">
        <f t="shared" si="48"/>
        <v>9.885025002758896E-3</v>
      </c>
      <c r="N297" s="96">
        <v>527.15710449218705</v>
      </c>
      <c r="O297" s="92">
        <f t="shared" si="49"/>
        <v>-2.9217578664014754E-3</v>
      </c>
      <c r="P297" s="96">
        <v>85.783454895019503</v>
      </c>
      <c r="Q297" s="92">
        <f t="shared" si="50"/>
        <v>-7.6593513102664046E-3</v>
      </c>
      <c r="R297" s="96">
        <v>329.64535522460898</v>
      </c>
      <c r="S297" s="92">
        <f t="shared" si="51"/>
        <v>-2.922727183971574E-4</v>
      </c>
      <c r="T297" s="96">
        <v>288.61703491210898</v>
      </c>
      <c r="U297" s="92">
        <f t="shared" si="52"/>
        <v>-5.031618559978579E-4</v>
      </c>
      <c r="V297" s="96">
        <v>401.41259765625</v>
      </c>
      <c r="W297" s="92">
        <f t="shared" si="53"/>
        <v>3.3535923958807334E-3</v>
      </c>
      <c r="X297" s="96">
        <v>1372.57421875</v>
      </c>
      <c r="Y297" s="92">
        <f t="shared" si="54"/>
        <v>-8.478715558932759E-3</v>
      </c>
    </row>
    <row r="298" spans="3:25" ht="14.25" customHeight="1" x14ac:dyDescent="0.35">
      <c r="C298" s="95">
        <v>45852</v>
      </c>
      <c r="D298" s="96">
        <v>36605.85</v>
      </c>
      <c r="E298" s="92">
        <f t="shared" si="44"/>
        <v>2.0105440649942352E-3</v>
      </c>
      <c r="F298" s="96">
        <v>880.5</v>
      </c>
      <c r="G298" s="92">
        <f t="shared" si="45"/>
        <v>7.3794546045573561E-3</v>
      </c>
      <c r="H298" s="96">
        <v>1025.90002441406</v>
      </c>
      <c r="I298" s="92">
        <f t="shared" si="46"/>
        <v>3.0848082627075391E-2</v>
      </c>
      <c r="J298" s="96">
        <v>121.91000366210901</v>
      </c>
      <c r="K298" s="92">
        <f t="shared" si="47"/>
        <v>9.2723134207546298E-3</v>
      </c>
      <c r="L298" s="96">
        <v>167.99598693847599</v>
      </c>
      <c r="M298" s="92">
        <f t="shared" si="48"/>
        <v>3.0089877798638698E-2</v>
      </c>
      <c r="N298" s="96">
        <v>528.70184326171795</v>
      </c>
      <c r="O298" s="92">
        <f t="shared" si="49"/>
        <v>1.298446607255177E-2</v>
      </c>
      <c r="P298" s="96">
        <v>86.445571899414006</v>
      </c>
      <c r="Q298" s="92">
        <f t="shared" si="50"/>
        <v>8.2906871572387963E-3</v>
      </c>
      <c r="R298" s="96">
        <v>329.74172973632801</v>
      </c>
      <c r="S298" s="92">
        <f t="shared" si="51"/>
        <v>-1.7508431319945839E-3</v>
      </c>
      <c r="T298" s="96">
        <v>288.76232910156199</v>
      </c>
      <c r="U298" s="92">
        <f t="shared" si="52"/>
        <v>-1.1721403849230816E-3</v>
      </c>
      <c r="V298" s="96">
        <v>400.07092285156199</v>
      </c>
      <c r="W298" s="92">
        <f t="shared" si="53"/>
        <v>1.4363082590335363E-2</v>
      </c>
      <c r="X298" s="96">
        <v>1384.31140136718</v>
      </c>
      <c r="Y298" s="92">
        <f t="shared" si="54"/>
        <v>-3.266901329723626E-3</v>
      </c>
    </row>
    <row r="299" spans="3:25" ht="14.25" customHeight="1" x14ac:dyDescent="0.35">
      <c r="C299" s="95">
        <v>45849</v>
      </c>
      <c r="D299" s="96">
        <v>36532.400000000001</v>
      </c>
      <c r="E299" s="92">
        <f t="shared" si="44"/>
        <v>6.2449328395830506E-4</v>
      </c>
      <c r="F299" s="96">
        <v>874.04998779296795</v>
      </c>
      <c r="G299" s="92">
        <f t="shared" si="45"/>
        <v>-1.9078615378366304E-2</v>
      </c>
      <c r="H299" s="96">
        <v>995.20001220703102</v>
      </c>
      <c r="I299" s="92">
        <f t="shared" si="46"/>
        <v>-6.0250611899148598E-4</v>
      </c>
      <c r="J299" s="96">
        <v>120.790000915527</v>
      </c>
      <c r="K299" s="92">
        <f t="shared" si="47"/>
        <v>-3.0538357163958363E-3</v>
      </c>
      <c r="L299" s="96">
        <v>163.08866882324199</v>
      </c>
      <c r="M299" s="92">
        <f t="shared" si="48"/>
        <v>-2.0342942054820901E-2</v>
      </c>
      <c r="N299" s="96">
        <v>521.92492675781205</v>
      </c>
      <c r="O299" s="92">
        <f t="shared" si="49"/>
        <v>-1.2911016387151864E-2</v>
      </c>
      <c r="P299" s="96">
        <v>85.734771728515597</v>
      </c>
      <c r="Q299" s="92">
        <f t="shared" si="50"/>
        <v>6.0558008900080118E-3</v>
      </c>
      <c r="R299" s="96">
        <v>330.320068359375</v>
      </c>
      <c r="S299" s="92">
        <f t="shared" si="51"/>
        <v>3.6609202122304119E-3</v>
      </c>
      <c r="T299" s="96">
        <v>289.10119628906199</v>
      </c>
      <c r="U299" s="92">
        <f t="shared" si="52"/>
        <v>-2.3392182385741922E-3</v>
      </c>
      <c r="V299" s="96">
        <v>394.40603637695301</v>
      </c>
      <c r="W299" s="92">
        <f t="shared" si="53"/>
        <v>-7.626913274316971E-3</v>
      </c>
      <c r="X299" s="96">
        <v>1388.8486328125</v>
      </c>
      <c r="Y299" s="92">
        <f t="shared" si="54"/>
        <v>-1.3036992956546922E-2</v>
      </c>
    </row>
    <row r="300" spans="3:25" ht="14.25" customHeight="1" x14ac:dyDescent="0.35">
      <c r="C300" s="95">
        <v>45848</v>
      </c>
      <c r="D300" s="96">
        <v>36509.599999999999</v>
      </c>
      <c r="E300" s="92">
        <f t="shared" si="44"/>
        <v>4.0370928531354711E-3</v>
      </c>
      <c r="F300" s="96">
        <v>891.04998779296795</v>
      </c>
      <c r="G300" s="92">
        <f t="shared" si="45"/>
        <v>1.0110243826575438E-3</v>
      </c>
      <c r="H300" s="96">
        <v>995.79998779296795</v>
      </c>
      <c r="I300" s="92">
        <f t="shared" si="46"/>
        <v>6.0286935146480758E-4</v>
      </c>
      <c r="J300" s="96">
        <v>121.16000366210901</v>
      </c>
      <c r="K300" s="92">
        <f t="shared" si="47"/>
        <v>6.0616404142168623E-3</v>
      </c>
      <c r="L300" s="96">
        <v>166.47526550292901</v>
      </c>
      <c r="M300" s="92">
        <f t="shared" si="48"/>
        <v>-1.2834723070238363E-2</v>
      </c>
      <c r="N300" s="96">
        <v>528.75164794921795</v>
      </c>
      <c r="O300" s="92">
        <f t="shared" si="49"/>
        <v>3.039419320330472E-2</v>
      </c>
      <c r="P300" s="96">
        <v>85.218704223632798</v>
      </c>
      <c r="Q300" s="92">
        <f t="shared" si="50"/>
        <v>-8.7212898620152579E-3</v>
      </c>
      <c r="R300" s="96">
        <v>329.11520385742102</v>
      </c>
      <c r="S300" s="92">
        <f t="shared" si="51"/>
        <v>-7.4128022426547258E-3</v>
      </c>
      <c r="T300" s="96">
        <v>289.779052734375</v>
      </c>
      <c r="U300" s="92">
        <f t="shared" si="52"/>
        <v>-1.3349567787607208E-3</v>
      </c>
      <c r="V300" s="96">
        <v>397.437255859375</v>
      </c>
      <c r="W300" s="92">
        <f t="shared" si="53"/>
        <v>-1.8719082550356925E-3</v>
      </c>
      <c r="X300" s="96">
        <v>1407.19421386718</v>
      </c>
      <c r="Y300" s="92">
        <f t="shared" si="54"/>
        <v>-2.1031798345050312E-4</v>
      </c>
    </row>
    <row r="301" spans="3:25" ht="14.25" customHeight="1" x14ac:dyDescent="0.35">
      <c r="C301" s="95">
        <v>45847</v>
      </c>
      <c r="D301" s="96">
        <v>36362.800000000003</v>
      </c>
      <c r="E301" s="92">
        <f t="shared" si="44"/>
        <v>8.6839841734054346E-4</v>
      </c>
      <c r="F301" s="96">
        <v>890.15002441406205</v>
      </c>
      <c r="G301" s="92">
        <f t="shared" si="45"/>
        <v>1.0099318484042108E-2</v>
      </c>
      <c r="H301" s="96">
        <v>995.20001220703102</v>
      </c>
      <c r="I301" s="92">
        <f t="shared" si="46"/>
        <v>3.2258187570877173E-3</v>
      </c>
      <c r="J301" s="96">
        <v>120.430000305175</v>
      </c>
      <c r="K301" s="92">
        <f t="shared" si="47"/>
        <v>3.5833358764583156E-3</v>
      </c>
      <c r="L301" s="96">
        <v>168.63970947265599</v>
      </c>
      <c r="M301" s="92">
        <f t="shared" si="48"/>
        <v>2.0510728193416927E-3</v>
      </c>
      <c r="N301" s="96">
        <v>513.15472412109295</v>
      </c>
      <c r="O301" s="92">
        <f t="shared" si="49"/>
        <v>2.6287691103323851E-3</v>
      </c>
      <c r="P301" s="96">
        <v>85.968460083007798</v>
      </c>
      <c r="Q301" s="92">
        <f t="shared" si="50"/>
        <v>3.7516673433739545E-3</v>
      </c>
      <c r="R301" s="96">
        <v>331.57308959960898</v>
      </c>
      <c r="S301" s="92">
        <f t="shared" si="51"/>
        <v>2.3308718001127104E-3</v>
      </c>
      <c r="T301" s="96">
        <v>290.166412353515</v>
      </c>
      <c r="U301" s="92">
        <f t="shared" si="52"/>
        <v>6.3812172122346134E-3</v>
      </c>
      <c r="V301" s="96">
        <v>398.1826171875</v>
      </c>
      <c r="W301" s="92">
        <f t="shared" si="53"/>
        <v>-4.9899794410335208E-4</v>
      </c>
      <c r="X301" s="96">
        <v>1407.490234375</v>
      </c>
      <c r="Y301" s="92">
        <f t="shared" si="54"/>
        <v>2.0363738501509854E-3</v>
      </c>
    </row>
    <row r="302" spans="3:25" ht="14.25" customHeight="1" x14ac:dyDescent="0.35">
      <c r="C302" s="95">
        <v>45846</v>
      </c>
      <c r="D302" s="96">
        <v>36331.25</v>
      </c>
      <c r="E302" s="92">
        <f t="shared" si="44"/>
        <v>-4.0803067974045648E-3</v>
      </c>
      <c r="F302" s="96">
        <v>881.25</v>
      </c>
      <c r="G302" s="92">
        <f t="shared" si="45"/>
        <v>-2.3772860632549353E-3</v>
      </c>
      <c r="H302" s="96">
        <v>992</v>
      </c>
      <c r="I302" s="92">
        <f t="shared" si="46"/>
        <v>9.081065848386416E-4</v>
      </c>
      <c r="J302" s="96">
        <v>120</v>
      </c>
      <c r="K302" s="92">
        <f t="shared" si="47"/>
        <v>4.7726676159129955E-3</v>
      </c>
      <c r="L302" s="96">
        <v>168.29452514648401</v>
      </c>
      <c r="M302" s="92">
        <f t="shared" si="48"/>
        <v>-7.7550913171064995E-4</v>
      </c>
      <c r="N302" s="96">
        <v>511.80929565429602</v>
      </c>
      <c r="O302" s="92">
        <f t="shared" si="49"/>
        <v>7.6523084992698998E-3</v>
      </c>
      <c r="P302" s="96">
        <v>85.647140502929602</v>
      </c>
      <c r="Q302" s="92">
        <f t="shared" si="50"/>
        <v>4.1686319403311689E-2</v>
      </c>
      <c r="R302" s="96">
        <v>330.80203247070301</v>
      </c>
      <c r="S302" s="92">
        <f t="shared" si="51"/>
        <v>1.7039700284573911E-2</v>
      </c>
      <c r="T302" s="96">
        <v>288.32653808593699</v>
      </c>
      <c r="U302" s="92">
        <f t="shared" si="52"/>
        <v>6.2521960115589081E-3</v>
      </c>
      <c r="V302" s="96">
        <v>398.38140869140602</v>
      </c>
      <c r="W302" s="92">
        <f t="shared" si="53"/>
        <v>-8.7236980274918441E-4</v>
      </c>
      <c r="X302" s="96">
        <v>1404.6298828125</v>
      </c>
      <c r="Y302" s="92">
        <f t="shared" si="54"/>
        <v>-1.1590867801124616E-2</v>
      </c>
    </row>
    <row r="303" spans="3:25" ht="14.25" customHeight="1" x14ac:dyDescent="0.35">
      <c r="C303" s="95">
        <v>45845</v>
      </c>
      <c r="D303" s="96">
        <v>36480.1</v>
      </c>
      <c r="E303" s="92">
        <f t="shared" si="44"/>
        <v>-2.4214730376976856E-3</v>
      </c>
      <c r="F303" s="96">
        <v>883.34997558593705</v>
      </c>
      <c r="G303" s="92">
        <f t="shared" si="45"/>
        <v>7.0109020671724753E-3</v>
      </c>
      <c r="H303" s="96">
        <v>991.09997558593705</v>
      </c>
      <c r="I303" s="92">
        <f t="shared" si="46"/>
        <v>-5.7183108716236664E-3</v>
      </c>
      <c r="J303" s="96">
        <v>119.430000305175</v>
      </c>
      <c r="K303" s="92">
        <f t="shared" si="47"/>
        <v>2.1118341655586681E-2</v>
      </c>
      <c r="L303" s="96">
        <v>168.42514038085901</v>
      </c>
      <c r="M303" s="92">
        <f t="shared" si="48"/>
        <v>1.0806227562193405E-2</v>
      </c>
      <c r="N303" s="96">
        <v>507.92251586914</v>
      </c>
      <c r="O303" s="92">
        <f t="shared" si="49"/>
        <v>-4.5898563480941679E-3</v>
      </c>
      <c r="P303" s="96">
        <v>82.219703674316406</v>
      </c>
      <c r="Q303" s="92">
        <f t="shared" si="50"/>
        <v>-7.0554733888634757E-3</v>
      </c>
      <c r="R303" s="96">
        <v>325.25970458984301</v>
      </c>
      <c r="S303" s="92">
        <f t="shared" si="51"/>
        <v>5.8121906236943133E-3</v>
      </c>
      <c r="T303" s="96">
        <v>286.535064697265</v>
      </c>
      <c r="U303" s="92">
        <f t="shared" si="52"/>
        <v>6.4626109938883403E-3</v>
      </c>
      <c r="V303" s="96">
        <v>398.729248046875</v>
      </c>
      <c r="W303" s="92">
        <f t="shared" si="53"/>
        <v>4.9873470859140845E-4</v>
      </c>
      <c r="X303" s="96">
        <v>1421.10168457031</v>
      </c>
      <c r="Y303" s="92">
        <f t="shared" si="54"/>
        <v>6.9454084875819611E-4</v>
      </c>
    </row>
    <row r="304" spans="3:25" ht="14.25" customHeight="1" x14ac:dyDescent="0.35">
      <c r="C304" s="95">
        <v>45842</v>
      </c>
      <c r="D304" s="96">
        <v>36568.65</v>
      </c>
      <c r="E304" s="92">
        <f t="shared" si="44"/>
        <v>7.1286662689584723E-4</v>
      </c>
      <c r="F304" s="96">
        <v>877.20001220703102</v>
      </c>
      <c r="G304" s="92">
        <f t="shared" si="45"/>
        <v>2.2279488226575328E-3</v>
      </c>
      <c r="H304" s="96">
        <v>996.79998779296795</v>
      </c>
      <c r="I304" s="92">
        <f t="shared" si="46"/>
        <v>-1.1601400304444232E-2</v>
      </c>
      <c r="J304" s="96">
        <v>116.959999084472</v>
      </c>
      <c r="K304" s="92">
        <f t="shared" si="47"/>
        <v>-5.2730288903453104E-3</v>
      </c>
      <c r="L304" s="96">
        <v>166.62455749511699</v>
      </c>
      <c r="M304" s="92">
        <f t="shared" si="48"/>
        <v>2.9200652124010684E-3</v>
      </c>
      <c r="N304" s="96">
        <v>510.264556884765</v>
      </c>
      <c r="O304" s="92">
        <f t="shared" si="49"/>
        <v>3.233079120256388E-3</v>
      </c>
      <c r="P304" s="96">
        <v>82.803924560546804</v>
      </c>
      <c r="Q304" s="92">
        <f t="shared" si="50"/>
        <v>8.2393203976138807E-4</v>
      </c>
      <c r="R304" s="96">
        <v>323.38015747070301</v>
      </c>
      <c r="S304" s="92">
        <f t="shared" si="51"/>
        <v>2.6897941398165148E-3</v>
      </c>
      <c r="T304" s="96">
        <v>284.69519042968699</v>
      </c>
      <c r="U304" s="92">
        <f t="shared" si="52"/>
        <v>1.0212058212071273E-3</v>
      </c>
      <c r="V304" s="96">
        <v>398.53048706054602</v>
      </c>
      <c r="W304" s="92">
        <f t="shared" si="53"/>
        <v>2.7507013624255006E-3</v>
      </c>
      <c r="X304" s="96">
        <v>1420.11535644531</v>
      </c>
      <c r="Y304" s="92">
        <f t="shared" si="54"/>
        <v>-1.8024655002955026E-3</v>
      </c>
    </row>
    <row r="305" spans="3:25" ht="14.25" customHeight="1" x14ac:dyDescent="0.35">
      <c r="C305" s="95">
        <v>45841</v>
      </c>
      <c r="D305" s="96">
        <v>36542.6</v>
      </c>
      <c r="E305" s="92">
        <f t="shared" si="44"/>
        <v>1.004723721706724E-2</v>
      </c>
      <c r="F305" s="96">
        <v>875.25</v>
      </c>
      <c r="G305" s="92">
        <f t="shared" si="45"/>
        <v>-4.0395856193438107E-3</v>
      </c>
      <c r="H305" s="96">
        <v>1008.5</v>
      </c>
      <c r="I305" s="92">
        <f t="shared" si="46"/>
        <v>-1.0304219823356275E-2</v>
      </c>
      <c r="J305" s="96">
        <v>117.58000183105401</v>
      </c>
      <c r="K305" s="92">
        <f t="shared" si="47"/>
        <v>-5.9181345575437527E-3</v>
      </c>
      <c r="L305" s="96">
        <v>166.13941955566401</v>
      </c>
      <c r="M305" s="92">
        <f t="shared" si="48"/>
        <v>5.5904448472479107E-3</v>
      </c>
      <c r="N305" s="96">
        <v>508.62014770507801</v>
      </c>
      <c r="O305" s="92">
        <f t="shared" si="49"/>
        <v>-1.4863466699577832E-2</v>
      </c>
      <c r="P305" s="96">
        <v>82.735755920410099</v>
      </c>
      <c r="Q305" s="92">
        <f t="shared" si="50"/>
        <v>3.0693289285017578E-3</v>
      </c>
      <c r="R305" s="96">
        <v>322.51266479492102</v>
      </c>
      <c r="S305" s="92">
        <f t="shared" si="51"/>
        <v>2.546852137429223E-3</v>
      </c>
      <c r="T305" s="96">
        <v>284.40475463867102</v>
      </c>
      <c r="U305" s="92">
        <f t="shared" si="52"/>
        <v>-3.9001208226229211E-3</v>
      </c>
      <c r="V305" s="96">
        <v>397.437255859375</v>
      </c>
      <c r="W305" s="92">
        <f t="shared" si="53"/>
        <v>-1.6599051305868473E-2</v>
      </c>
      <c r="X305" s="96">
        <v>1422.6796875</v>
      </c>
      <c r="Y305" s="92">
        <f t="shared" si="54"/>
        <v>-1.8374846876275996E-2</v>
      </c>
    </row>
    <row r="306" spans="3:25" ht="14.25" customHeight="1" x14ac:dyDescent="0.35">
      <c r="C306" s="95">
        <v>45840</v>
      </c>
      <c r="D306" s="96">
        <v>36179.1</v>
      </c>
      <c r="E306" s="92">
        <f t="shared" si="44"/>
        <v>1.0009617384434177E-2</v>
      </c>
      <c r="F306" s="96">
        <v>878.79998779296795</v>
      </c>
      <c r="G306" s="92">
        <f t="shared" si="45"/>
        <v>7.3360421822596944E-3</v>
      </c>
      <c r="H306" s="96">
        <v>1019</v>
      </c>
      <c r="I306" s="92">
        <f t="shared" si="46"/>
        <v>3.2489787863636543E-3</v>
      </c>
      <c r="J306" s="96">
        <v>118.27999877929599</v>
      </c>
      <c r="K306" s="92">
        <f t="shared" si="47"/>
        <v>0</v>
      </c>
      <c r="L306" s="96">
        <v>165.21578979492099</v>
      </c>
      <c r="M306" s="92">
        <f t="shared" si="48"/>
        <v>3.6270263796844837E-3</v>
      </c>
      <c r="N306" s="96">
        <v>516.29406738281205</v>
      </c>
      <c r="O306" s="92">
        <f t="shared" si="49"/>
        <v>-1.7262633703825192E-2</v>
      </c>
      <c r="P306" s="96">
        <v>82.482589721679602</v>
      </c>
      <c r="Q306" s="92">
        <f t="shared" si="50"/>
        <v>-8.8920636800698949E-3</v>
      </c>
      <c r="R306" s="96">
        <v>321.693359375</v>
      </c>
      <c r="S306" s="92">
        <f t="shared" si="51"/>
        <v>3.4576159794008632E-3</v>
      </c>
      <c r="T306" s="96">
        <v>285.518310546875</v>
      </c>
      <c r="U306" s="92">
        <f t="shared" si="52"/>
        <v>-9.0741571976931112E-3</v>
      </c>
      <c r="V306" s="96">
        <v>404.14569091796801</v>
      </c>
      <c r="W306" s="92">
        <f t="shared" si="53"/>
        <v>2.4600089925885804E-4</v>
      </c>
      <c r="X306" s="96">
        <v>1449.310546875</v>
      </c>
      <c r="Y306" s="92">
        <f t="shared" si="54"/>
        <v>8.7183359648521641E-3</v>
      </c>
    </row>
    <row r="307" spans="3:25" ht="14.25" customHeight="1" x14ac:dyDescent="0.35">
      <c r="C307" s="95">
        <v>45839</v>
      </c>
      <c r="D307" s="96">
        <v>35820.550000000003</v>
      </c>
      <c r="E307" s="92">
        <f t="shared" si="44"/>
        <v>2.6170646610901294E-3</v>
      </c>
      <c r="F307" s="96">
        <v>872.40002441406205</v>
      </c>
      <c r="G307" s="92">
        <f t="shared" si="45"/>
        <v>-1.0603884985469714E-2</v>
      </c>
      <c r="H307" s="96">
        <v>1015.70001220703</v>
      </c>
      <c r="I307" s="92">
        <f t="shared" si="46"/>
        <v>-9.6528506382267398E-3</v>
      </c>
      <c r="J307" s="96">
        <v>118.27999877929599</v>
      </c>
      <c r="K307" s="92">
        <f t="shared" si="47"/>
        <v>9.6457297370873274E-3</v>
      </c>
      <c r="L307" s="96">
        <v>164.61871337890599</v>
      </c>
      <c r="M307" s="92">
        <f t="shared" si="48"/>
        <v>2.7365360116091031E-2</v>
      </c>
      <c r="N307" s="96">
        <v>525.36322021484295</v>
      </c>
      <c r="O307" s="92">
        <f t="shared" si="49"/>
        <v>9.6725055870350296E-3</v>
      </c>
      <c r="P307" s="96">
        <v>83.222610473632798</v>
      </c>
      <c r="Q307" s="92">
        <f t="shared" si="50"/>
        <v>-3.9621803168247149E-3</v>
      </c>
      <c r="R307" s="96">
        <v>320.58489990234301</v>
      </c>
      <c r="S307" s="92">
        <f t="shared" si="51"/>
        <v>-6.8678338344418943E-3</v>
      </c>
      <c r="T307" s="96">
        <v>288.13287353515602</v>
      </c>
      <c r="U307" s="92">
        <f t="shared" si="52"/>
        <v>-7.8358740261906812E-3</v>
      </c>
      <c r="V307" s="96">
        <v>404.046295166015</v>
      </c>
      <c r="W307" s="92">
        <f t="shared" si="53"/>
        <v>2.7129725483263645E-3</v>
      </c>
      <c r="X307" s="96">
        <v>1436.7841796875</v>
      </c>
      <c r="Y307" s="92">
        <f t="shared" si="54"/>
        <v>-7.4270918506404993E-3</v>
      </c>
    </row>
    <row r="308" spans="3:25" ht="14.25" customHeight="1" x14ac:dyDescent="0.35">
      <c r="C308" s="95">
        <v>45838</v>
      </c>
      <c r="D308" s="96">
        <v>35727.050000000003</v>
      </c>
      <c r="E308" s="92">
        <f t="shared" si="44"/>
        <v>3.3165819267348962E-3</v>
      </c>
      <c r="F308" s="96">
        <v>881.75</v>
      </c>
      <c r="G308" s="92">
        <f t="shared" si="45"/>
        <v>-2.206644992751472E-3</v>
      </c>
      <c r="H308" s="96">
        <v>1025.59997558593</v>
      </c>
      <c r="I308" s="92">
        <f t="shared" si="46"/>
        <v>9.8463964556820827E-3</v>
      </c>
      <c r="J308" s="96">
        <v>117.150001525878</v>
      </c>
      <c r="K308" s="92">
        <f t="shared" si="47"/>
        <v>2.3958139190185523E-3</v>
      </c>
      <c r="L308" s="96">
        <v>160.23385620117099</v>
      </c>
      <c r="M308" s="92">
        <f t="shared" si="48"/>
        <v>-3.1921132362983107E-3</v>
      </c>
      <c r="N308" s="96">
        <v>520.330322265625</v>
      </c>
      <c r="O308" s="92">
        <f t="shared" si="49"/>
        <v>-7.6550499242489245E-4</v>
      </c>
      <c r="P308" s="96">
        <v>83.553665161132798</v>
      </c>
      <c r="Q308" s="92">
        <f t="shared" si="50"/>
        <v>3.0390999970331123E-3</v>
      </c>
      <c r="R308" s="96">
        <v>322.80184936523398</v>
      </c>
      <c r="S308" s="92">
        <f t="shared" si="51"/>
        <v>-1.005020422637104E-2</v>
      </c>
      <c r="T308" s="96">
        <v>290.40847778320301</v>
      </c>
      <c r="U308" s="92">
        <f t="shared" si="52"/>
        <v>2.172086087274927E-3</v>
      </c>
      <c r="V308" s="96">
        <v>402.95309448242102</v>
      </c>
      <c r="W308" s="92">
        <f t="shared" si="53"/>
        <v>-8.3160016018404281E-3</v>
      </c>
      <c r="X308" s="96">
        <v>1447.53515625</v>
      </c>
      <c r="Y308" s="92">
        <f t="shared" si="54"/>
        <v>-3.8012489818083361E-3</v>
      </c>
    </row>
    <row r="309" spans="3:25" ht="14.25" customHeight="1" x14ac:dyDescent="0.35">
      <c r="C309" s="95">
        <v>45835</v>
      </c>
      <c r="D309" s="96">
        <v>35608.949999999997</v>
      </c>
      <c r="E309" s="92">
        <f t="shared" si="44"/>
        <v>2.4578513603845664E-4</v>
      </c>
      <c r="F309" s="96">
        <v>883.70001220703102</v>
      </c>
      <c r="G309" s="92">
        <f t="shared" si="45"/>
        <v>2.1913862049182997E-2</v>
      </c>
      <c r="H309" s="96">
        <v>1015.59997558593</v>
      </c>
      <c r="I309" s="92">
        <f t="shared" si="46"/>
        <v>2.3790297969687568E-2</v>
      </c>
      <c r="J309" s="96">
        <v>116.870002746582</v>
      </c>
      <c r="K309" s="92">
        <f t="shared" si="47"/>
        <v>1.0723908350939171E-2</v>
      </c>
      <c r="L309" s="96">
        <v>160.746978759765</v>
      </c>
      <c r="M309" s="92">
        <f t="shared" si="48"/>
        <v>-5.1388546556705439E-3</v>
      </c>
      <c r="N309" s="96">
        <v>520.72894287109295</v>
      </c>
      <c r="O309" s="92">
        <f t="shared" si="49"/>
        <v>1.0735930489759626E-2</v>
      </c>
      <c r="P309" s="96">
        <v>83.300506591796804</v>
      </c>
      <c r="Q309" s="92">
        <f t="shared" si="50"/>
        <v>1.9911593150452322E-3</v>
      </c>
      <c r="R309" s="96">
        <v>326.079010009765</v>
      </c>
      <c r="S309" s="92">
        <f t="shared" si="51"/>
        <v>3.4109536104856009E-3</v>
      </c>
      <c r="T309" s="96">
        <v>289.779052734375</v>
      </c>
      <c r="U309" s="92">
        <f t="shared" si="52"/>
        <v>1.9591159780811607E-2</v>
      </c>
      <c r="V309" s="96">
        <v>406.33215332031199</v>
      </c>
      <c r="W309" s="92">
        <f t="shared" si="53"/>
        <v>7.8886617207454268E-3</v>
      </c>
      <c r="X309" s="96">
        <v>1453.05859375</v>
      </c>
      <c r="Y309" s="92">
        <f t="shared" si="54"/>
        <v>8.5575409050455686E-3</v>
      </c>
    </row>
    <row r="310" spans="3:25" ht="14.25" customHeight="1" x14ac:dyDescent="0.35">
      <c r="C310" s="95">
        <v>45834</v>
      </c>
      <c r="D310" s="96">
        <v>35600.199999999997</v>
      </c>
      <c r="E310" s="92">
        <f t="shared" si="44"/>
        <v>9.2518962347460931E-3</v>
      </c>
      <c r="F310" s="96">
        <v>864.75</v>
      </c>
      <c r="G310" s="92">
        <f t="shared" si="45"/>
        <v>1.711360572108056E-2</v>
      </c>
      <c r="H310" s="96">
        <v>992</v>
      </c>
      <c r="I310" s="92">
        <f t="shared" si="46"/>
        <v>1.1110003756297226E-2</v>
      </c>
      <c r="J310" s="96">
        <v>115.629997253417</v>
      </c>
      <c r="K310" s="92">
        <f t="shared" si="47"/>
        <v>3.7971235813281323E-2</v>
      </c>
      <c r="L310" s="96">
        <v>161.57730102539</v>
      </c>
      <c r="M310" s="92">
        <f t="shared" si="48"/>
        <v>4.5824677703185657E-3</v>
      </c>
      <c r="N310" s="96">
        <v>515.19781494140602</v>
      </c>
      <c r="O310" s="92">
        <f t="shared" si="49"/>
        <v>1.8219443091570975E-2</v>
      </c>
      <c r="P310" s="96">
        <v>83.134971618652301</v>
      </c>
      <c r="Q310" s="92">
        <f t="shared" si="50"/>
        <v>4.8251894697890485E-3</v>
      </c>
      <c r="R310" s="96">
        <v>324.97055053710898</v>
      </c>
      <c r="S310" s="92">
        <f t="shared" si="51"/>
        <v>1.904187449651551E-2</v>
      </c>
      <c r="T310" s="96">
        <v>284.21102905273398</v>
      </c>
      <c r="U310" s="92">
        <f t="shared" si="52"/>
        <v>1.0500910999789337E-2</v>
      </c>
      <c r="V310" s="96">
        <v>403.15182495117102</v>
      </c>
      <c r="W310" s="92">
        <f t="shared" si="53"/>
        <v>6.450803367747282E-3</v>
      </c>
      <c r="X310" s="96">
        <v>1440.7294921875</v>
      </c>
      <c r="Y310" s="92">
        <f t="shared" si="54"/>
        <v>-8.2084957931460867E-4</v>
      </c>
    </row>
    <row r="311" spans="3:25" ht="14.25" customHeight="1" x14ac:dyDescent="0.35">
      <c r="C311" s="95">
        <v>45833</v>
      </c>
      <c r="D311" s="96">
        <v>35273.85</v>
      </c>
      <c r="E311" s="92">
        <f t="shared" si="44"/>
        <v>-1.1038044384882206E-2</v>
      </c>
      <c r="F311" s="96">
        <v>850.20001220703102</v>
      </c>
      <c r="G311" s="92">
        <f t="shared" si="45"/>
        <v>-1.9369177979621233E-3</v>
      </c>
      <c r="H311" s="96">
        <v>981.09997558593705</v>
      </c>
      <c r="I311" s="92">
        <f t="shared" si="46"/>
        <v>-6.2797653030367551E-3</v>
      </c>
      <c r="J311" s="96">
        <v>111.400001525878</v>
      </c>
      <c r="K311" s="92">
        <f t="shared" si="47"/>
        <v>1.8560836868585007E-2</v>
      </c>
      <c r="L311" s="96">
        <v>160.84025573730401</v>
      </c>
      <c r="M311" s="92">
        <f t="shared" si="48"/>
        <v>3.50623934578147E-2</v>
      </c>
      <c r="N311" s="96">
        <v>505.97915649414</v>
      </c>
      <c r="O311" s="92">
        <f t="shared" si="49"/>
        <v>5.5456884001168216E-3</v>
      </c>
      <c r="P311" s="96">
        <v>82.735755920410099</v>
      </c>
      <c r="Q311" s="92">
        <f t="shared" si="50"/>
        <v>-5.6172970201279204E-3</v>
      </c>
      <c r="R311" s="96">
        <v>318.89813232421801</v>
      </c>
      <c r="S311" s="92">
        <f t="shared" si="51"/>
        <v>2.727701572213137E-3</v>
      </c>
      <c r="T311" s="96">
        <v>281.257568359375</v>
      </c>
      <c r="U311" s="92">
        <f t="shared" si="52"/>
        <v>1.5736997323734236E-2</v>
      </c>
      <c r="V311" s="96">
        <v>400.56784057617102</v>
      </c>
      <c r="W311" s="92">
        <f t="shared" si="53"/>
        <v>1.1544695234733338E-2</v>
      </c>
      <c r="X311" s="96">
        <v>1441.9130859375</v>
      </c>
      <c r="Y311" s="92">
        <f t="shared" si="54"/>
        <v>7.4427156526166716E-3</v>
      </c>
    </row>
    <row r="312" spans="3:25" ht="14.25" customHeight="1" x14ac:dyDescent="0.35">
      <c r="C312" s="95">
        <v>45832</v>
      </c>
      <c r="D312" s="96">
        <v>35667.550000000003</v>
      </c>
      <c r="E312" s="92">
        <f t="shared" si="44"/>
        <v>-4.7005804219220071E-3</v>
      </c>
      <c r="F312" s="96">
        <v>851.84997558593705</v>
      </c>
      <c r="G312" s="92">
        <f t="shared" si="45"/>
        <v>1.7498761544789909E-2</v>
      </c>
      <c r="H312" s="96">
        <v>987.29998779296795</v>
      </c>
      <c r="I312" s="92">
        <f t="shared" si="46"/>
        <v>2.7902121596010465E-2</v>
      </c>
      <c r="J312" s="96">
        <v>109.370002746582</v>
      </c>
      <c r="K312" s="92">
        <f t="shared" si="47"/>
        <v>1.6449854066556746E-2</v>
      </c>
      <c r="L312" s="96">
        <v>155.391845703125</v>
      </c>
      <c r="M312" s="92">
        <f t="shared" si="48"/>
        <v>1.9027158354192553E-2</v>
      </c>
      <c r="N312" s="96">
        <v>503.18862915039</v>
      </c>
      <c r="O312" s="92">
        <f t="shared" si="49"/>
        <v>8.690461836093677E-3</v>
      </c>
      <c r="P312" s="96">
        <v>83.203132629394503</v>
      </c>
      <c r="Q312" s="92">
        <f t="shared" si="50"/>
        <v>2.8164670217087906E-3</v>
      </c>
      <c r="R312" s="96">
        <v>318.03063964843699</v>
      </c>
      <c r="S312" s="92">
        <f t="shared" si="51"/>
        <v>-7.9675001994296002E-3</v>
      </c>
      <c r="T312" s="96">
        <v>276.89999389648398</v>
      </c>
      <c r="U312" s="92">
        <f t="shared" si="52"/>
        <v>-1.4814815619100918E-2</v>
      </c>
      <c r="V312" s="96">
        <v>395.99618530273398</v>
      </c>
      <c r="W312" s="92">
        <f t="shared" si="53"/>
        <v>1.3867700453107812E-2</v>
      </c>
      <c r="X312" s="96">
        <v>1431.26062011718</v>
      </c>
      <c r="Y312" s="92">
        <f t="shared" si="54"/>
        <v>2.428178372638623E-2</v>
      </c>
    </row>
    <row r="313" spans="3:25" ht="14.25" customHeight="1" x14ac:dyDescent="0.35">
      <c r="C313" s="95">
        <v>45831</v>
      </c>
      <c r="D313" s="96">
        <v>35836</v>
      </c>
      <c r="E313" s="92">
        <f t="shared" si="44"/>
        <v>-4.8444271037989539E-3</v>
      </c>
      <c r="F313" s="96">
        <v>837.20001220703102</v>
      </c>
      <c r="G313" s="92">
        <f t="shared" si="45"/>
        <v>1.0989055536023917E-2</v>
      </c>
      <c r="H313" s="96">
        <v>960.5</v>
      </c>
      <c r="I313" s="92">
        <f t="shared" si="46"/>
        <v>1.3506370822091718E-2</v>
      </c>
      <c r="J313" s="96">
        <v>107.59999847412099</v>
      </c>
      <c r="K313" s="92">
        <f t="shared" si="47"/>
        <v>1.4615703703539928E-2</v>
      </c>
      <c r="L313" s="96">
        <v>152.49038696289</v>
      </c>
      <c r="M313" s="92">
        <f t="shared" si="48"/>
        <v>3.6726943632392484E-4</v>
      </c>
      <c r="N313" s="96">
        <v>498.85336303710898</v>
      </c>
      <c r="O313" s="92">
        <f t="shared" si="49"/>
        <v>2.5034948103130894E-3</v>
      </c>
      <c r="P313" s="96">
        <v>82.969451904296804</v>
      </c>
      <c r="Q313" s="92">
        <f t="shared" si="50"/>
        <v>3.5232749955568465E-2</v>
      </c>
      <c r="R313" s="96">
        <v>320.58489990234301</v>
      </c>
      <c r="S313" s="92">
        <f t="shared" si="51"/>
        <v>-7.7566490218329287E-3</v>
      </c>
      <c r="T313" s="96">
        <v>281.06390380859301</v>
      </c>
      <c r="U313" s="92">
        <f t="shared" si="52"/>
        <v>-9.7236282348965863E-3</v>
      </c>
      <c r="V313" s="96">
        <v>390.57974243164</v>
      </c>
      <c r="W313" s="92">
        <f t="shared" si="53"/>
        <v>7.4339926362205766E-3</v>
      </c>
      <c r="X313" s="96">
        <v>1397.33093261718</v>
      </c>
      <c r="Y313" s="92">
        <f t="shared" si="54"/>
        <v>1.9135315709828182E-2</v>
      </c>
    </row>
    <row r="314" spans="3:25" ht="14.25" customHeight="1" x14ac:dyDescent="0.35">
      <c r="C314" s="95">
        <v>45828</v>
      </c>
      <c r="D314" s="96">
        <v>36010.449999999997</v>
      </c>
      <c r="E314" s="92">
        <f t="shared" si="44"/>
        <v>7.5516465191496351E-3</v>
      </c>
      <c r="F314" s="96">
        <v>828.09997558593705</v>
      </c>
      <c r="G314" s="92">
        <f t="shared" si="45"/>
        <v>5.4638175490455687E-3</v>
      </c>
      <c r="H314" s="96">
        <v>947.70001220703102</v>
      </c>
      <c r="I314" s="92">
        <f t="shared" si="46"/>
        <v>1.4668107288041687E-2</v>
      </c>
      <c r="J314" s="96">
        <v>106.050003051757</v>
      </c>
      <c r="K314" s="92">
        <f t="shared" si="47"/>
        <v>-1.1649580283768057E-2</v>
      </c>
      <c r="L314" s="96">
        <v>152.43440246582</v>
      </c>
      <c r="M314" s="92">
        <f t="shared" si="48"/>
        <v>1.201611617325149E-2</v>
      </c>
      <c r="N314" s="96">
        <v>497.60760498046801</v>
      </c>
      <c r="O314" s="92">
        <f t="shared" si="49"/>
        <v>3.9017827239261615E-2</v>
      </c>
      <c r="P314" s="96">
        <v>80.145698547363196</v>
      </c>
      <c r="Q314" s="92">
        <f t="shared" si="50"/>
        <v>1.7806281263088808E-2</v>
      </c>
      <c r="R314" s="96">
        <v>323.09100341796801</v>
      </c>
      <c r="S314" s="92">
        <f t="shared" si="51"/>
        <v>1.5603894138597196E-2</v>
      </c>
      <c r="T314" s="96">
        <v>283.82369995117102</v>
      </c>
      <c r="U314" s="92">
        <f t="shared" si="52"/>
        <v>2.3215145239057211E-2</v>
      </c>
      <c r="V314" s="96">
        <v>387.69760131835898</v>
      </c>
      <c r="W314" s="92">
        <f t="shared" si="53"/>
        <v>2.0402876838003126E-2</v>
      </c>
      <c r="X314" s="96">
        <v>1371.09460449218</v>
      </c>
      <c r="Y314" s="92">
        <f t="shared" si="54"/>
        <v>1.7046934712813488E-2</v>
      </c>
    </row>
    <row r="315" spans="3:25" ht="14.25" customHeight="1" x14ac:dyDescent="0.35">
      <c r="C315" s="95">
        <v>45827</v>
      </c>
      <c r="D315" s="96">
        <v>35740.550000000003</v>
      </c>
      <c r="E315" s="92">
        <f t="shared" si="44"/>
        <v>-4.9501160270445377E-3</v>
      </c>
      <c r="F315" s="96">
        <v>823.59997558593705</v>
      </c>
      <c r="G315" s="92">
        <f t="shared" si="45"/>
        <v>-2.699514004555903E-2</v>
      </c>
      <c r="H315" s="96">
        <v>934</v>
      </c>
      <c r="I315" s="92">
        <f t="shared" si="46"/>
        <v>-3.6020253415895653E-2</v>
      </c>
      <c r="J315" s="96">
        <v>107.300003051757</v>
      </c>
      <c r="K315" s="92">
        <f t="shared" si="47"/>
        <v>-2.5962241424068999E-2</v>
      </c>
      <c r="L315" s="96">
        <v>150.62448120117099</v>
      </c>
      <c r="M315" s="92">
        <f t="shared" si="48"/>
        <v>-1.3865171219763273E-2</v>
      </c>
      <c r="N315" s="96">
        <v>478.921142578125</v>
      </c>
      <c r="O315" s="92">
        <f t="shared" si="49"/>
        <v>-4.6622366473992538E-2</v>
      </c>
      <c r="P315" s="96">
        <v>78.743568420410099</v>
      </c>
      <c r="Q315" s="92">
        <f t="shared" si="50"/>
        <v>-2.0113861900790786E-2</v>
      </c>
      <c r="R315" s="96">
        <v>318.12698364257801</v>
      </c>
      <c r="S315" s="92">
        <f t="shared" si="51"/>
        <v>-7.0698889729106096E-3</v>
      </c>
      <c r="T315" s="96">
        <v>277.384185791015</v>
      </c>
      <c r="U315" s="92">
        <f t="shared" si="52"/>
        <v>-2.9584387078295249E-3</v>
      </c>
      <c r="V315" s="96">
        <v>379.94561767578102</v>
      </c>
      <c r="W315" s="92">
        <f t="shared" si="53"/>
        <v>-2.2496222102896812E-2</v>
      </c>
      <c r="X315" s="96">
        <v>1348.11340332031</v>
      </c>
      <c r="Y315" s="92">
        <f t="shared" si="54"/>
        <v>-1.4847827762452304E-2</v>
      </c>
    </row>
    <row r="316" spans="3:25" ht="14.25" customHeight="1" x14ac:dyDescent="0.35">
      <c r="C316" s="95">
        <v>45826</v>
      </c>
      <c r="D316" s="96">
        <v>35918.35</v>
      </c>
      <c r="E316" s="92">
        <f t="shared" si="44"/>
        <v>-1.9286164801349925E-2</v>
      </c>
      <c r="F316" s="96">
        <v>846.45001220703102</v>
      </c>
      <c r="G316" s="92">
        <f t="shared" si="45"/>
        <v>-2.8273115956083394E-3</v>
      </c>
      <c r="H316" s="96">
        <v>968.90002441406205</v>
      </c>
      <c r="I316" s="92">
        <f t="shared" si="46"/>
        <v>-8.797928988171777E-3</v>
      </c>
      <c r="J316" s="96">
        <v>110.16000366210901</v>
      </c>
      <c r="K316" s="92">
        <f t="shared" si="47"/>
        <v>-1.325685897196649E-2</v>
      </c>
      <c r="L316" s="96">
        <v>152.74227905273401</v>
      </c>
      <c r="M316" s="92">
        <f t="shared" si="48"/>
        <v>4.4171759934859001E-3</v>
      </c>
      <c r="N316" s="96">
        <v>502.34149169921801</v>
      </c>
      <c r="O316" s="92">
        <f t="shared" si="49"/>
        <v>1.3906305483544212E-3</v>
      </c>
      <c r="P316" s="96">
        <v>80.359916687011705</v>
      </c>
      <c r="Q316" s="92">
        <f t="shared" si="50"/>
        <v>-2.9857688556513939E-2</v>
      </c>
      <c r="R316" s="96">
        <v>320.39212036132801</v>
      </c>
      <c r="S316" s="92">
        <f t="shared" si="51"/>
        <v>-8.3533215969761043E-3</v>
      </c>
      <c r="T316" s="96">
        <v>278.20724487304602</v>
      </c>
      <c r="U316" s="92">
        <f t="shared" si="52"/>
        <v>-4.3320421159597222E-3</v>
      </c>
      <c r="V316" s="96">
        <v>388.68966674804602</v>
      </c>
      <c r="W316" s="92">
        <f t="shared" si="53"/>
        <v>-6.691114028060996E-3</v>
      </c>
      <c r="X316" s="96">
        <v>1368.431640625</v>
      </c>
      <c r="Y316" s="92">
        <f t="shared" si="54"/>
        <v>-1.3790162069945988E-2</v>
      </c>
    </row>
    <row r="317" spans="3:25" ht="14.25" customHeight="1" x14ac:dyDescent="0.35">
      <c r="C317" s="95">
        <v>45825</v>
      </c>
      <c r="D317" s="96">
        <v>36624.699999999997</v>
      </c>
      <c r="E317" s="92">
        <f t="shared" si="44"/>
        <v>2.9973778079019908E-3</v>
      </c>
      <c r="F317" s="96">
        <v>848.84997558593705</v>
      </c>
      <c r="G317" s="92">
        <f t="shared" si="45"/>
        <v>-1.9464059585879157E-2</v>
      </c>
      <c r="H317" s="96">
        <v>977.5</v>
      </c>
      <c r="I317" s="92">
        <f t="shared" si="46"/>
        <v>-1.4616935483870996E-2</v>
      </c>
      <c r="J317" s="96">
        <v>111.639999389648</v>
      </c>
      <c r="K317" s="92">
        <f t="shared" si="47"/>
        <v>-8.4376674584036859E-3</v>
      </c>
      <c r="L317" s="96">
        <v>152.070556640625</v>
      </c>
      <c r="M317" s="92">
        <f t="shared" si="48"/>
        <v>-2.8894826503097604E-2</v>
      </c>
      <c r="N317" s="96">
        <v>501.64389038085898</v>
      </c>
      <c r="O317" s="92">
        <f t="shared" si="49"/>
        <v>-1.8523884520202816E-2</v>
      </c>
      <c r="P317" s="96">
        <v>82.833122253417898</v>
      </c>
      <c r="Q317" s="92">
        <f t="shared" si="50"/>
        <v>-1.653192608542553E-2</v>
      </c>
      <c r="R317" s="96">
        <v>323.09100341796801</v>
      </c>
      <c r="S317" s="92">
        <f t="shared" si="51"/>
        <v>4.4951127023056259E-3</v>
      </c>
      <c r="T317" s="96">
        <v>279.41769409179602</v>
      </c>
      <c r="U317" s="92">
        <f t="shared" si="52"/>
        <v>-3.4643020757985088E-4</v>
      </c>
      <c r="V317" s="96">
        <v>391.30795288085898</v>
      </c>
      <c r="W317" s="92">
        <f t="shared" si="53"/>
        <v>-8.3876234471415012E-3</v>
      </c>
      <c r="X317" s="96">
        <v>1387.56640625</v>
      </c>
      <c r="Y317" s="92">
        <f t="shared" si="54"/>
        <v>-9.9929627023223055E-3</v>
      </c>
    </row>
    <row r="318" spans="3:25" ht="14.25" customHeight="1" x14ac:dyDescent="0.35">
      <c r="C318" s="95">
        <v>45824</v>
      </c>
      <c r="D318" s="96">
        <v>36515.25</v>
      </c>
      <c r="E318" s="92">
        <f t="shared" si="44"/>
        <v>4.4687066745889847E-3</v>
      </c>
      <c r="F318" s="96">
        <v>865.70001220703102</v>
      </c>
      <c r="G318" s="92">
        <f t="shared" si="45"/>
        <v>5.4587830511394486E-3</v>
      </c>
      <c r="H318" s="96">
        <v>992</v>
      </c>
      <c r="I318" s="92">
        <f t="shared" si="46"/>
        <v>2.5265285497726442E-3</v>
      </c>
      <c r="J318" s="96">
        <v>112.58999633789</v>
      </c>
      <c r="K318" s="92">
        <f t="shared" si="47"/>
        <v>-1.3925415686068532E-2</v>
      </c>
      <c r="L318" s="96">
        <v>156.59535217285099</v>
      </c>
      <c r="M318" s="92">
        <f t="shared" si="48"/>
        <v>2.0488762289707863E-2</v>
      </c>
      <c r="N318" s="96">
        <v>511.11166381835898</v>
      </c>
      <c r="O318" s="92">
        <f t="shared" si="49"/>
        <v>1.1837786063770173E-2</v>
      </c>
      <c r="P318" s="96">
        <v>84.225532531738196</v>
      </c>
      <c r="Q318" s="92">
        <f t="shared" si="50"/>
        <v>5.1127819275038622E-3</v>
      </c>
      <c r="R318" s="96">
        <v>321.64517211914</v>
      </c>
      <c r="S318" s="92">
        <f t="shared" si="51"/>
        <v>5.2717380625959542E-3</v>
      </c>
      <c r="T318" s="96">
        <v>279.51452636718699</v>
      </c>
      <c r="U318" s="92">
        <f t="shared" si="52"/>
        <v>1.1033116569809653E-2</v>
      </c>
      <c r="V318" s="96">
        <v>394.61785888671801</v>
      </c>
      <c r="W318" s="92">
        <f t="shared" si="53"/>
        <v>5.538736316460513E-3</v>
      </c>
      <c r="X318" s="96">
        <v>1401.572265625</v>
      </c>
      <c r="Y318" s="92">
        <f t="shared" si="54"/>
        <v>4.9504950495049549E-3</v>
      </c>
    </row>
    <row r="319" spans="3:25" ht="14.25" customHeight="1" x14ac:dyDescent="0.35">
      <c r="C319" s="95">
        <v>45821</v>
      </c>
      <c r="D319" s="96">
        <v>36352.800000000003</v>
      </c>
      <c r="E319" s="92">
        <f t="shared" si="44"/>
        <v>1.1934901549240706E-2</v>
      </c>
      <c r="F319" s="96">
        <v>861</v>
      </c>
      <c r="G319" s="92">
        <f t="shared" si="45"/>
        <v>-1.8188051753245782E-2</v>
      </c>
      <c r="H319" s="96">
        <v>989.5</v>
      </c>
      <c r="I319" s="92">
        <f t="shared" si="46"/>
        <v>-2.5890911704086861E-2</v>
      </c>
      <c r="J319" s="96">
        <v>114.180000305175</v>
      </c>
      <c r="K319" s="92">
        <f t="shared" si="47"/>
        <v>6.6120073876592134E-3</v>
      </c>
      <c r="L319" s="96">
        <v>153.45132446289</v>
      </c>
      <c r="M319" s="92">
        <f t="shared" si="48"/>
        <v>-8.4398973199566463E-3</v>
      </c>
      <c r="N319" s="96">
        <v>505.13201904296801</v>
      </c>
      <c r="O319" s="92">
        <f t="shared" si="49"/>
        <v>-1.9253068447414701E-2</v>
      </c>
      <c r="P319" s="96">
        <v>83.797096252441406</v>
      </c>
      <c r="Q319" s="92">
        <f t="shared" si="50"/>
        <v>-1.7804169693331318E-2</v>
      </c>
      <c r="R319" s="96">
        <v>319.95843505859301</v>
      </c>
      <c r="S319" s="92">
        <f t="shared" si="51"/>
        <v>-5.2440925801373606E-3</v>
      </c>
      <c r="T319" s="96">
        <v>276.464263916015</v>
      </c>
      <c r="U319" s="92">
        <f t="shared" si="52"/>
        <v>-1.2110483076936851E-2</v>
      </c>
      <c r="V319" s="96">
        <v>392.44421386718699</v>
      </c>
      <c r="W319" s="92">
        <f t="shared" si="53"/>
        <v>-1.1079245779830549E-2</v>
      </c>
      <c r="X319" s="96">
        <v>1394.66796875</v>
      </c>
      <c r="Y319" s="92">
        <f t="shared" si="54"/>
        <v>1.0794195439273624E-2</v>
      </c>
    </row>
    <row r="320" spans="3:25" ht="14.25" customHeight="1" x14ac:dyDescent="0.35">
      <c r="C320" s="95">
        <v>45820</v>
      </c>
      <c r="D320" s="96">
        <v>35924.050000000003</v>
      </c>
      <c r="E320" s="92">
        <f t="shared" si="44"/>
        <v>2.7690276442191575E-3</v>
      </c>
      <c r="F320" s="96">
        <v>876.95001220703102</v>
      </c>
      <c r="G320" s="92">
        <f t="shared" si="45"/>
        <v>-3.0458803530092893E-2</v>
      </c>
      <c r="H320" s="96">
        <v>1015.79998779296</v>
      </c>
      <c r="I320" s="92">
        <f t="shared" si="46"/>
        <v>-2.9614118828007463E-2</v>
      </c>
      <c r="J320" s="96">
        <v>113.430000305175</v>
      </c>
      <c r="K320" s="92">
        <f t="shared" si="47"/>
        <v>-3.3898332618981453E-2</v>
      </c>
      <c r="L320" s="96">
        <v>154.75746154785099</v>
      </c>
      <c r="M320" s="92">
        <f t="shared" si="48"/>
        <v>-3.395249289432134E-2</v>
      </c>
      <c r="N320" s="96">
        <v>515.04827880859295</v>
      </c>
      <c r="O320" s="92">
        <f t="shared" si="49"/>
        <v>-3.4920601155573272E-2</v>
      </c>
      <c r="P320" s="96">
        <v>85.316078186035099</v>
      </c>
      <c r="Q320" s="92">
        <f t="shared" si="50"/>
        <v>-2.9463897560439545E-2</v>
      </c>
      <c r="R320" s="96">
        <v>321.64517211914</v>
      </c>
      <c r="S320" s="92">
        <f t="shared" si="51"/>
        <v>-1.3013830695090767E-2</v>
      </c>
      <c r="T320" s="96">
        <v>279.853424072265</v>
      </c>
      <c r="U320" s="92">
        <f t="shared" si="52"/>
        <v>-2.1831161541741695E-2</v>
      </c>
      <c r="V320" s="96">
        <v>396.84091186523398</v>
      </c>
      <c r="W320" s="92">
        <f t="shared" si="53"/>
        <v>-2.5239593837930285E-2</v>
      </c>
      <c r="X320" s="96">
        <v>1379.7744140625</v>
      </c>
      <c r="Y320" s="92">
        <f t="shared" si="54"/>
        <v>-2.3387321977101361E-2</v>
      </c>
    </row>
    <row r="321" spans="3:25" ht="14.25" customHeight="1" x14ac:dyDescent="0.35">
      <c r="C321" s="95">
        <v>45819</v>
      </c>
      <c r="D321" s="96">
        <v>35824.85</v>
      </c>
      <c r="E321" s="92">
        <f t="shared" si="44"/>
        <v>2.5367854884117413E-3</v>
      </c>
      <c r="F321" s="96">
        <v>904.5</v>
      </c>
      <c r="G321" s="92">
        <f t="shared" si="45"/>
        <v>-1.2015292190060034E-2</v>
      </c>
      <c r="H321" s="96">
        <v>1046.80004882812</v>
      </c>
      <c r="I321" s="92">
        <f t="shared" si="46"/>
        <v>-1.2918388658066937E-2</v>
      </c>
      <c r="J321" s="96">
        <v>117.41000366210901</v>
      </c>
      <c r="K321" s="92">
        <f t="shared" si="47"/>
        <v>-1.5099366128570546E-2</v>
      </c>
      <c r="L321" s="96">
        <v>160.196533203125</v>
      </c>
      <c r="M321" s="92">
        <f t="shared" si="48"/>
        <v>2.3934527780986592E-3</v>
      </c>
      <c r="N321" s="96">
        <v>533.68487548828102</v>
      </c>
      <c r="O321" s="92">
        <f t="shared" si="49"/>
        <v>4.3135242394682916E-3</v>
      </c>
      <c r="P321" s="96">
        <v>87.906135559082003</v>
      </c>
      <c r="Q321" s="92">
        <f t="shared" si="50"/>
        <v>6.3538459952880988E-3</v>
      </c>
      <c r="R321" s="96">
        <v>325.88619995117102</v>
      </c>
      <c r="S321" s="92">
        <f t="shared" si="51"/>
        <v>-3.2430465708170875E-3</v>
      </c>
      <c r="T321" s="96">
        <v>286.09930419921801</v>
      </c>
      <c r="U321" s="92">
        <f t="shared" si="52"/>
        <v>-1.8601542303427698E-2</v>
      </c>
      <c r="V321" s="96">
        <v>407.11636352539</v>
      </c>
      <c r="W321" s="92">
        <f t="shared" si="53"/>
        <v>-2.7832300837918877E-3</v>
      </c>
      <c r="X321" s="96">
        <v>1412.81640625</v>
      </c>
      <c r="Y321" s="92">
        <f t="shared" si="54"/>
        <v>-1.3226700106492184E-2</v>
      </c>
    </row>
    <row r="322" spans="3:25" ht="14.25" customHeight="1" x14ac:dyDescent="0.35">
      <c r="C322" s="95">
        <v>45818</v>
      </c>
      <c r="D322" s="96">
        <v>35734.199999999997</v>
      </c>
      <c r="E322" s="92">
        <f t="shared" si="44"/>
        <v>5.1927447847515129E-3</v>
      </c>
      <c r="F322" s="96">
        <v>915.5</v>
      </c>
      <c r="G322" s="92">
        <f t="shared" si="45"/>
        <v>1.564230663861288E-2</v>
      </c>
      <c r="H322" s="96">
        <v>1060.5</v>
      </c>
      <c r="I322" s="92">
        <f t="shared" si="46"/>
        <v>2.5331093430349449E-2</v>
      </c>
      <c r="J322" s="96">
        <v>119.209999084472</v>
      </c>
      <c r="K322" s="92">
        <f t="shared" si="47"/>
        <v>5.8515327447814292E-2</v>
      </c>
      <c r="L322" s="96">
        <v>159.81402587890599</v>
      </c>
      <c r="M322" s="92">
        <f t="shared" si="48"/>
        <v>6.7588442005404037E-3</v>
      </c>
      <c r="N322" s="96">
        <v>531.39270019531205</v>
      </c>
      <c r="O322" s="92">
        <f t="shared" si="49"/>
        <v>-3.1782335369076042E-3</v>
      </c>
      <c r="P322" s="96">
        <v>87.351119995117102</v>
      </c>
      <c r="Q322" s="92">
        <f t="shared" si="50"/>
        <v>-1.3416901989309227E-2</v>
      </c>
      <c r="R322" s="96">
        <v>326.94650268554602</v>
      </c>
      <c r="S322" s="92">
        <f t="shared" si="51"/>
        <v>6.2296093868550173E-3</v>
      </c>
      <c r="T322" s="96">
        <v>291.52206420898398</v>
      </c>
      <c r="U322" s="92">
        <f t="shared" si="52"/>
        <v>1.830176869902278E-3</v>
      </c>
      <c r="V322" s="96">
        <v>408.25262451171801</v>
      </c>
      <c r="W322" s="92">
        <f t="shared" si="53"/>
        <v>1.723292052797043E-2</v>
      </c>
      <c r="X322" s="96">
        <v>1431.75378417968</v>
      </c>
      <c r="Y322" s="92">
        <f t="shared" si="54"/>
        <v>3.1551930242763149E-2</v>
      </c>
    </row>
    <row r="323" spans="3:25" ht="14.25" customHeight="1" x14ac:dyDescent="0.35">
      <c r="C323" s="95">
        <v>45817</v>
      </c>
      <c r="D323" s="96">
        <v>35549.599999999999</v>
      </c>
      <c r="E323" s="92">
        <f t="shared" si="44"/>
        <v>-1.0691883407822234E-2</v>
      </c>
      <c r="F323" s="96">
        <v>901.40002441406205</v>
      </c>
      <c r="G323" s="92">
        <f t="shared" si="45"/>
        <v>1.956797795029841E-2</v>
      </c>
      <c r="H323" s="96">
        <v>1034.30004882812</v>
      </c>
      <c r="I323" s="92">
        <f t="shared" si="46"/>
        <v>1.5214037319275953E-2</v>
      </c>
      <c r="J323" s="96">
        <v>112.620002746582</v>
      </c>
      <c r="K323" s="92">
        <f t="shared" si="47"/>
        <v>1.4137772640071544E-2</v>
      </c>
      <c r="L323" s="96">
        <v>158.741119384765</v>
      </c>
      <c r="M323" s="92">
        <f t="shared" si="48"/>
        <v>1.2315436790189427E-2</v>
      </c>
      <c r="N323" s="96">
        <v>533.08697509765602</v>
      </c>
      <c r="O323" s="92">
        <f t="shared" si="49"/>
        <v>2.3046879483980209E-2</v>
      </c>
      <c r="P323" s="96">
        <v>88.539039611816406</v>
      </c>
      <c r="Q323" s="92">
        <f t="shared" si="50"/>
        <v>1.8139034847147295E-2</v>
      </c>
      <c r="R323" s="96">
        <v>324.92236328125</v>
      </c>
      <c r="S323" s="92">
        <f t="shared" si="51"/>
        <v>1.2768598193712899E-2</v>
      </c>
      <c r="T323" s="96">
        <v>290.989501953125</v>
      </c>
      <c r="U323" s="92">
        <f t="shared" si="52"/>
        <v>1.5889074898607358E-2</v>
      </c>
      <c r="V323" s="96">
        <v>401.33642578125</v>
      </c>
      <c r="W323" s="92">
        <f t="shared" si="53"/>
        <v>1.664379326256582E-2</v>
      </c>
      <c r="X323" s="96">
        <v>1387.9609375</v>
      </c>
      <c r="Y323" s="92">
        <f t="shared" si="54"/>
        <v>-5.6818181818185653E-4</v>
      </c>
    </row>
    <row r="324" spans="3:25" ht="14.25" customHeight="1" x14ac:dyDescent="0.35">
      <c r="C324" s="95">
        <v>45814</v>
      </c>
      <c r="D324" s="96">
        <v>35933.800000000003</v>
      </c>
      <c r="E324" s="92">
        <f t="shared" ref="E324:E387" si="55">D324/D325-1</f>
        <v>1.5259601355108732E-3</v>
      </c>
      <c r="F324" s="96">
        <v>884.09997558593705</v>
      </c>
      <c r="G324" s="92">
        <f t="shared" ref="G324:G387" si="56">F324/F325-1</f>
        <v>1.3643617533086294E-2</v>
      </c>
      <c r="H324" s="96">
        <v>1018.79998779296</v>
      </c>
      <c r="I324" s="92">
        <f t="shared" ref="I324:I387" si="57">H324/H325-1</f>
        <v>1.5145488817051689E-2</v>
      </c>
      <c r="J324" s="96">
        <v>111.050003051757</v>
      </c>
      <c r="K324" s="92">
        <f t="shared" ref="K324:K387" si="58">J324/J325-1</f>
        <v>1.3877515652344963E-2</v>
      </c>
      <c r="L324" s="96">
        <v>156.80993652343699</v>
      </c>
      <c r="M324" s="92">
        <f t="shared" ref="M324:M387" si="59">L324/L325-1</f>
        <v>9.2471060993939425E-3</v>
      </c>
      <c r="N324" s="96">
        <v>521.07775878906205</v>
      </c>
      <c r="O324" s="92">
        <f t="shared" ref="O324:O387" si="60">N324/N325-1</f>
        <v>3.3096189645087204E-2</v>
      </c>
      <c r="P324" s="96">
        <v>86.961639404296804</v>
      </c>
      <c r="Q324" s="92">
        <f t="shared" ref="Q324:Q387" si="61">P324/P325-1</f>
        <v>1.9171617865230139E-2</v>
      </c>
      <c r="R324" s="96">
        <v>320.82586669921801</v>
      </c>
      <c r="S324" s="92">
        <f t="shared" ref="S324:S387" si="62">R324/R325-1</f>
        <v>1.2779464380587635E-2</v>
      </c>
      <c r="T324" s="96">
        <v>286.43826293945301</v>
      </c>
      <c r="U324" s="92">
        <f t="shared" ref="U324:U387" si="63">T324/T325-1</f>
        <v>5.2676359182450838E-3</v>
      </c>
      <c r="V324" s="96">
        <v>394.766021728515</v>
      </c>
      <c r="W324" s="92">
        <f t="shared" ref="W324:W387" si="64">V324/V325-1</f>
        <v>1.5245844680495502E-2</v>
      </c>
      <c r="X324" s="96">
        <v>1388.75</v>
      </c>
      <c r="Y324" s="92">
        <f t="shared" ref="Y324:Y387" si="65">X324/X325-1</f>
        <v>1.7787264318747109E-3</v>
      </c>
    </row>
    <row r="325" spans="3:25" ht="14.25" customHeight="1" x14ac:dyDescent="0.35">
      <c r="C325" s="95">
        <v>45813</v>
      </c>
      <c r="D325" s="96">
        <v>35879.050000000003</v>
      </c>
      <c r="E325" s="92">
        <f t="shared" si="55"/>
        <v>-3.0467896867626409E-3</v>
      </c>
      <c r="F325" s="96">
        <v>872.20001220703102</v>
      </c>
      <c r="G325" s="92">
        <f t="shared" si="56"/>
        <v>7.1593674446086553E-3</v>
      </c>
      <c r="H325" s="96">
        <v>1003.59997558593</v>
      </c>
      <c r="I325" s="92">
        <f t="shared" si="57"/>
        <v>-1.1942796791487575E-3</v>
      </c>
      <c r="J325" s="96">
        <v>109.52999877929599</v>
      </c>
      <c r="K325" s="92">
        <f t="shared" si="58"/>
        <v>4.5858938420435535E-3</v>
      </c>
      <c r="L325" s="96">
        <v>155.37318420410099</v>
      </c>
      <c r="M325" s="92">
        <f t="shared" si="59"/>
        <v>-1.3797582701478461E-2</v>
      </c>
      <c r="N325" s="96">
        <v>504.38455200195301</v>
      </c>
      <c r="O325" s="92">
        <f t="shared" si="60"/>
        <v>-1.8662233918060878E-3</v>
      </c>
      <c r="P325" s="96">
        <v>85.3258056640625</v>
      </c>
      <c r="Q325" s="92">
        <f t="shared" si="61"/>
        <v>5.9694395994625005E-3</v>
      </c>
      <c r="R325" s="96">
        <v>316.77761840820301</v>
      </c>
      <c r="S325" s="92">
        <f t="shared" si="62"/>
        <v>-1.8222697518872621E-3</v>
      </c>
      <c r="T325" s="96">
        <v>284.93731689453102</v>
      </c>
      <c r="U325" s="92">
        <f t="shared" si="63"/>
        <v>1.9754020305248421E-2</v>
      </c>
      <c r="V325" s="96">
        <v>388.83786010742102</v>
      </c>
      <c r="W325" s="92">
        <f t="shared" si="64"/>
        <v>-2.5406685473527979E-4</v>
      </c>
      <c r="X325" s="96">
        <v>1386.2841796875</v>
      </c>
      <c r="Y325" s="92">
        <f t="shared" si="65"/>
        <v>-6.0602071718747208E-3</v>
      </c>
    </row>
    <row r="326" spans="3:25" ht="14.25" customHeight="1" x14ac:dyDescent="0.35">
      <c r="C326" s="95">
        <v>45812</v>
      </c>
      <c r="D326" s="96">
        <v>35988.699999999997</v>
      </c>
      <c r="E326" s="92">
        <f t="shared" si="55"/>
        <v>2.7905836262538397E-3</v>
      </c>
      <c r="F326" s="96">
        <v>866</v>
      </c>
      <c r="G326" s="92">
        <f t="shared" si="56"/>
        <v>1.1032645311666478E-2</v>
      </c>
      <c r="H326" s="96">
        <v>1004.79998779296</v>
      </c>
      <c r="I326" s="92">
        <f t="shared" si="57"/>
        <v>1.2290965652927088E-2</v>
      </c>
      <c r="J326" s="96">
        <v>109.02999877929599</v>
      </c>
      <c r="K326" s="92">
        <f t="shared" si="58"/>
        <v>1.0099211549781106E-3</v>
      </c>
      <c r="L326" s="96">
        <v>157.546951293945</v>
      </c>
      <c r="M326" s="92">
        <f t="shared" si="59"/>
        <v>4.5893622913756982E-2</v>
      </c>
      <c r="N326" s="96">
        <v>505.32760620117102</v>
      </c>
      <c r="O326" s="92">
        <f t="shared" si="60"/>
        <v>2.0038081002797581E-2</v>
      </c>
      <c r="P326" s="96">
        <v>84.819480895996094</v>
      </c>
      <c r="Q326" s="92">
        <f t="shared" si="61"/>
        <v>2.3739518084183064E-2</v>
      </c>
      <c r="R326" s="96">
        <v>317.35592651367102</v>
      </c>
      <c r="S326" s="92">
        <f t="shared" si="62"/>
        <v>3.046432927402698E-3</v>
      </c>
      <c r="T326" s="96">
        <v>279.41769409179602</v>
      </c>
      <c r="U326" s="92">
        <f t="shared" si="63"/>
        <v>1.0407327878356742E-3</v>
      </c>
      <c r="V326" s="96">
        <v>388.93667602539</v>
      </c>
      <c r="W326" s="92">
        <f t="shared" si="64"/>
        <v>5.4916461999818811E-3</v>
      </c>
      <c r="X326" s="96">
        <v>1394.73657226562</v>
      </c>
      <c r="Y326" s="92">
        <f t="shared" si="65"/>
        <v>1.1259223593991008E-2</v>
      </c>
    </row>
    <row r="327" spans="3:25" ht="14.25" customHeight="1" x14ac:dyDescent="0.35">
      <c r="C327" s="95">
        <v>45811</v>
      </c>
      <c r="D327" s="96">
        <v>35888.550000000003</v>
      </c>
      <c r="E327" s="92">
        <f t="shared" si="55"/>
        <v>2.1320535438085209E-4</v>
      </c>
      <c r="F327" s="96">
        <v>856.54998779296795</v>
      </c>
      <c r="G327" s="92">
        <f t="shared" si="56"/>
        <v>-2.0917858265598666E-2</v>
      </c>
      <c r="H327" s="96">
        <v>992.59997558593705</v>
      </c>
      <c r="I327" s="92">
        <f t="shared" si="57"/>
        <v>-1.6351204438799338E-2</v>
      </c>
      <c r="J327" s="96">
        <v>108.919998168945</v>
      </c>
      <c r="K327" s="92">
        <f t="shared" si="58"/>
        <v>-1.8915497546559856E-2</v>
      </c>
      <c r="L327" s="96">
        <v>150.63381958007801</v>
      </c>
      <c r="M327" s="92">
        <f t="shared" si="59"/>
        <v>-1.848016983422307E-2</v>
      </c>
      <c r="N327" s="96">
        <v>495.40072631835898</v>
      </c>
      <c r="O327" s="92">
        <f t="shared" si="60"/>
        <v>3.0147984818555962E-3</v>
      </c>
      <c r="P327" s="96">
        <v>82.852600097656193</v>
      </c>
      <c r="Q327" s="92">
        <f t="shared" si="61"/>
        <v>-2.5538256866022846E-2</v>
      </c>
      <c r="R327" s="96">
        <v>316.39205932617102</v>
      </c>
      <c r="S327" s="92">
        <f t="shared" si="62"/>
        <v>-1.2930354486052398E-2</v>
      </c>
      <c r="T327" s="96">
        <v>279.127197265625</v>
      </c>
      <c r="U327" s="92">
        <f t="shared" si="63"/>
        <v>-1.6379409357042851E-2</v>
      </c>
      <c r="V327" s="96">
        <v>386.81243896484301</v>
      </c>
      <c r="W327" s="92">
        <f t="shared" si="64"/>
        <v>-1.3481181916958906E-2</v>
      </c>
      <c r="X327" s="96">
        <v>1379.20776367187</v>
      </c>
      <c r="Y327" s="92">
        <f t="shared" si="65"/>
        <v>4.8692954939009159E-3</v>
      </c>
    </row>
    <row r="328" spans="3:25" ht="14.25" customHeight="1" x14ac:dyDescent="0.35">
      <c r="C328" s="95">
        <v>45810</v>
      </c>
      <c r="D328" s="96">
        <v>35880.9</v>
      </c>
      <c r="E328" s="92">
        <f t="shared" si="55"/>
        <v>-4.7376722979830532E-5</v>
      </c>
      <c r="F328" s="96">
        <v>874.84997558593705</v>
      </c>
      <c r="G328" s="92">
        <f t="shared" si="56"/>
        <v>8.8214521116494193E-3</v>
      </c>
      <c r="H328" s="96">
        <v>1009.09997558593</v>
      </c>
      <c r="I328" s="92">
        <f t="shared" si="57"/>
        <v>-5.1757284234835721E-3</v>
      </c>
      <c r="J328" s="96">
        <v>111.01999664306599</v>
      </c>
      <c r="K328" s="92">
        <f t="shared" si="58"/>
        <v>2.0779647503180287E-2</v>
      </c>
      <c r="L328" s="96">
        <v>153.469970703125</v>
      </c>
      <c r="M328" s="92">
        <f t="shared" si="59"/>
        <v>1.2930978484022138E-2</v>
      </c>
      <c r="N328" s="96">
        <v>493.91168212890602</v>
      </c>
      <c r="O328" s="92">
        <f t="shared" si="60"/>
        <v>1.9674115023311733E-2</v>
      </c>
      <c r="P328" s="96">
        <v>85.023963928222599</v>
      </c>
      <c r="Q328" s="92">
        <f t="shared" si="61"/>
        <v>-1.0296933921422058E-3</v>
      </c>
      <c r="R328" s="96">
        <v>320.53671264648398</v>
      </c>
      <c r="S328" s="92">
        <f t="shared" si="62"/>
        <v>-4.0431496874739903E-3</v>
      </c>
      <c r="T328" s="96">
        <v>283.77526855468699</v>
      </c>
      <c r="U328" s="92">
        <f t="shared" si="63"/>
        <v>1.1389012247830177E-2</v>
      </c>
      <c r="V328" s="96">
        <v>392.098388671875</v>
      </c>
      <c r="W328" s="92">
        <f t="shared" si="64"/>
        <v>1.0310716459663194E-2</v>
      </c>
      <c r="X328" s="96">
        <v>1372.52453613281</v>
      </c>
      <c r="Y328" s="92">
        <f t="shared" si="65"/>
        <v>1.6375587397678526E-2</v>
      </c>
    </row>
    <row r="329" spans="3:25" ht="14.25" customHeight="1" x14ac:dyDescent="0.35">
      <c r="C329" s="95">
        <v>45807</v>
      </c>
      <c r="D329" s="96">
        <v>35882.6</v>
      </c>
      <c r="E329" s="92">
        <f t="shared" si="55"/>
        <v>6.8662856116661342E-3</v>
      </c>
      <c r="F329" s="96">
        <v>867.20001220703102</v>
      </c>
      <c r="G329" s="92">
        <f t="shared" si="56"/>
        <v>-1.5608150076021121E-2</v>
      </c>
      <c r="H329" s="96">
        <v>1014.34997558593</v>
      </c>
      <c r="I329" s="92">
        <f t="shared" si="57"/>
        <v>-4.6121507907666004E-3</v>
      </c>
      <c r="J329" s="96">
        <v>108.76000213623</v>
      </c>
      <c r="K329" s="92">
        <f t="shared" si="58"/>
        <v>-1.4765805439173274E-2</v>
      </c>
      <c r="L329" s="96">
        <v>151.51078796386699</v>
      </c>
      <c r="M329" s="92">
        <f t="shared" si="59"/>
        <v>-3.3620986831741084E-2</v>
      </c>
      <c r="N329" s="96">
        <v>484.38189697265602</v>
      </c>
      <c r="O329" s="92">
        <f t="shared" si="60"/>
        <v>-2.585348767656459E-2</v>
      </c>
      <c r="P329" s="96">
        <v>85.111602783203097</v>
      </c>
      <c r="Q329" s="92">
        <f t="shared" si="61"/>
        <v>3.7896705406186282E-3</v>
      </c>
      <c r="R329" s="96">
        <v>321.83795166015602</v>
      </c>
      <c r="S329" s="92">
        <f t="shared" si="62"/>
        <v>-1.6060092628185529E-2</v>
      </c>
      <c r="T329" s="96">
        <v>280.57974243164</v>
      </c>
      <c r="U329" s="92">
        <f t="shared" si="63"/>
        <v>-1.1429480766014688E-2</v>
      </c>
      <c r="V329" s="96">
        <v>388.09683227539</v>
      </c>
      <c r="W329" s="92">
        <f t="shared" si="64"/>
        <v>-1.1326496278275311E-2</v>
      </c>
      <c r="X329" s="96">
        <v>1350.41076660156</v>
      </c>
      <c r="Y329" s="92">
        <f t="shared" si="65"/>
        <v>-1.8851771080771629E-2</v>
      </c>
    </row>
    <row r="330" spans="3:25" ht="14.25" customHeight="1" x14ac:dyDescent="0.35">
      <c r="C330" s="95">
        <v>45806</v>
      </c>
      <c r="D330" s="96">
        <v>35637.9</v>
      </c>
      <c r="E330" s="92">
        <f t="shared" si="55"/>
        <v>7.9418278082761251E-3</v>
      </c>
      <c r="F330" s="96">
        <v>880.95001220703102</v>
      </c>
      <c r="G330" s="92">
        <f t="shared" si="56"/>
        <v>1.3751452482199111E-2</v>
      </c>
      <c r="H330" s="96">
        <v>1019.04998779296</v>
      </c>
      <c r="I330" s="92">
        <f t="shared" si="57"/>
        <v>1.7168251361158848E-2</v>
      </c>
      <c r="J330" s="96">
        <v>110.389999389648</v>
      </c>
      <c r="K330" s="92">
        <f t="shared" si="58"/>
        <v>2.2698384000854332E-3</v>
      </c>
      <c r="L330" s="96">
        <v>156.78195190429599</v>
      </c>
      <c r="M330" s="92">
        <f t="shared" si="59"/>
        <v>6.1067337400388944E-3</v>
      </c>
      <c r="N330" s="96">
        <v>497.237213134765</v>
      </c>
      <c r="O330" s="92">
        <f t="shared" si="60"/>
        <v>9.2686138203321722E-3</v>
      </c>
      <c r="P330" s="96">
        <v>84.790275573730398</v>
      </c>
      <c r="Q330" s="92">
        <f t="shared" si="61"/>
        <v>3.9197892583697769E-3</v>
      </c>
      <c r="R330" s="96">
        <v>327.091064453125</v>
      </c>
      <c r="S330" s="92">
        <f t="shared" si="62"/>
        <v>-2.0585222158652217E-3</v>
      </c>
      <c r="T330" s="96">
        <v>283.82369995117102</v>
      </c>
      <c r="U330" s="92">
        <f t="shared" si="63"/>
        <v>6.6976537970222516E-3</v>
      </c>
      <c r="V330" s="96">
        <v>392.54296875</v>
      </c>
      <c r="W330" s="92">
        <f t="shared" si="64"/>
        <v>2.3968032648158388E-3</v>
      </c>
      <c r="X330" s="96">
        <v>1376.35754394531</v>
      </c>
      <c r="Y330" s="92">
        <f t="shared" si="65"/>
        <v>3.0081916645798845E-3</v>
      </c>
    </row>
    <row r="331" spans="3:25" ht="14.25" customHeight="1" x14ac:dyDescent="0.35">
      <c r="C331" s="95">
        <v>45805</v>
      </c>
      <c r="D331" s="96">
        <v>35357.1</v>
      </c>
      <c r="E331" s="92">
        <f t="shared" si="55"/>
        <v>-8.1353041341371002E-3</v>
      </c>
      <c r="F331" s="96">
        <v>869</v>
      </c>
      <c r="G331" s="92">
        <f t="shared" si="56"/>
        <v>-1.1545270013302744E-2</v>
      </c>
      <c r="H331" s="96">
        <v>1001.84997558593</v>
      </c>
      <c r="I331" s="92">
        <f t="shared" si="57"/>
        <v>-1.1006934268578461E-2</v>
      </c>
      <c r="J331" s="96">
        <v>110.139999389648</v>
      </c>
      <c r="K331" s="92">
        <f t="shared" si="58"/>
        <v>-3.3481380818894957E-3</v>
      </c>
      <c r="L331" s="96">
        <v>155.83033752441401</v>
      </c>
      <c r="M331" s="92">
        <f t="shared" si="59"/>
        <v>-2.6274000429683531E-3</v>
      </c>
      <c r="N331" s="96">
        <v>492.67083740234301</v>
      </c>
      <c r="O331" s="92">
        <f t="shared" si="60"/>
        <v>-2.111201309088262E-3</v>
      </c>
      <c r="P331" s="96">
        <v>84.459213256835895</v>
      </c>
      <c r="Q331" s="92">
        <f t="shared" si="61"/>
        <v>-5.5033917714046865E-3</v>
      </c>
      <c r="R331" s="96">
        <v>327.76577758789</v>
      </c>
      <c r="S331" s="92">
        <f t="shared" si="62"/>
        <v>4.4307168938648722E-3</v>
      </c>
      <c r="T331" s="96">
        <v>281.93539428710898</v>
      </c>
      <c r="U331" s="92">
        <f t="shared" si="63"/>
        <v>-1.1543016178305998E-2</v>
      </c>
      <c r="V331" s="96">
        <v>391.60437011718699</v>
      </c>
      <c r="W331" s="92">
        <f t="shared" si="64"/>
        <v>-1.4545032864903273E-2</v>
      </c>
      <c r="X331" s="96">
        <v>1372.22961425781</v>
      </c>
      <c r="Y331" s="92">
        <f t="shared" si="65"/>
        <v>-2.0485594531944984E-2</v>
      </c>
    </row>
    <row r="332" spans="3:25" ht="14.25" customHeight="1" x14ac:dyDescent="0.35">
      <c r="C332" s="95">
        <v>45804</v>
      </c>
      <c r="D332" s="96">
        <v>35647.1</v>
      </c>
      <c r="E332" s="92">
        <f t="shared" si="55"/>
        <v>5.9813490277309533E-3</v>
      </c>
      <c r="F332" s="96">
        <v>879.15002441406205</v>
      </c>
      <c r="G332" s="92">
        <f t="shared" si="56"/>
        <v>5.1213406256911398E-4</v>
      </c>
      <c r="H332" s="96">
        <v>1013</v>
      </c>
      <c r="I332" s="92">
        <f t="shared" si="57"/>
        <v>1.1365562502525517E-3</v>
      </c>
      <c r="J332" s="96">
        <v>110.51000213623</v>
      </c>
      <c r="K332" s="92">
        <f t="shared" si="58"/>
        <v>-1.0830639735517344E-2</v>
      </c>
      <c r="L332" s="96">
        <v>156.24084472656199</v>
      </c>
      <c r="M332" s="92">
        <f t="shared" si="59"/>
        <v>-1.0575289486494555E-2</v>
      </c>
      <c r="N332" s="96">
        <v>493.71316528320301</v>
      </c>
      <c r="O332" s="92">
        <f t="shared" si="60"/>
        <v>-1.4953497053595166E-2</v>
      </c>
      <c r="P332" s="96">
        <v>84.926597595214801</v>
      </c>
      <c r="Q332" s="92">
        <f t="shared" si="61"/>
        <v>1.8379856426160579E-3</v>
      </c>
      <c r="R332" s="96">
        <v>326.31994628906199</v>
      </c>
      <c r="S332" s="92">
        <f t="shared" si="62"/>
        <v>-1.441056225830617E-2</v>
      </c>
      <c r="T332" s="96">
        <v>285.227783203125</v>
      </c>
      <c r="U332" s="92">
        <f t="shared" si="63"/>
        <v>-7.246430690482808E-3</v>
      </c>
      <c r="V332" s="96">
        <v>397.38433837890602</v>
      </c>
      <c r="W332" s="92">
        <f t="shared" si="64"/>
        <v>-9.9352177769107541E-4</v>
      </c>
      <c r="X332" s="96">
        <v>1400.92846679687</v>
      </c>
      <c r="Y332" s="92">
        <f t="shared" si="65"/>
        <v>-4.906793566336054E-4</v>
      </c>
    </row>
    <row r="333" spans="3:25" ht="14.25" customHeight="1" x14ac:dyDescent="0.35">
      <c r="C333" s="95">
        <v>45803</v>
      </c>
      <c r="D333" s="96">
        <v>35435.15</v>
      </c>
      <c r="E333" s="92">
        <f t="shared" si="55"/>
        <v>-7.1643012144568807E-3</v>
      </c>
      <c r="F333" s="96">
        <v>878.70001220703102</v>
      </c>
      <c r="G333" s="92">
        <f t="shared" si="56"/>
        <v>2.4528257874676385E-3</v>
      </c>
      <c r="H333" s="96">
        <v>1011.84997558593</v>
      </c>
      <c r="I333" s="92">
        <f t="shared" si="57"/>
        <v>2.5229204185546639E-2</v>
      </c>
      <c r="J333" s="96">
        <v>111.720001220703</v>
      </c>
      <c r="K333" s="92">
        <f t="shared" si="58"/>
        <v>9.7614048898488903E-3</v>
      </c>
      <c r="L333" s="96">
        <v>157.91079711914</v>
      </c>
      <c r="M333" s="92">
        <f t="shared" si="59"/>
        <v>-6.1069318113047277E-3</v>
      </c>
      <c r="N333" s="96">
        <v>501.20797729492102</v>
      </c>
      <c r="O333" s="92">
        <f t="shared" si="60"/>
        <v>1.6713739776579084E-2</v>
      </c>
      <c r="P333" s="96">
        <v>84.770790100097599</v>
      </c>
      <c r="Q333" s="92">
        <f t="shared" si="61"/>
        <v>1.267876695935799E-2</v>
      </c>
      <c r="R333" s="96">
        <v>331.09115600585898</v>
      </c>
      <c r="S333" s="92">
        <f t="shared" si="62"/>
        <v>-3.1920434673601283E-3</v>
      </c>
      <c r="T333" s="96">
        <v>287.30975341796801</v>
      </c>
      <c r="U333" s="92">
        <f t="shared" si="63"/>
        <v>-4.6964845083883322E-3</v>
      </c>
      <c r="V333" s="96">
        <v>397.779541015625</v>
      </c>
      <c r="W333" s="92">
        <f t="shared" si="64"/>
        <v>1.368018903199042E-3</v>
      </c>
      <c r="X333" s="96">
        <v>1401.6162109375</v>
      </c>
      <c r="Y333" s="92">
        <f t="shared" si="65"/>
        <v>1.7262211578111808E-2</v>
      </c>
    </row>
    <row r="334" spans="3:25" ht="14.25" customHeight="1" x14ac:dyDescent="0.35">
      <c r="C334" s="95">
        <v>45800</v>
      </c>
      <c r="D334" s="96">
        <v>35690.85</v>
      </c>
      <c r="E334" s="92">
        <f t="shared" si="55"/>
        <v>7.3041205894885941E-4</v>
      </c>
      <c r="F334" s="96">
        <v>876.54998779296795</v>
      </c>
      <c r="G334" s="92">
        <f t="shared" si="56"/>
        <v>-2.7872721354175178E-3</v>
      </c>
      <c r="H334" s="96">
        <v>986.95001220703102</v>
      </c>
      <c r="I334" s="92">
        <f t="shared" si="57"/>
        <v>1.1158255802969919E-3</v>
      </c>
      <c r="J334" s="96">
        <v>110.639999389648</v>
      </c>
      <c r="K334" s="92">
        <f t="shared" si="58"/>
        <v>-9.0300231217288474E-4</v>
      </c>
      <c r="L334" s="96">
        <v>158.88107299804599</v>
      </c>
      <c r="M334" s="92">
        <f t="shared" si="59"/>
        <v>1.2424931772063275E-2</v>
      </c>
      <c r="N334" s="96">
        <v>492.96862792968699</v>
      </c>
      <c r="O334" s="92">
        <f t="shared" si="60"/>
        <v>-6.700725660345519E-3</v>
      </c>
      <c r="P334" s="96">
        <v>83.709457397460895</v>
      </c>
      <c r="Q334" s="92">
        <f t="shared" si="61"/>
        <v>-1.7485798184223467E-2</v>
      </c>
      <c r="R334" s="96">
        <v>332.15139770507801</v>
      </c>
      <c r="S334" s="92">
        <f t="shared" si="62"/>
        <v>9.3731092692606044E-3</v>
      </c>
      <c r="T334" s="96">
        <v>288.66546630859301</v>
      </c>
      <c r="U334" s="92">
        <f t="shared" si="63"/>
        <v>2.4750918853378545E-2</v>
      </c>
      <c r="V334" s="96">
        <v>397.23611450195301</v>
      </c>
      <c r="W334" s="92">
        <f t="shared" si="64"/>
        <v>1.6304348674754277E-2</v>
      </c>
      <c r="X334" s="96">
        <v>1377.83178710937</v>
      </c>
      <c r="Y334" s="92">
        <f t="shared" si="65"/>
        <v>5.2344839520226394E-3</v>
      </c>
    </row>
    <row r="335" spans="3:25" ht="14.25" customHeight="1" x14ac:dyDescent="0.35">
      <c r="C335" s="95">
        <v>45799</v>
      </c>
      <c r="D335" s="96">
        <v>35664.800000000003</v>
      </c>
      <c r="E335" s="92">
        <f t="shared" si="55"/>
        <v>8.5471777346373123E-3</v>
      </c>
      <c r="F335" s="96">
        <v>879</v>
      </c>
      <c r="G335" s="92">
        <f t="shared" si="56"/>
        <v>7.8541253158135316E-3</v>
      </c>
      <c r="H335" s="96">
        <v>985.84997558593705</v>
      </c>
      <c r="I335" s="92">
        <f t="shared" si="57"/>
        <v>-1.0687430420534771E-2</v>
      </c>
      <c r="J335" s="96">
        <v>110.73999786376901</v>
      </c>
      <c r="K335" s="92">
        <f t="shared" si="58"/>
        <v>4.4444250681996422E-3</v>
      </c>
      <c r="L335" s="96">
        <v>156.93121337890599</v>
      </c>
      <c r="M335" s="92">
        <f t="shared" si="59"/>
        <v>-2.1579834618910332E-2</v>
      </c>
      <c r="N335" s="96">
        <v>496.29415893554602</v>
      </c>
      <c r="O335" s="92">
        <f t="shared" si="60"/>
        <v>-9.6077246686119278E-3</v>
      </c>
      <c r="P335" s="96">
        <v>85.199234008789006</v>
      </c>
      <c r="Q335" s="92">
        <f t="shared" si="61"/>
        <v>-1.3695446360216801E-3</v>
      </c>
      <c r="R335" s="96">
        <v>329.06701660156199</v>
      </c>
      <c r="S335" s="92">
        <f t="shared" si="62"/>
        <v>-1.3722351439824476E-2</v>
      </c>
      <c r="T335" s="96">
        <v>281.69329833984301</v>
      </c>
      <c r="U335" s="92">
        <f t="shared" si="63"/>
        <v>-1.7727570400871695E-2</v>
      </c>
      <c r="V335" s="96">
        <v>390.86334228515602</v>
      </c>
      <c r="W335" s="92">
        <f t="shared" si="64"/>
        <v>-1.5553077833488582E-2</v>
      </c>
      <c r="X335" s="96">
        <v>1370.65710449218</v>
      </c>
      <c r="Y335" s="92">
        <f t="shared" si="65"/>
        <v>-2.9313318357165885E-3</v>
      </c>
    </row>
    <row r="336" spans="3:25" ht="14.25" customHeight="1" x14ac:dyDescent="0.35">
      <c r="C336" s="95">
        <v>45798</v>
      </c>
      <c r="D336" s="96">
        <v>35362.550000000003</v>
      </c>
      <c r="E336" s="92">
        <f t="shared" si="55"/>
        <v>9.1835933876986964E-3</v>
      </c>
      <c r="F336" s="96">
        <v>872.15002441406205</v>
      </c>
      <c r="G336" s="92">
        <f t="shared" si="56"/>
        <v>2.7594416948111267E-3</v>
      </c>
      <c r="H336" s="96">
        <v>996.5</v>
      </c>
      <c r="I336" s="92">
        <f t="shared" si="57"/>
        <v>1.2754700581606659E-2</v>
      </c>
      <c r="J336" s="96">
        <v>110.25</v>
      </c>
      <c r="K336" s="92">
        <f t="shared" si="58"/>
        <v>-8.899657342509304E-3</v>
      </c>
      <c r="L336" s="96">
        <v>160.39245605468699</v>
      </c>
      <c r="M336" s="92">
        <f t="shared" si="59"/>
        <v>-1.2861699796882231E-2</v>
      </c>
      <c r="N336" s="96">
        <v>501.10867309570301</v>
      </c>
      <c r="O336" s="92">
        <f t="shared" si="60"/>
        <v>1.9808641940444183E-4</v>
      </c>
      <c r="P336" s="96">
        <v>85.316078186035099</v>
      </c>
      <c r="Q336" s="92">
        <f t="shared" si="61"/>
        <v>1.1661490546966302E-2</v>
      </c>
      <c r="R336" s="96">
        <v>333.645416259765</v>
      </c>
      <c r="S336" s="92">
        <f t="shared" si="62"/>
        <v>1.0361925293847607E-2</v>
      </c>
      <c r="T336" s="96">
        <v>286.77716064453102</v>
      </c>
      <c r="U336" s="92">
        <f t="shared" si="63"/>
        <v>-5.8745468463629047E-3</v>
      </c>
      <c r="V336" s="96">
        <v>397.03851318359301</v>
      </c>
      <c r="W336" s="92">
        <f t="shared" si="64"/>
        <v>7.2690495993847914E-3</v>
      </c>
      <c r="X336" s="96">
        <v>1374.68676757812</v>
      </c>
      <c r="Y336" s="92">
        <f t="shared" si="65"/>
        <v>5.9695708835532102E-3</v>
      </c>
    </row>
    <row r="337" spans="3:25" ht="14.25" customHeight="1" x14ac:dyDescent="0.35">
      <c r="C337" s="95">
        <v>45797</v>
      </c>
      <c r="D337" s="96">
        <v>35040.75</v>
      </c>
      <c r="E337" s="92">
        <f t="shared" si="55"/>
        <v>1.4226068583254259E-2</v>
      </c>
      <c r="F337" s="96">
        <v>869.75</v>
      </c>
      <c r="G337" s="92">
        <f t="shared" si="56"/>
        <v>-2.1543507580264909E-2</v>
      </c>
      <c r="H337" s="96">
        <v>983.95001220703102</v>
      </c>
      <c r="I337" s="92">
        <f t="shared" si="57"/>
        <v>-2.9635096442770181E-2</v>
      </c>
      <c r="J337" s="96">
        <v>111.23999786376901</v>
      </c>
      <c r="K337" s="92">
        <f t="shared" si="58"/>
        <v>-1.0760330078354086E-2</v>
      </c>
      <c r="L337" s="96">
        <v>162.48225402832</v>
      </c>
      <c r="M337" s="92">
        <f t="shared" si="59"/>
        <v>8.5123358215870581E-3</v>
      </c>
      <c r="N337" s="96">
        <v>501.00942993164</v>
      </c>
      <c r="O337" s="92">
        <f t="shared" si="60"/>
        <v>-2.0665431363923625E-2</v>
      </c>
      <c r="P337" s="96">
        <v>84.332633972167898</v>
      </c>
      <c r="Q337" s="92">
        <f t="shared" si="61"/>
        <v>-2.6744598849948176E-2</v>
      </c>
      <c r="R337" s="96">
        <v>330.22366333007801</v>
      </c>
      <c r="S337" s="92">
        <f t="shared" si="62"/>
        <v>-7.3881035754498336E-3</v>
      </c>
      <c r="T337" s="96">
        <v>288.47180175781199</v>
      </c>
      <c r="U337" s="92">
        <f t="shared" si="63"/>
        <v>-2.0226914166551202E-2</v>
      </c>
      <c r="V337" s="96">
        <v>394.173248291015</v>
      </c>
      <c r="W337" s="92">
        <f t="shared" si="64"/>
        <v>-2.2420954813569316E-2</v>
      </c>
      <c r="X337" s="96">
        <v>1366.52917480468</v>
      </c>
      <c r="Y337" s="92">
        <f t="shared" si="65"/>
        <v>-2.380124994452093E-2</v>
      </c>
    </row>
    <row r="338" spans="3:25" ht="14.25" customHeight="1" x14ac:dyDescent="0.35">
      <c r="C338" s="95">
        <v>45796</v>
      </c>
      <c r="D338" s="96">
        <v>34549.25</v>
      </c>
      <c r="E338" s="92">
        <f t="shared" si="55"/>
        <v>-5.3275868521893699E-3</v>
      </c>
      <c r="F338" s="96">
        <v>888.90002441406205</v>
      </c>
      <c r="G338" s="92">
        <f t="shared" si="56"/>
        <v>-2.8577633711550199E-2</v>
      </c>
      <c r="H338" s="96">
        <v>1014</v>
      </c>
      <c r="I338" s="92">
        <f t="shared" si="57"/>
        <v>-5.979782111480092E-3</v>
      </c>
      <c r="J338" s="96">
        <v>112.449996948242</v>
      </c>
      <c r="K338" s="92">
        <f t="shared" si="58"/>
        <v>-5.7471400057332866E-3</v>
      </c>
      <c r="L338" s="96">
        <v>161.11082458496</v>
      </c>
      <c r="M338" s="92">
        <f t="shared" si="59"/>
        <v>4.5402191703620698E-2</v>
      </c>
      <c r="N338" s="96">
        <v>511.58148193359301</v>
      </c>
      <c r="O338" s="92">
        <f t="shared" si="60"/>
        <v>2.2824165847896261E-2</v>
      </c>
      <c r="P338" s="96">
        <v>86.650054931640597</v>
      </c>
      <c r="Q338" s="92">
        <f t="shared" si="61"/>
        <v>-8.0258279861288306E-3</v>
      </c>
      <c r="R338" s="96">
        <v>332.681549072265</v>
      </c>
      <c r="S338" s="92">
        <f t="shared" si="62"/>
        <v>5.9748654600957352E-3</v>
      </c>
      <c r="T338" s="96">
        <v>294.427154541015</v>
      </c>
      <c r="U338" s="92">
        <f t="shared" si="63"/>
        <v>1.2824775277211042E-2</v>
      </c>
      <c r="V338" s="96">
        <v>403.21368408203102</v>
      </c>
      <c r="W338" s="92">
        <f t="shared" si="64"/>
        <v>5.6678921918416059E-3</v>
      </c>
      <c r="X338" s="96">
        <v>1399.84729003906</v>
      </c>
      <c r="Y338" s="92">
        <f t="shared" si="65"/>
        <v>-1.2822279759156285E-2</v>
      </c>
    </row>
    <row r="339" spans="3:25" ht="14.25" customHeight="1" x14ac:dyDescent="0.35">
      <c r="C339" s="95">
        <v>45793</v>
      </c>
      <c r="D339" s="96">
        <v>34734.300000000003</v>
      </c>
      <c r="E339" s="92">
        <f t="shared" si="55"/>
        <v>4.1897200004199497E-2</v>
      </c>
      <c r="F339" s="96">
        <v>915.04998779296795</v>
      </c>
      <c r="G339" s="92">
        <f t="shared" si="56"/>
        <v>4.6662275548536858E-3</v>
      </c>
      <c r="H339" s="96">
        <v>1020.09997558593</v>
      </c>
      <c r="I339" s="92">
        <f t="shared" si="57"/>
        <v>5.3931139430922315E-2</v>
      </c>
      <c r="J339" s="96">
        <v>113.09999847412099</v>
      </c>
      <c r="K339" s="92">
        <f t="shared" si="58"/>
        <v>4.1244665938658942E-2</v>
      </c>
      <c r="L339" s="96">
        <v>154.11372375488199</v>
      </c>
      <c r="M339" s="92">
        <f t="shared" si="59"/>
        <v>1.2938538581987125E-2</v>
      </c>
      <c r="N339" s="96">
        <v>500.16561889648398</v>
      </c>
      <c r="O339" s="92">
        <f t="shared" si="60"/>
        <v>3.3750516814487375E-2</v>
      </c>
      <c r="P339" s="96">
        <v>87.351119995117102</v>
      </c>
      <c r="Q339" s="92">
        <f t="shared" si="61"/>
        <v>3.1742338497472211E-2</v>
      </c>
      <c r="R339" s="96">
        <v>330.70562744140602</v>
      </c>
      <c r="S339" s="92">
        <f t="shared" si="62"/>
        <v>3.363073413182649E-3</v>
      </c>
      <c r="T339" s="96">
        <v>290.69900512695301</v>
      </c>
      <c r="U339" s="92">
        <f t="shared" si="63"/>
        <v>1.835473544709032E-3</v>
      </c>
      <c r="V339" s="96">
        <v>400.94119262695301</v>
      </c>
      <c r="W339" s="92">
        <f t="shared" si="64"/>
        <v>1.9726025355846888E-2</v>
      </c>
      <c r="X339" s="96">
        <v>1418.02966308593</v>
      </c>
      <c r="Y339" s="92">
        <f t="shared" si="65"/>
        <v>7.049738890051005E-3</v>
      </c>
    </row>
    <row r="340" spans="3:25" ht="14.25" customHeight="1" x14ac:dyDescent="0.35">
      <c r="C340" s="95">
        <v>45792</v>
      </c>
      <c r="D340" s="96">
        <v>33337.550000000003</v>
      </c>
      <c r="E340" s="92">
        <f t="shared" si="55"/>
        <v>-5.8804672764817267E-3</v>
      </c>
      <c r="F340" s="96">
        <v>910.79998779296795</v>
      </c>
      <c r="G340" s="92">
        <f t="shared" si="56"/>
        <v>2.2451729090782413E-2</v>
      </c>
      <c r="H340" s="96">
        <v>967.90002441406205</v>
      </c>
      <c r="I340" s="92">
        <f t="shared" si="57"/>
        <v>6.7203351156575053E-4</v>
      </c>
      <c r="J340" s="96">
        <v>108.620002746582</v>
      </c>
      <c r="K340" s="92">
        <f t="shared" si="58"/>
        <v>6.1134092970267506E-3</v>
      </c>
      <c r="L340" s="96">
        <v>152.14518737792901</v>
      </c>
      <c r="M340" s="92">
        <f t="shared" si="59"/>
        <v>-2.8186715487084402E-2</v>
      </c>
      <c r="N340" s="96">
        <v>483.83590698242102</v>
      </c>
      <c r="O340" s="92">
        <f t="shared" si="60"/>
        <v>2.6213259231435471E-2</v>
      </c>
      <c r="P340" s="96">
        <v>84.6636962890625</v>
      </c>
      <c r="Q340" s="92">
        <f t="shared" si="61"/>
        <v>1.1516959141406824E-2</v>
      </c>
      <c r="R340" s="96">
        <v>329.59716796875</v>
      </c>
      <c r="S340" s="92">
        <f t="shared" si="62"/>
        <v>1.0042970762151882E-2</v>
      </c>
      <c r="T340" s="96">
        <v>290.166412353515</v>
      </c>
      <c r="U340" s="92">
        <f t="shared" si="63"/>
        <v>1.2502064527408097E-2</v>
      </c>
      <c r="V340" s="96">
        <v>393.18521118164</v>
      </c>
      <c r="W340" s="92">
        <f t="shared" si="64"/>
        <v>2.5191576590410936E-3</v>
      </c>
      <c r="X340" s="96">
        <v>1408.10290527343</v>
      </c>
      <c r="Y340" s="92">
        <f t="shared" si="65"/>
        <v>-1.1862943105347523E-2</v>
      </c>
    </row>
    <row r="341" spans="3:25" ht="14.25" customHeight="1" x14ac:dyDescent="0.35">
      <c r="C341" s="95">
        <v>45791</v>
      </c>
      <c r="D341" s="96">
        <v>33534.75</v>
      </c>
      <c r="E341" s="92">
        <f t="shared" si="55"/>
        <v>-1.5075753236969636E-2</v>
      </c>
      <c r="F341" s="96">
        <v>890.79998779296795</v>
      </c>
      <c r="G341" s="92">
        <f t="shared" si="56"/>
        <v>-1.4819756948858509E-2</v>
      </c>
      <c r="H341" s="96">
        <v>967.25</v>
      </c>
      <c r="I341" s="92">
        <f t="shared" si="57"/>
        <v>9.6028519641504495E-3</v>
      </c>
      <c r="J341" s="96">
        <v>107.959999084472</v>
      </c>
      <c r="K341" s="92">
        <f t="shared" si="58"/>
        <v>1.9489474196938694E-3</v>
      </c>
      <c r="L341" s="96">
        <v>156.55804443359301</v>
      </c>
      <c r="M341" s="92">
        <f t="shared" si="59"/>
        <v>2.2982281693246343E-2</v>
      </c>
      <c r="N341" s="96">
        <v>471.476959228515</v>
      </c>
      <c r="O341" s="92">
        <f t="shared" si="60"/>
        <v>1.4760231799808565E-3</v>
      </c>
      <c r="P341" s="96">
        <v>83.699729919433594</v>
      </c>
      <c r="Q341" s="92">
        <f t="shared" si="61"/>
        <v>2.909143609716569E-2</v>
      </c>
      <c r="R341" s="96">
        <v>326.31994628906199</v>
      </c>
      <c r="S341" s="92">
        <f t="shared" si="62"/>
        <v>-8.6384912628165722E-3</v>
      </c>
      <c r="T341" s="96">
        <v>286.58352661132801</v>
      </c>
      <c r="U341" s="92">
        <f t="shared" si="63"/>
        <v>-8.3765782310974979E-3</v>
      </c>
      <c r="V341" s="96">
        <v>392.19720458984301</v>
      </c>
      <c r="W341" s="92">
        <f t="shared" si="64"/>
        <v>1.965075255221671E-2</v>
      </c>
      <c r="X341" s="96">
        <v>1425.00769042968</v>
      </c>
      <c r="Y341" s="92">
        <f t="shared" si="65"/>
        <v>1.6190044340553822E-2</v>
      </c>
    </row>
    <row r="342" spans="3:25" ht="14.25" customHeight="1" x14ac:dyDescent="0.35">
      <c r="C342" s="95">
        <v>45790</v>
      </c>
      <c r="D342" s="96">
        <v>34048.050000000003</v>
      </c>
      <c r="E342" s="92">
        <f t="shared" si="55"/>
        <v>8.2007989079422305E-3</v>
      </c>
      <c r="F342" s="96">
        <v>904.20001220703102</v>
      </c>
      <c r="G342" s="92">
        <f t="shared" si="56"/>
        <v>1.1070138151846765E-2</v>
      </c>
      <c r="H342" s="96">
        <v>958.04998779296795</v>
      </c>
      <c r="I342" s="92">
        <f t="shared" si="57"/>
        <v>1.8606134949897157E-2</v>
      </c>
      <c r="J342" s="96">
        <v>107.75</v>
      </c>
      <c r="K342" s="92">
        <f t="shared" si="58"/>
        <v>-1.4271316379426247E-2</v>
      </c>
      <c r="L342" s="96">
        <v>153.04081726074199</v>
      </c>
      <c r="M342" s="92">
        <f t="shared" si="59"/>
        <v>-1.6310923834852442E-2</v>
      </c>
      <c r="N342" s="96">
        <v>470.78207397460898</v>
      </c>
      <c r="O342" s="92">
        <f t="shared" si="60"/>
        <v>-1.423823918695355E-2</v>
      </c>
      <c r="P342" s="96">
        <v>81.3336181640625</v>
      </c>
      <c r="Q342" s="92">
        <f t="shared" si="61"/>
        <v>2.7610223373508713E-3</v>
      </c>
      <c r="R342" s="96">
        <v>329.16342163085898</v>
      </c>
      <c r="S342" s="92">
        <f t="shared" si="62"/>
        <v>-2.0226557280403012E-2</v>
      </c>
      <c r="T342" s="96">
        <v>289.00439453125</v>
      </c>
      <c r="U342" s="92">
        <f t="shared" si="63"/>
        <v>-3.4298572887232148E-2</v>
      </c>
      <c r="V342" s="96">
        <v>384.63876342773398</v>
      </c>
      <c r="W342" s="92">
        <f t="shared" si="64"/>
        <v>-5.3653646923359499E-3</v>
      </c>
      <c r="X342" s="96">
        <v>1402.30432128906</v>
      </c>
      <c r="Y342" s="92">
        <f t="shared" si="65"/>
        <v>-2.6208015377665705E-2</v>
      </c>
    </row>
    <row r="343" spans="3:25" ht="14.25" customHeight="1" x14ac:dyDescent="0.35">
      <c r="C343" s="95">
        <v>45789</v>
      </c>
      <c r="D343" s="96">
        <v>33771.1</v>
      </c>
      <c r="E343" s="92">
        <f t="shared" si="55"/>
        <v>-2.3493794746642926E-2</v>
      </c>
      <c r="F343" s="96">
        <v>894.29998779296795</v>
      </c>
      <c r="G343" s="92">
        <f t="shared" si="56"/>
        <v>8.1247750200240221E-2</v>
      </c>
      <c r="H343" s="96">
        <v>940.54998779296795</v>
      </c>
      <c r="I343" s="92">
        <f t="shared" si="57"/>
        <v>6.9475211482006749E-2</v>
      </c>
      <c r="J343" s="96">
        <v>109.309997558593</v>
      </c>
      <c r="K343" s="92">
        <f t="shared" si="58"/>
        <v>6.7480429001446351E-2</v>
      </c>
      <c r="L343" s="96">
        <v>155.57844543457</v>
      </c>
      <c r="M343" s="92">
        <f t="shared" si="59"/>
        <v>5.7383878466677585E-2</v>
      </c>
      <c r="N343" s="96">
        <v>477.58200073242102</v>
      </c>
      <c r="O343" s="92">
        <f t="shared" si="60"/>
        <v>4.6210775135847371E-2</v>
      </c>
      <c r="P343" s="96">
        <v>81.109672546386705</v>
      </c>
      <c r="Q343" s="92">
        <f t="shared" si="61"/>
        <v>6.835972240673871E-2</v>
      </c>
      <c r="R343" s="96">
        <v>335.95870971679602</v>
      </c>
      <c r="S343" s="92">
        <f t="shared" si="62"/>
        <v>4.1224712430431465E-2</v>
      </c>
      <c r="T343" s="96">
        <v>299.26889038085898</v>
      </c>
      <c r="U343" s="92">
        <f t="shared" si="63"/>
        <v>3.2576169585023518E-2</v>
      </c>
      <c r="V343" s="96">
        <v>386.713623046875</v>
      </c>
      <c r="W343" s="92">
        <f t="shared" si="64"/>
        <v>5.4986488217954488E-2</v>
      </c>
      <c r="X343" s="96">
        <v>1440.04504394531</v>
      </c>
      <c r="Y343" s="92">
        <f t="shared" si="65"/>
        <v>6.8163696529335738E-2</v>
      </c>
    </row>
    <row r="344" spans="3:25" ht="14.25" customHeight="1" x14ac:dyDescent="0.35">
      <c r="C344" s="95">
        <v>45786</v>
      </c>
      <c r="D344" s="96">
        <v>34583.599999999999</v>
      </c>
      <c r="E344" s="92">
        <f t="shared" si="55"/>
        <v>1.3030646992054473E-2</v>
      </c>
      <c r="F344" s="96">
        <v>827.09997558593705</v>
      </c>
      <c r="G344" s="92">
        <f t="shared" si="56"/>
        <v>-1.4183580946439789E-2</v>
      </c>
      <c r="H344" s="96">
        <v>879.45001220703102</v>
      </c>
      <c r="I344" s="92">
        <f t="shared" si="57"/>
        <v>-1.1924903951947563E-3</v>
      </c>
      <c r="J344" s="96">
        <v>102.400001525878</v>
      </c>
      <c r="K344" s="92">
        <f t="shared" si="58"/>
        <v>-1.5763162007087717E-2</v>
      </c>
      <c r="L344" s="96">
        <v>147.13525390625</v>
      </c>
      <c r="M344" s="92">
        <f t="shared" si="59"/>
        <v>-1.9094415759498884E-2</v>
      </c>
      <c r="N344" s="96">
        <v>456.48736572265602</v>
      </c>
      <c r="O344" s="92">
        <f t="shared" si="60"/>
        <v>-7.5537280052817568E-3</v>
      </c>
      <c r="P344" s="96">
        <v>75.919815063476506</v>
      </c>
      <c r="Q344" s="92">
        <f t="shared" si="61"/>
        <v>-2.780549431213708E-2</v>
      </c>
      <c r="R344" s="96">
        <v>322.65725708007801</v>
      </c>
      <c r="S344" s="92">
        <f t="shared" si="62"/>
        <v>-1.5441140180562418E-2</v>
      </c>
      <c r="T344" s="96">
        <v>289.82742309570301</v>
      </c>
      <c r="U344" s="92">
        <f t="shared" si="63"/>
        <v>-2.903509732432763E-2</v>
      </c>
      <c r="V344" s="96">
        <v>366.55789184570301</v>
      </c>
      <c r="W344" s="92">
        <f t="shared" si="64"/>
        <v>2.2964241288421228E-3</v>
      </c>
      <c r="X344" s="96">
        <v>1348.15014648437</v>
      </c>
      <c r="Y344" s="92">
        <f t="shared" si="65"/>
        <v>-3.4014208783615274E-2</v>
      </c>
    </row>
    <row r="345" spans="3:25" ht="14.25" customHeight="1" x14ac:dyDescent="0.35">
      <c r="C345" s="95">
        <v>45785</v>
      </c>
      <c r="D345" s="96">
        <v>34138.75</v>
      </c>
      <c r="E345" s="92">
        <f t="shared" si="55"/>
        <v>-3.0036563711975939E-3</v>
      </c>
      <c r="F345" s="96">
        <v>839</v>
      </c>
      <c r="G345" s="92">
        <f t="shared" si="56"/>
        <v>-3.7402451238048195E-2</v>
      </c>
      <c r="H345" s="96">
        <v>880.5</v>
      </c>
      <c r="I345" s="92">
        <f t="shared" si="57"/>
        <v>-4.0065412919051524E-2</v>
      </c>
      <c r="J345" s="96">
        <v>104.040000915527</v>
      </c>
      <c r="K345" s="92">
        <f t="shared" si="58"/>
        <v>-2.2088527940621994E-2</v>
      </c>
      <c r="L345" s="96">
        <v>149.99940490722599</v>
      </c>
      <c r="M345" s="92">
        <f t="shared" si="59"/>
        <v>-2.3326439907224494E-2</v>
      </c>
      <c r="N345" s="96">
        <v>459.96179199218699</v>
      </c>
      <c r="O345" s="92">
        <f t="shared" si="60"/>
        <v>-1.099251690453551E-2</v>
      </c>
      <c r="P345" s="96">
        <v>78.091178894042898</v>
      </c>
      <c r="Q345" s="92">
        <f t="shared" si="61"/>
        <v>-3.8484690724855386E-2</v>
      </c>
      <c r="R345" s="96">
        <v>327.71759033203102</v>
      </c>
      <c r="S345" s="92">
        <f t="shared" si="62"/>
        <v>-5.993299515576811E-3</v>
      </c>
      <c r="T345" s="96">
        <v>298.49423217773398</v>
      </c>
      <c r="U345" s="92">
        <f t="shared" si="63"/>
        <v>-9.1610265195977147E-3</v>
      </c>
      <c r="V345" s="96">
        <v>365.71804809570301</v>
      </c>
      <c r="W345" s="92">
        <f t="shared" si="64"/>
        <v>-1.9080451641218965E-2</v>
      </c>
      <c r="X345" s="96">
        <v>1395.62109375</v>
      </c>
      <c r="Y345" s="92">
        <f t="shared" si="65"/>
        <v>-5.4530911898394541E-2</v>
      </c>
    </row>
    <row r="346" spans="3:25" ht="14.25" customHeight="1" x14ac:dyDescent="0.35">
      <c r="C346" s="95">
        <v>45784</v>
      </c>
      <c r="D346" s="96">
        <v>34241.599999999999</v>
      </c>
      <c r="E346" s="92">
        <f t="shared" si="55"/>
        <v>-5.7246560923378542E-3</v>
      </c>
      <c r="F346" s="96">
        <v>871.59997558593705</v>
      </c>
      <c r="G346" s="92">
        <f t="shared" si="56"/>
        <v>-3.9453436042435897E-2</v>
      </c>
      <c r="H346" s="96">
        <v>917.25</v>
      </c>
      <c r="I346" s="92">
        <f t="shared" si="57"/>
        <v>-6.4987814784728259E-3</v>
      </c>
      <c r="J346" s="96">
        <v>106.389999389648</v>
      </c>
      <c r="K346" s="92">
        <f t="shared" si="58"/>
        <v>-7.6485374669009731E-3</v>
      </c>
      <c r="L346" s="96">
        <v>153.58192443847599</v>
      </c>
      <c r="M346" s="92">
        <f t="shared" si="59"/>
        <v>1.1365616315214488E-2</v>
      </c>
      <c r="N346" s="96">
        <v>465.074127197265</v>
      </c>
      <c r="O346" s="92">
        <f t="shared" si="60"/>
        <v>4.9334858099063794E-3</v>
      </c>
      <c r="P346" s="96">
        <v>81.216781616210895</v>
      </c>
      <c r="Q346" s="92">
        <f t="shared" si="61"/>
        <v>2.0805344542849546E-2</v>
      </c>
      <c r="R346" s="96">
        <v>329.69354248046801</v>
      </c>
      <c r="S346" s="92">
        <f t="shared" si="62"/>
        <v>7.3160113009973493E-4</v>
      </c>
      <c r="T346" s="96">
        <v>301.25402832031199</v>
      </c>
      <c r="U346" s="92">
        <f t="shared" si="63"/>
        <v>1.1378387477441132E-2</v>
      </c>
      <c r="V346" s="96">
        <v>372.83184814453102</v>
      </c>
      <c r="W346" s="92">
        <f t="shared" si="64"/>
        <v>6.5350462866156089E-3</v>
      </c>
      <c r="X346" s="96">
        <v>1476.11499023437</v>
      </c>
      <c r="Y346" s="92">
        <f t="shared" si="65"/>
        <v>2.7080647216202403E-2</v>
      </c>
    </row>
    <row r="347" spans="3:25" ht="14.25" customHeight="1" x14ac:dyDescent="0.35">
      <c r="C347" s="95">
        <v>45783</v>
      </c>
      <c r="D347" s="96">
        <v>34438.75</v>
      </c>
      <c r="E347" s="92">
        <f t="shared" si="55"/>
        <v>-2.8981856662858574E-3</v>
      </c>
      <c r="F347" s="96">
        <v>907.40002441406205</v>
      </c>
      <c r="G347" s="92">
        <f t="shared" si="56"/>
        <v>-3.1796828216841821E-2</v>
      </c>
      <c r="H347" s="96">
        <v>923.25</v>
      </c>
      <c r="I347" s="92">
        <f t="shared" si="57"/>
        <v>-4.3957762939253686E-2</v>
      </c>
      <c r="J347" s="96">
        <v>107.209999084472</v>
      </c>
      <c r="K347" s="92">
        <f t="shared" si="58"/>
        <v>-3.6660991980329571E-2</v>
      </c>
      <c r="L347" s="96">
        <v>151.85598754882801</v>
      </c>
      <c r="M347" s="92">
        <f t="shared" si="59"/>
        <v>-1.3335686302891947E-2</v>
      </c>
      <c r="N347" s="96">
        <v>462.79095458984301</v>
      </c>
      <c r="O347" s="92">
        <f t="shared" si="60"/>
        <v>-3.1172081933678264E-2</v>
      </c>
      <c r="P347" s="96">
        <v>79.561477661132798</v>
      </c>
      <c r="Q347" s="92">
        <f t="shared" si="61"/>
        <v>-3.4503171897209639E-2</v>
      </c>
      <c r="R347" s="96">
        <v>329.45251464843699</v>
      </c>
      <c r="S347" s="92">
        <f t="shared" si="62"/>
        <v>-1.9506778895168719E-2</v>
      </c>
      <c r="T347" s="96">
        <v>297.86480712890602</v>
      </c>
      <c r="U347" s="92">
        <f t="shared" si="63"/>
        <v>-1.9468329223879532E-3</v>
      </c>
      <c r="V347" s="96">
        <v>370.41119384765602</v>
      </c>
      <c r="W347" s="92">
        <f t="shared" si="64"/>
        <v>-3.649444868166174E-2</v>
      </c>
      <c r="X347" s="96">
        <v>1437.19482421875</v>
      </c>
      <c r="Y347" s="92">
        <f t="shared" si="65"/>
        <v>-1.0555586463580124E-2</v>
      </c>
    </row>
    <row r="348" spans="3:25" ht="14.25" customHeight="1" x14ac:dyDescent="0.35">
      <c r="C348" s="95">
        <v>45782</v>
      </c>
      <c r="D348" s="96">
        <v>34538.85</v>
      </c>
      <c r="E348" s="92">
        <f t="shared" si="55"/>
        <v>1.7149882938465311E-2</v>
      </c>
      <c r="F348" s="96">
        <v>937.20001220703102</v>
      </c>
      <c r="G348" s="92">
        <f t="shared" si="56"/>
        <v>3.4779727918121672E-2</v>
      </c>
      <c r="H348" s="96">
        <v>965.70001220703102</v>
      </c>
      <c r="I348" s="92">
        <f t="shared" si="57"/>
        <v>6.6247100796422265E-2</v>
      </c>
      <c r="J348" s="96">
        <v>111.290000915527</v>
      </c>
      <c r="K348" s="92">
        <f t="shared" si="58"/>
        <v>5.7085887214247455E-2</v>
      </c>
      <c r="L348" s="96">
        <v>153.90846252441401</v>
      </c>
      <c r="M348" s="92">
        <f t="shared" si="59"/>
        <v>3.9574030605283639E-2</v>
      </c>
      <c r="N348" s="96">
        <v>477.68127441406199</v>
      </c>
      <c r="O348" s="92">
        <f t="shared" si="60"/>
        <v>2.535692733950623E-2</v>
      </c>
      <c r="P348" s="96">
        <v>82.404701232910099</v>
      </c>
      <c r="Q348" s="92">
        <f t="shared" si="61"/>
        <v>-3.0627283351112311E-3</v>
      </c>
      <c r="R348" s="96">
        <v>336.00692749023398</v>
      </c>
      <c r="S348" s="92">
        <f t="shared" si="62"/>
        <v>-2.8674074650558712E-4</v>
      </c>
      <c r="T348" s="96">
        <v>298.44583129882801</v>
      </c>
      <c r="U348" s="92">
        <f t="shared" si="63"/>
        <v>1.6994075638278705E-2</v>
      </c>
      <c r="V348" s="96">
        <v>384.441162109375</v>
      </c>
      <c r="W348" s="92">
        <f t="shared" si="64"/>
        <v>2.045632352567317E-2</v>
      </c>
      <c r="X348" s="96">
        <v>1452.52709960937</v>
      </c>
      <c r="Y348" s="92">
        <f t="shared" si="65"/>
        <v>-8.0542073429868966E-3</v>
      </c>
    </row>
    <row r="349" spans="3:25" ht="14.25" customHeight="1" x14ac:dyDescent="0.35">
      <c r="C349" s="95">
        <v>45779</v>
      </c>
      <c r="D349" s="96">
        <v>33956.5</v>
      </c>
      <c r="E349" s="92">
        <f t="shared" si="55"/>
        <v>-2.2180307687877487E-2</v>
      </c>
      <c r="F349" s="96">
        <v>905.70001220703102</v>
      </c>
      <c r="G349" s="92">
        <f t="shared" si="56"/>
        <v>6.7248236856429777E-3</v>
      </c>
      <c r="H349" s="96">
        <v>905.70001220703102</v>
      </c>
      <c r="I349" s="92">
        <f t="shared" si="57"/>
        <v>5.5512378508224547E-3</v>
      </c>
      <c r="J349" s="96">
        <v>105.27999877929599</v>
      </c>
      <c r="K349" s="92">
        <f t="shared" si="58"/>
        <v>-1.0619348218436242E-2</v>
      </c>
      <c r="L349" s="96">
        <v>148.049545288085</v>
      </c>
      <c r="M349" s="92">
        <f t="shared" si="59"/>
        <v>-2.0124170192995505E-3</v>
      </c>
      <c r="N349" s="96">
        <v>465.86828613281199</v>
      </c>
      <c r="O349" s="92">
        <f t="shared" si="60"/>
        <v>-2.0659430446105409E-2</v>
      </c>
      <c r="P349" s="96">
        <v>82.657859802246094</v>
      </c>
      <c r="Q349" s="92">
        <f t="shared" si="61"/>
        <v>-1.049073549588142E-2</v>
      </c>
      <c r="R349" s="96">
        <v>336.10330200195301</v>
      </c>
      <c r="S349" s="92">
        <f t="shared" si="62"/>
        <v>-1.6499793136415364E-2</v>
      </c>
      <c r="T349" s="96">
        <v>293.45877075195301</v>
      </c>
      <c r="U349" s="92">
        <f t="shared" si="63"/>
        <v>-1.4311363827860246E-2</v>
      </c>
      <c r="V349" s="96">
        <v>376.73455810546801</v>
      </c>
      <c r="W349" s="92">
        <f t="shared" si="64"/>
        <v>-8.064553065145752E-3</v>
      </c>
      <c r="X349" s="96">
        <v>1464.32104492187</v>
      </c>
      <c r="Y349" s="92">
        <f t="shared" si="65"/>
        <v>-3.1966670981335876E-2</v>
      </c>
    </row>
    <row r="350" spans="3:25" ht="14.25" customHeight="1" x14ac:dyDescent="0.35">
      <c r="C350" s="95">
        <v>45777</v>
      </c>
      <c r="D350" s="96">
        <v>34726.75</v>
      </c>
      <c r="E350" s="92">
        <f t="shared" si="55"/>
        <v>-8.1427015642343559E-4</v>
      </c>
      <c r="F350" s="96">
        <v>899.65002441406205</v>
      </c>
      <c r="G350" s="92">
        <f t="shared" si="56"/>
        <v>-1.9615321223898308E-2</v>
      </c>
      <c r="H350" s="96">
        <v>900.70001220703102</v>
      </c>
      <c r="I350" s="92">
        <f t="shared" si="57"/>
        <v>-2.352559804062837E-2</v>
      </c>
      <c r="J350" s="96">
        <v>106.41000366210901</v>
      </c>
      <c r="K350" s="92">
        <f t="shared" si="58"/>
        <v>-3.0256079406327907E-2</v>
      </c>
      <c r="L350" s="96">
        <v>148.34808349609301</v>
      </c>
      <c r="M350" s="92">
        <f t="shared" si="59"/>
        <v>1.1707099507065832E-2</v>
      </c>
      <c r="N350" s="96">
        <v>475.69589233398398</v>
      </c>
      <c r="O350" s="92">
        <f t="shared" si="60"/>
        <v>3.1424850997727294E-2</v>
      </c>
      <c r="P350" s="96">
        <v>83.534194946289006</v>
      </c>
      <c r="Q350" s="92">
        <f t="shared" si="61"/>
        <v>-8.4372984995696454E-3</v>
      </c>
      <c r="R350" s="96">
        <v>341.74197387695301</v>
      </c>
      <c r="S350" s="92">
        <f t="shared" si="62"/>
        <v>-6.7237862676114979E-3</v>
      </c>
      <c r="T350" s="96">
        <v>297.71954345703102</v>
      </c>
      <c r="U350" s="92">
        <f t="shared" si="63"/>
        <v>1.4853917424374918E-2</v>
      </c>
      <c r="V350" s="96">
        <v>379.79745483398398</v>
      </c>
      <c r="W350" s="92">
        <f t="shared" si="64"/>
        <v>-2.2753262376456695E-2</v>
      </c>
      <c r="X350" s="96">
        <v>1512.67626953125</v>
      </c>
      <c r="Y350" s="92">
        <f t="shared" si="65"/>
        <v>-9.970407393677494E-3</v>
      </c>
    </row>
    <row r="351" spans="3:25" ht="14.25" customHeight="1" x14ac:dyDescent="0.35">
      <c r="C351" s="95">
        <v>45776</v>
      </c>
      <c r="D351" s="96">
        <v>34755.050000000003</v>
      </c>
      <c r="E351" s="92">
        <f t="shared" si="55"/>
        <v>6.9155632041049131E-3</v>
      </c>
      <c r="F351" s="96">
        <v>917.65002441406205</v>
      </c>
      <c r="G351" s="92">
        <f t="shared" si="56"/>
        <v>-8.2675494216234435E-3</v>
      </c>
      <c r="H351" s="96">
        <v>922.40002441406205</v>
      </c>
      <c r="I351" s="92">
        <f t="shared" si="57"/>
        <v>-1.9766180218850127E-2</v>
      </c>
      <c r="J351" s="96">
        <v>109.730003356933</v>
      </c>
      <c r="K351" s="92">
        <f t="shared" si="58"/>
        <v>-7.4174551984417247E-3</v>
      </c>
      <c r="L351" s="96">
        <v>146.63145446777301</v>
      </c>
      <c r="M351" s="92">
        <f t="shared" si="59"/>
        <v>-1.3618731560467001E-2</v>
      </c>
      <c r="N351" s="96">
        <v>461.20266723632801</v>
      </c>
      <c r="O351" s="92">
        <f t="shared" si="60"/>
        <v>-2.4359493965726564E-2</v>
      </c>
      <c r="P351" s="96">
        <v>84.2449951171875</v>
      </c>
      <c r="Q351" s="92">
        <f t="shared" si="61"/>
        <v>-2.8812359542342847E-3</v>
      </c>
      <c r="R351" s="96">
        <v>344.05532836914</v>
      </c>
      <c r="S351" s="92">
        <f t="shared" si="62"/>
        <v>-1.2586235542307311E-2</v>
      </c>
      <c r="T351" s="96">
        <v>293.36196899414</v>
      </c>
      <c r="U351" s="92">
        <f t="shared" si="63"/>
        <v>-1.8149388115800025E-2</v>
      </c>
      <c r="V351" s="96">
        <v>388.64028930664</v>
      </c>
      <c r="W351" s="92">
        <f t="shared" si="64"/>
        <v>-4.4292271926106297E-3</v>
      </c>
      <c r="X351" s="96">
        <v>1527.91015625</v>
      </c>
      <c r="Y351" s="92">
        <f t="shared" si="65"/>
        <v>-1.5414053152469354E-3</v>
      </c>
    </row>
    <row r="352" spans="3:25" ht="14.25" customHeight="1" x14ac:dyDescent="0.35">
      <c r="C352" s="95">
        <v>45775</v>
      </c>
      <c r="D352" s="96">
        <v>34516.35</v>
      </c>
      <c r="E352" s="92">
        <f t="shared" si="55"/>
        <v>-3.5911462655976445E-3</v>
      </c>
      <c r="F352" s="96">
        <v>925.29998779296795</v>
      </c>
      <c r="G352" s="92">
        <f t="shared" si="56"/>
        <v>1.1975734127420923E-2</v>
      </c>
      <c r="H352" s="96">
        <v>941</v>
      </c>
      <c r="I352" s="92">
        <f t="shared" si="57"/>
        <v>3.117638769119857E-2</v>
      </c>
      <c r="J352" s="96">
        <v>110.550003051757</v>
      </c>
      <c r="K352" s="92">
        <f t="shared" si="58"/>
        <v>6.1891352341496564E-3</v>
      </c>
      <c r="L352" s="96">
        <v>148.65596008300699</v>
      </c>
      <c r="M352" s="92">
        <f t="shared" si="59"/>
        <v>3.4944108781389094E-2</v>
      </c>
      <c r="N352" s="96">
        <v>472.71783447265602</v>
      </c>
      <c r="O352" s="92">
        <f t="shared" si="60"/>
        <v>-1.3465888377711233E-2</v>
      </c>
      <c r="P352" s="96">
        <v>84.488426208496094</v>
      </c>
      <c r="Q352" s="92">
        <f t="shared" si="61"/>
        <v>8.1329270845016399E-3</v>
      </c>
      <c r="R352" s="96">
        <v>348.44088745117102</v>
      </c>
      <c r="S352" s="92">
        <f t="shared" si="62"/>
        <v>1.4167347354978599E-2</v>
      </c>
      <c r="T352" s="96">
        <v>298.78472900390602</v>
      </c>
      <c r="U352" s="92">
        <f t="shared" si="63"/>
        <v>6.6884793618935401E-3</v>
      </c>
      <c r="V352" s="96">
        <v>390.36932373046801</v>
      </c>
      <c r="W352" s="92">
        <f t="shared" si="64"/>
        <v>1.9349810599495143E-2</v>
      </c>
      <c r="X352" s="96">
        <v>1530.26892089843</v>
      </c>
      <c r="Y352" s="92">
        <f t="shared" si="65"/>
        <v>1.1958926099816747E-2</v>
      </c>
    </row>
    <row r="353" spans="3:25" ht="14.25" customHeight="1" x14ac:dyDescent="0.35">
      <c r="C353" s="95">
        <v>45772</v>
      </c>
      <c r="D353" s="96">
        <v>34640.75</v>
      </c>
      <c r="E353" s="92">
        <f t="shared" si="55"/>
        <v>2.4950070271469782E-2</v>
      </c>
      <c r="F353" s="96">
        <v>914.34997558593705</v>
      </c>
      <c r="G353" s="92">
        <f t="shared" si="56"/>
        <v>-4.9235765852211122E-2</v>
      </c>
      <c r="H353" s="96">
        <v>912.54998779296795</v>
      </c>
      <c r="I353" s="92">
        <f t="shared" si="57"/>
        <v>-5.8207362303033139E-2</v>
      </c>
      <c r="J353" s="96">
        <v>109.870002746582</v>
      </c>
      <c r="K353" s="92">
        <f t="shared" si="58"/>
        <v>-4.6018889525276663E-2</v>
      </c>
      <c r="L353" s="96">
        <v>143.63670349121</v>
      </c>
      <c r="M353" s="92">
        <f t="shared" si="59"/>
        <v>-2.9256044581706053E-2</v>
      </c>
      <c r="N353" s="96">
        <v>479.17028808593699</v>
      </c>
      <c r="O353" s="92">
        <f t="shared" si="60"/>
        <v>-4.1881702127089082E-2</v>
      </c>
      <c r="P353" s="96">
        <v>83.806831359863196</v>
      </c>
      <c r="Q353" s="92">
        <f t="shared" si="61"/>
        <v>-3.3789866057190476E-2</v>
      </c>
      <c r="R353" s="96">
        <v>343.57336425781199</v>
      </c>
      <c r="S353" s="92">
        <f t="shared" si="62"/>
        <v>-1.8584818635134392E-2</v>
      </c>
      <c r="T353" s="96">
        <v>296.79959106445301</v>
      </c>
      <c r="U353" s="92">
        <f t="shared" si="63"/>
        <v>-2.5127195186384177E-2</v>
      </c>
      <c r="V353" s="96">
        <v>382.95913696289</v>
      </c>
      <c r="W353" s="92">
        <f t="shared" si="64"/>
        <v>-2.0841214166399835E-2</v>
      </c>
      <c r="X353" s="96">
        <v>1512.18481445312</v>
      </c>
      <c r="Y353" s="92">
        <f t="shared" si="65"/>
        <v>-3.8795581063904794E-2</v>
      </c>
    </row>
    <row r="354" spans="3:25" ht="14.25" customHeight="1" x14ac:dyDescent="0.35">
      <c r="C354" s="95">
        <v>45771</v>
      </c>
      <c r="D354" s="96">
        <v>33797.5</v>
      </c>
      <c r="E354" s="92">
        <f t="shared" si="55"/>
        <v>1.0180261769620058E-2</v>
      </c>
      <c r="F354" s="96">
        <v>961.70001220703102</v>
      </c>
      <c r="G354" s="92">
        <f t="shared" si="56"/>
        <v>2.4392868248644728E-2</v>
      </c>
      <c r="H354" s="96">
        <v>968.95001220703102</v>
      </c>
      <c r="I354" s="92">
        <f t="shared" si="57"/>
        <v>1.7270354023129597E-2</v>
      </c>
      <c r="J354" s="96">
        <v>115.169998168945</v>
      </c>
      <c r="K354" s="92">
        <f t="shared" si="58"/>
        <v>-6.1270202045251576E-3</v>
      </c>
      <c r="L354" s="96">
        <v>147.96559143066401</v>
      </c>
      <c r="M354" s="92">
        <f t="shared" si="59"/>
        <v>-1.0605026235551707E-2</v>
      </c>
      <c r="N354" s="96">
        <v>500.11599731445301</v>
      </c>
      <c r="O354" s="92">
        <f t="shared" si="60"/>
        <v>-9.9243780385159797E-3</v>
      </c>
      <c r="P354" s="96">
        <v>86.737686157226506</v>
      </c>
      <c r="Q354" s="92">
        <f t="shared" si="61"/>
        <v>-1.4274654595878178E-2</v>
      </c>
      <c r="R354" s="96">
        <v>350.07952880859301</v>
      </c>
      <c r="S354" s="92">
        <f t="shared" si="62"/>
        <v>-1.6492091280728705E-3</v>
      </c>
      <c r="T354" s="96">
        <v>304.44955444335898</v>
      </c>
      <c r="U354" s="92">
        <f t="shared" si="63"/>
        <v>-1.7464079211865213E-3</v>
      </c>
      <c r="V354" s="96">
        <v>391.1103515625</v>
      </c>
      <c r="W354" s="92">
        <f t="shared" si="64"/>
        <v>3.5492520385536075E-3</v>
      </c>
      <c r="X354" s="96">
        <v>1573.21875</v>
      </c>
      <c r="Y354" s="92">
        <f t="shared" si="65"/>
        <v>-5.5292410241658541E-3</v>
      </c>
    </row>
    <row r="355" spans="3:25" ht="14.25" customHeight="1" x14ac:dyDescent="0.35">
      <c r="C355" s="95">
        <v>45770</v>
      </c>
      <c r="D355" s="96">
        <v>33456.9</v>
      </c>
      <c r="E355" s="92">
        <f t="shared" si="55"/>
        <v>1.0582498025315079E-2</v>
      </c>
      <c r="F355" s="96">
        <v>938.79998779296795</v>
      </c>
      <c r="G355" s="92">
        <f t="shared" si="56"/>
        <v>9.8967431676533213E-3</v>
      </c>
      <c r="H355" s="96">
        <v>952.5</v>
      </c>
      <c r="I355" s="92">
        <f t="shared" si="57"/>
        <v>9.753007872455477E-3</v>
      </c>
      <c r="J355" s="96">
        <v>115.879997253417</v>
      </c>
      <c r="K355" s="92">
        <f t="shared" si="58"/>
        <v>1.0552011021133012E-2</v>
      </c>
      <c r="L355" s="96">
        <v>149.55158996582</v>
      </c>
      <c r="M355" s="92">
        <f t="shared" si="59"/>
        <v>5.9616569103586592E-3</v>
      </c>
      <c r="N355" s="96">
        <v>505.12908935546801</v>
      </c>
      <c r="O355" s="92">
        <f t="shared" si="60"/>
        <v>-6.873565931743153E-4</v>
      </c>
      <c r="P355" s="96">
        <v>87.993766784667898</v>
      </c>
      <c r="Q355" s="92">
        <f t="shared" si="61"/>
        <v>5.4516687889776261E-3</v>
      </c>
      <c r="R355" s="96">
        <v>350.65783691406199</v>
      </c>
      <c r="S355" s="92">
        <f t="shared" si="62"/>
        <v>9.8542550371607529E-3</v>
      </c>
      <c r="T355" s="96">
        <v>304.982177734375</v>
      </c>
      <c r="U355" s="92">
        <f t="shared" si="63"/>
        <v>7.6788497424926661E-3</v>
      </c>
      <c r="V355" s="96">
        <v>389.72711181640602</v>
      </c>
      <c r="W355" s="92">
        <f t="shared" si="64"/>
        <v>1.5053992149068884E-2</v>
      </c>
      <c r="X355" s="96">
        <v>1581.9658203125</v>
      </c>
      <c r="Y355" s="92">
        <f t="shared" si="65"/>
        <v>1.2645385283358346E-2</v>
      </c>
    </row>
    <row r="356" spans="3:25" ht="14.25" customHeight="1" x14ac:dyDescent="0.35">
      <c r="C356" s="95">
        <v>45769</v>
      </c>
      <c r="D356" s="96">
        <v>33106.550000000003</v>
      </c>
      <c r="E356" s="92">
        <f t="shared" si="55"/>
        <v>2.1457155110440773E-2</v>
      </c>
      <c r="F356" s="96">
        <v>929.59997558593705</v>
      </c>
      <c r="G356" s="92">
        <f t="shared" si="56"/>
        <v>-8.4266927083338494E-3</v>
      </c>
      <c r="H356" s="96">
        <v>943.29998779296795</v>
      </c>
      <c r="I356" s="92">
        <f t="shared" si="57"/>
        <v>-1.3542496425654416E-2</v>
      </c>
      <c r="J356" s="96">
        <v>114.669998168945</v>
      </c>
      <c r="K356" s="92">
        <f t="shared" si="58"/>
        <v>7.5564592636885308E-3</v>
      </c>
      <c r="L356" s="96">
        <v>148.66529846191401</v>
      </c>
      <c r="M356" s="92">
        <f t="shared" si="59"/>
        <v>-1.6236507231465636E-2</v>
      </c>
      <c r="N356" s="96">
        <v>505.47653198242102</v>
      </c>
      <c r="O356" s="92">
        <f t="shared" si="60"/>
        <v>-2.3304713954018785E-2</v>
      </c>
      <c r="P356" s="96">
        <v>87.516654968261705</v>
      </c>
      <c r="Q356" s="92">
        <f t="shared" si="61"/>
        <v>2.4740676619288582E-2</v>
      </c>
      <c r="R356" s="96">
        <v>347.236083984375</v>
      </c>
      <c r="S356" s="92">
        <f t="shared" si="62"/>
        <v>-1.1795248636815692E-2</v>
      </c>
      <c r="T356" s="96">
        <v>302.658111572265</v>
      </c>
      <c r="U356" s="92">
        <f t="shared" si="63"/>
        <v>-2.3281307659514083E-2</v>
      </c>
      <c r="V356" s="96">
        <v>383.947174072265</v>
      </c>
      <c r="W356" s="92">
        <f t="shared" si="64"/>
        <v>-5.7566659022205702E-3</v>
      </c>
      <c r="X356" s="96">
        <v>1562.21105957031</v>
      </c>
      <c r="Y356" s="92">
        <f t="shared" si="65"/>
        <v>-1.8838247741878034E-3</v>
      </c>
    </row>
    <row r="357" spans="3:25" ht="14.25" customHeight="1" x14ac:dyDescent="0.35">
      <c r="C357" s="95">
        <v>45768</v>
      </c>
      <c r="D357" s="96">
        <v>32411.1</v>
      </c>
      <c r="E357" s="92">
        <f t="shared" si="55"/>
        <v>2.7001848920829019E-2</v>
      </c>
      <c r="F357" s="96">
        <v>937.5</v>
      </c>
      <c r="G357" s="92">
        <f t="shared" si="56"/>
        <v>2.5542826628380144E-2</v>
      </c>
      <c r="H357" s="96">
        <v>956.25</v>
      </c>
      <c r="I357" s="92">
        <f t="shared" si="57"/>
        <v>9.6077446564681868E-3</v>
      </c>
      <c r="J357" s="96">
        <v>113.809997558593</v>
      </c>
      <c r="K357" s="92">
        <f t="shared" si="58"/>
        <v>3.5200973542360625E-2</v>
      </c>
      <c r="L357" s="96">
        <v>151.11894226074199</v>
      </c>
      <c r="M357" s="92">
        <f t="shared" si="59"/>
        <v>2.4152729476320411E-2</v>
      </c>
      <c r="N357" s="96">
        <v>517.53759765625</v>
      </c>
      <c r="O357" s="92">
        <f t="shared" si="60"/>
        <v>2.6481482815350121E-2</v>
      </c>
      <c r="P357" s="96">
        <v>85.403709411621094</v>
      </c>
      <c r="Q357" s="92">
        <f t="shared" si="61"/>
        <v>3.2125140310124145E-2</v>
      </c>
      <c r="R357" s="96">
        <v>351.38070678710898</v>
      </c>
      <c r="S357" s="92">
        <f t="shared" si="62"/>
        <v>1.5110461106537798E-3</v>
      </c>
      <c r="T357" s="96">
        <v>309.87234497070301</v>
      </c>
      <c r="U357" s="92">
        <f t="shared" si="63"/>
        <v>3.5598683387223273E-2</v>
      </c>
      <c r="V357" s="96">
        <v>386.17022705078102</v>
      </c>
      <c r="W357" s="92">
        <f t="shared" si="64"/>
        <v>2.3971765820874236E-2</v>
      </c>
      <c r="X357" s="96">
        <v>1565.15954589843</v>
      </c>
      <c r="Y357" s="92">
        <f t="shared" si="65"/>
        <v>9.4280042249050844E-4</v>
      </c>
    </row>
    <row r="358" spans="3:25" ht="14.25" customHeight="1" x14ac:dyDescent="0.35">
      <c r="C358" s="95">
        <v>45764</v>
      </c>
      <c r="D358" s="96">
        <v>31558.95</v>
      </c>
      <c r="E358" s="92">
        <f t="shared" si="55"/>
        <v>-9.6589705570853113E-3</v>
      </c>
      <c r="F358" s="96">
        <v>914.15002441406205</v>
      </c>
      <c r="G358" s="92">
        <f t="shared" si="56"/>
        <v>2.1225492355247289E-2</v>
      </c>
      <c r="H358" s="96">
        <v>947.15002441406205</v>
      </c>
      <c r="I358" s="92">
        <f t="shared" si="57"/>
        <v>1.6392225762955626E-3</v>
      </c>
      <c r="J358" s="96">
        <v>109.94000244140599</v>
      </c>
      <c r="K358" s="92">
        <f t="shared" si="58"/>
        <v>7.6070188471455413E-3</v>
      </c>
      <c r="L358" s="96">
        <v>147.555084228515</v>
      </c>
      <c r="M358" s="92">
        <f t="shared" si="59"/>
        <v>3.0441387674187137E-3</v>
      </c>
      <c r="N358" s="96">
        <v>504.18600463867102</v>
      </c>
      <c r="O358" s="92">
        <f t="shared" si="60"/>
        <v>-3.5314834667274919E-3</v>
      </c>
      <c r="P358" s="96">
        <v>82.745498657226506</v>
      </c>
      <c r="Q358" s="92">
        <f t="shared" si="61"/>
        <v>-3.9849352695975337E-3</v>
      </c>
      <c r="R358" s="96">
        <v>350.85055541992102</v>
      </c>
      <c r="S358" s="92">
        <f t="shared" si="62"/>
        <v>1.3080899164325643E-2</v>
      </c>
      <c r="T358" s="96">
        <v>299.22048950195301</v>
      </c>
      <c r="U358" s="92">
        <f t="shared" si="63"/>
        <v>1.0629649492447157E-2</v>
      </c>
      <c r="V358" s="96">
        <v>377.12976074218699</v>
      </c>
      <c r="W358" s="92">
        <f t="shared" si="64"/>
        <v>1.1803241925787411E-3</v>
      </c>
      <c r="X358" s="96">
        <v>1563.68530273437</v>
      </c>
      <c r="Y358" s="92">
        <f t="shared" si="65"/>
        <v>-8.8462283346545378E-3</v>
      </c>
    </row>
    <row r="359" spans="3:25" ht="14.25" customHeight="1" x14ac:dyDescent="0.35">
      <c r="C359" s="95">
        <v>45763</v>
      </c>
      <c r="D359" s="96">
        <v>31866.75</v>
      </c>
      <c r="E359" s="92">
        <f t="shared" si="55"/>
        <v>1.4394603774365633E-2</v>
      </c>
      <c r="F359" s="96">
        <v>895.15002441406205</v>
      </c>
      <c r="G359" s="92">
        <f t="shared" si="56"/>
        <v>8.7333781685630107E-3</v>
      </c>
      <c r="H359" s="96">
        <v>945.59997558593705</v>
      </c>
      <c r="I359" s="92">
        <f t="shared" si="57"/>
        <v>9.5552777863576743E-3</v>
      </c>
      <c r="J359" s="96">
        <v>109.11000061035099</v>
      </c>
      <c r="K359" s="92">
        <f t="shared" si="58"/>
        <v>6.1785148825224123E-3</v>
      </c>
      <c r="L359" s="96">
        <v>147.10726928710901</v>
      </c>
      <c r="M359" s="92">
        <f t="shared" si="59"/>
        <v>4.4592521250732542E-3</v>
      </c>
      <c r="N359" s="96">
        <v>505.97283935546801</v>
      </c>
      <c r="O359" s="92">
        <f t="shared" si="60"/>
        <v>-5.6574137657028345E-3</v>
      </c>
      <c r="P359" s="96">
        <v>83.076553344726506</v>
      </c>
      <c r="Q359" s="92">
        <f t="shared" si="61"/>
        <v>-1.1706353792757529E-3</v>
      </c>
      <c r="R359" s="96">
        <v>346.32037353515602</v>
      </c>
      <c r="S359" s="92">
        <f t="shared" si="62"/>
        <v>-8.827616999334098E-3</v>
      </c>
      <c r="T359" s="96">
        <v>296.07333374023398</v>
      </c>
      <c r="U359" s="92">
        <f t="shared" si="63"/>
        <v>3.94022799243543E-3</v>
      </c>
      <c r="V359" s="96">
        <v>376.68515014648398</v>
      </c>
      <c r="W359" s="92">
        <f t="shared" si="64"/>
        <v>7.2655172689557457E-3</v>
      </c>
      <c r="X359" s="96">
        <v>1577.64147949218</v>
      </c>
      <c r="Y359" s="92">
        <f t="shared" si="65"/>
        <v>-1.1332842316177705E-2</v>
      </c>
    </row>
    <row r="360" spans="3:25" ht="14.25" customHeight="1" x14ac:dyDescent="0.35">
      <c r="C360" s="95">
        <v>45762</v>
      </c>
      <c r="D360" s="96">
        <v>31414.55</v>
      </c>
      <c r="E360" s="92">
        <f t="shared" si="55"/>
        <v>-2.7681227154127908E-2</v>
      </c>
      <c r="F360" s="96">
        <v>887.40002441406205</v>
      </c>
      <c r="G360" s="92">
        <f t="shared" si="56"/>
        <v>5.0426180441108137E-2</v>
      </c>
      <c r="H360" s="96">
        <v>936.65002441406205</v>
      </c>
      <c r="I360" s="92">
        <f t="shared" si="57"/>
        <v>4.811727054804682E-2</v>
      </c>
      <c r="J360" s="96">
        <v>108.44000244140599</v>
      </c>
      <c r="K360" s="92">
        <f t="shared" si="58"/>
        <v>4.6213225711647432E-2</v>
      </c>
      <c r="L360" s="96">
        <v>146.45419311523401</v>
      </c>
      <c r="M360" s="92">
        <f t="shared" si="59"/>
        <v>2.1340193613648362E-2</v>
      </c>
      <c r="N360" s="96">
        <v>508.85162353515602</v>
      </c>
      <c r="O360" s="92">
        <f t="shared" si="60"/>
        <v>3.7756769189185579E-2</v>
      </c>
      <c r="P360" s="96">
        <v>83.173919677734304</v>
      </c>
      <c r="Q360" s="92">
        <f t="shared" si="61"/>
        <v>1.4489298365755632E-2</v>
      </c>
      <c r="R360" s="96">
        <v>349.40478515625</v>
      </c>
      <c r="S360" s="92">
        <f t="shared" si="62"/>
        <v>6.6647944774071988E-3</v>
      </c>
      <c r="T360" s="96">
        <v>294.91131591796801</v>
      </c>
      <c r="U360" s="92">
        <f t="shared" si="63"/>
        <v>1.4797849601662083E-3</v>
      </c>
      <c r="V360" s="96">
        <v>373.96807861328102</v>
      </c>
      <c r="W360" s="92">
        <f t="shared" si="64"/>
        <v>3.8551243852606332E-2</v>
      </c>
      <c r="X360" s="96">
        <v>1595.7255859375</v>
      </c>
      <c r="Y360" s="92">
        <f t="shared" si="65"/>
        <v>3.9336735671497092E-2</v>
      </c>
    </row>
    <row r="361" spans="3:25" ht="14.25" customHeight="1" x14ac:dyDescent="0.35">
      <c r="C361" s="95">
        <v>45758</v>
      </c>
      <c r="D361" s="96">
        <v>32308.9</v>
      </c>
      <c r="E361" s="92">
        <f t="shared" si="55"/>
        <v>-3.7273762060560545E-2</v>
      </c>
      <c r="F361" s="96">
        <v>844.79998779296795</v>
      </c>
      <c r="G361" s="92">
        <f t="shared" si="56"/>
        <v>8.8368320553653401E-3</v>
      </c>
      <c r="H361" s="96">
        <v>893.65002441406205</v>
      </c>
      <c r="I361" s="92">
        <f t="shared" si="57"/>
        <v>3.8222508758712692E-2</v>
      </c>
      <c r="J361" s="96">
        <v>103.650001525878</v>
      </c>
      <c r="K361" s="92">
        <f t="shared" si="58"/>
        <v>1.9274255456934952E-2</v>
      </c>
      <c r="L361" s="96">
        <v>143.39413452148401</v>
      </c>
      <c r="M361" s="92">
        <f t="shared" si="59"/>
        <v>2.4325205456846133E-2</v>
      </c>
      <c r="N361" s="96">
        <v>490.33804321289</v>
      </c>
      <c r="O361" s="92">
        <f t="shared" si="60"/>
        <v>2.4155108847334406E-2</v>
      </c>
      <c r="P361" s="96">
        <v>81.986000061035099</v>
      </c>
      <c r="Q361" s="92">
        <f t="shared" si="61"/>
        <v>-2.3697511835528706E-3</v>
      </c>
      <c r="R361" s="96">
        <v>347.09149169921801</v>
      </c>
      <c r="S361" s="92">
        <f t="shared" si="62"/>
        <v>3.0771352888226966E-2</v>
      </c>
      <c r="T361" s="96">
        <v>294.47555541992102</v>
      </c>
      <c r="U361" s="92">
        <f t="shared" si="63"/>
        <v>3.6468992961650848E-2</v>
      </c>
      <c r="V361" s="96">
        <v>360.08630371093699</v>
      </c>
      <c r="W361" s="92">
        <f t="shared" si="64"/>
        <v>1.7306256455531743E-2</v>
      </c>
      <c r="X361" s="96">
        <v>1535.33068847656</v>
      </c>
      <c r="Y361" s="92">
        <f t="shared" si="65"/>
        <v>2.0412916849450236E-2</v>
      </c>
    </row>
    <row r="362" spans="3:25" ht="14.25" customHeight="1" x14ac:dyDescent="0.35">
      <c r="C362" s="95">
        <v>45756</v>
      </c>
      <c r="D362" s="96">
        <v>33559.800000000003</v>
      </c>
      <c r="E362" s="92">
        <f t="shared" si="55"/>
        <v>2.8717685133445858E-3</v>
      </c>
      <c r="F362" s="96">
        <v>837.40002441406205</v>
      </c>
      <c r="G362" s="92">
        <f t="shared" si="56"/>
        <v>-4.4581821210933903E-3</v>
      </c>
      <c r="H362" s="96">
        <v>860.75</v>
      </c>
      <c r="I362" s="92">
        <f t="shared" si="57"/>
        <v>-1.7184274951743461E-2</v>
      </c>
      <c r="J362" s="96">
        <v>101.69000244140599</v>
      </c>
      <c r="K362" s="92">
        <f t="shared" si="58"/>
        <v>-9.9308407375909846E-3</v>
      </c>
      <c r="L362" s="96">
        <v>139.98887634277301</v>
      </c>
      <c r="M362" s="92">
        <f t="shared" si="59"/>
        <v>-2.3935653412798796E-3</v>
      </c>
      <c r="N362" s="96">
        <v>478.77322387695301</v>
      </c>
      <c r="O362" s="92">
        <f t="shared" si="60"/>
        <v>-1.6216236214841362E-2</v>
      </c>
      <c r="P362" s="96">
        <v>82.180747985839801</v>
      </c>
      <c r="Q362" s="92">
        <f t="shared" si="61"/>
        <v>9.8109655044529287E-3</v>
      </c>
      <c r="R362" s="96">
        <v>336.72985839843699</v>
      </c>
      <c r="S362" s="92">
        <f t="shared" si="62"/>
        <v>-1.0199712639425207E-2</v>
      </c>
      <c r="T362" s="96">
        <v>284.11419677734301</v>
      </c>
      <c r="U362" s="92">
        <f t="shared" si="63"/>
        <v>1.5400519073031971E-2</v>
      </c>
      <c r="V362" s="96">
        <v>353.96057128906199</v>
      </c>
      <c r="W362" s="92">
        <f t="shared" si="64"/>
        <v>-4.0310766608698811E-3</v>
      </c>
      <c r="X362" s="96">
        <v>1504.61706542968</v>
      </c>
      <c r="Y362" s="92">
        <f t="shared" si="65"/>
        <v>1.4008924492596275E-2</v>
      </c>
    </row>
    <row r="363" spans="3:25" ht="14.25" customHeight="1" x14ac:dyDescent="0.35">
      <c r="C363" s="95">
        <v>45755</v>
      </c>
      <c r="D363" s="96">
        <v>33463.699999999997</v>
      </c>
      <c r="E363" s="92">
        <f t="shared" si="55"/>
        <v>5.2434501932310251E-3</v>
      </c>
      <c r="F363" s="96">
        <v>841.15002441406205</v>
      </c>
      <c r="G363" s="92">
        <f t="shared" si="56"/>
        <v>3.2022620712833794E-2</v>
      </c>
      <c r="H363" s="96">
        <v>875.79998779296795</v>
      </c>
      <c r="I363" s="92">
        <f t="shared" si="57"/>
        <v>2.8627047234000003E-3</v>
      </c>
      <c r="J363" s="96">
        <v>102.709999084472</v>
      </c>
      <c r="K363" s="92">
        <f t="shared" si="58"/>
        <v>7.0595277555032254E-3</v>
      </c>
      <c r="L363" s="96">
        <v>140.32475280761699</v>
      </c>
      <c r="M363" s="92">
        <f t="shared" si="59"/>
        <v>6.356368301680293E-3</v>
      </c>
      <c r="N363" s="96">
        <v>486.66510009765602</v>
      </c>
      <c r="O363" s="92">
        <f t="shared" si="60"/>
        <v>3.7879093067072489E-3</v>
      </c>
      <c r="P363" s="96">
        <v>81.382308959960895</v>
      </c>
      <c r="Q363" s="92">
        <f t="shared" si="61"/>
        <v>1.2109418475599654E-2</v>
      </c>
      <c r="R363" s="96">
        <v>340.19979858398398</v>
      </c>
      <c r="S363" s="92">
        <f t="shared" si="62"/>
        <v>9.0052882037092719E-3</v>
      </c>
      <c r="T363" s="96">
        <v>279.80505371093699</v>
      </c>
      <c r="U363" s="92">
        <f t="shared" si="63"/>
        <v>-1.554841428608178E-3</v>
      </c>
      <c r="V363" s="96">
        <v>355.39318847656199</v>
      </c>
      <c r="W363" s="92">
        <f t="shared" si="64"/>
        <v>1.36677523318538E-2</v>
      </c>
      <c r="X363" s="96">
        <v>1483.83020019531</v>
      </c>
      <c r="Y363" s="92">
        <f t="shared" si="65"/>
        <v>8.7192478697522002E-3</v>
      </c>
    </row>
    <row r="364" spans="3:25" ht="14.25" customHeight="1" x14ac:dyDescent="0.35">
      <c r="C364" s="95">
        <v>45754</v>
      </c>
      <c r="D364" s="96">
        <v>33289.15</v>
      </c>
      <c r="E364" s="92">
        <f t="shared" si="55"/>
        <v>-8.413361293474142E-3</v>
      </c>
      <c r="F364" s="96">
        <v>815.04998779296795</v>
      </c>
      <c r="G364" s="92">
        <f t="shared" si="56"/>
        <v>-5.1605812614831992E-2</v>
      </c>
      <c r="H364" s="96">
        <v>873.29998779296795</v>
      </c>
      <c r="I364" s="92">
        <f t="shared" si="57"/>
        <v>-5.4665512737934296E-2</v>
      </c>
      <c r="J364" s="96">
        <v>101.98999786376901</v>
      </c>
      <c r="K364" s="92">
        <f t="shared" si="58"/>
        <v>-4.2437369090273291E-2</v>
      </c>
      <c r="L364" s="96">
        <v>139.43843078613199</v>
      </c>
      <c r="M364" s="92">
        <f t="shared" si="59"/>
        <v>-1.5609689992961528E-2</v>
      </c>
      <c r="N364" s="96">
        <v>484.82861328125</v>
      </c>
      <c r="O364" s="92">
        <f t="shared" si="60"/>
        <v>-3.5545026142251634E-2</v>
      </c>
      <c r="P364" s="96">
        <v>80.408607482910099</v>
      </c>
      <c r="Q364" s="92">
        <f t="shared" si="61"/>
        <v>-5.5394288595685959E-3</v>
      </c>
      <c r="R364" s="96">
        <v>337.16354370117102</v>
      </c>
      <c r="S364" s="92">
        <f t="shared" si="62"/>
        <v>-1.7123686854205733E-3</v>
      </c>
      <c r="T364" s="96">
        <v>280.24078369140602</v>
      </c>
      <c r="U364" s="92">
        <f t="shared" si="63"/>
        <v>-1.531141831408267E-2</v>
      </c>
      <c r="V364" s="96">
        <v>350.60125732421801</v>
      </c>
      <c r="W364" s="92">
        <f t="shared" si="64"/>
        <v>-3.8216579172589027E-2</v>
      </c>
      <c r="X364" s="96">
        <v>1471.00415039062</v>
      </c>
      <c r="Y364" s="92">
        <f t="shared" si="65"/>
        <v>-2.6251723184982478E-2</v>
      </c>
    </row>
    <row r="365" spans="3:25" ht="14.25" customHeight="1" x14ac:dyDescent="0.35">
      <c r="C365" s="95">
        <v>45751</v>
      </c>
      <c r="D365" s="96">
        <v>33571.599999999999</v>
      </c>
      <c r="E365" s="92">
        <f t="shared" si="55"/>
        <v>-3.3058268352386122E-3</v>
      </c>
      <c r="F365" s="96">
        <v>859.40002441406205</v>
      </c>
      <c r="G365" s="92">
        <f t="shared" si="56"/>
        <v>-2.8212757234876484E-2</v>
      </c>
      <c r="H365" s="96">
        <v>923.79998779296795</v>
      </c>
      <c r="I365" s="92">
        <f t="shared" si="57"/>
        <v>-3.297393531091164E-2</v>
      </c>
      <c r="J365" s="96">
        <v>106.51000213623</v>
      </c>
      <c r="K365" s="92">
        <f t="shared" si="58"/>
        <v>6.9963649111310922E-3</v>
      </c>
      <c r="L365" s="96">
        <v>141.64953613281199</v>
      </c>
      <c r="M365" s="92">
        <f t="shared" si="59"/>
        <v>-3.5571213904351251E-2</v>
      </c>
      <c r="N365" s="96">
        <v>502.69699096679602</v>
      </c>
      <c r="O365" s="92">
        <f t="shared" si="60"/>
        <v>-3.9362664996437591E-2</v>
      </c>
      <c r="P365" s="96">
        <v>80.856506347656193</v>
      </c>
      <c r="Q365" s="92">
        <f t="shared" si="61"/>
        <v>-1.7626783374589561E-2</v>
      </c>
      <c r="R365" s="96">
        <v>337.74188232421801</v>
      </c>
      <c r="S365" s="92">
        <f t="shared" si="62"/>
        <v>-2.3683542625429488E-2</v>
      </c>
      <c r="T365" s="96">
        <v>284.598388671875</v>
      </c>
      <c r="U365" s="92">
        <f t="shared" si="63"/>
        <v>-1.7385403847126502E-2</v>
      </c>
      <c r="V365" s="96">
        <v>364.53244018554602</v>
      </c>
      <c r="W365" s="92">
        <f t="shared" si="64"/>
        <v>-4.330347617653485E-2</v>
      </c>
      <c r="X365" s="96">
        <v>1510.66162109375</v>
      </c>
      <c r="Y365" s="92">
        <f t="shared" si="65"/>
        <v>-9.6326682435766697E-3</v>
      </c>
    </row>
    <row r="366" spans="3:25" ht="14.25" customHeight="1" x14ac:dyDescent="0.35">
      <c r="C366" s="95">
        <v>45750</v>
      </c>
      <c r="D366" s="96">
        <v>33682.949999999997</v>
      </c>
      <c r="E366" s="92">
        <f t="shared" si="55"/>
        <v>1.4381696952905143E-2</v>
      </c>
      <c r="F366" s="96">
        <v>884.34997558593705</v>
      </c>
      <c r="G366" s="92">
        <f t="shared" si="56"/>
        <v>1.8953739727085139E-2</v>
      </c>
      <c r="H366" s="96">
        <v>955.29998779296795</v>
      </c>
      <c r="I366" s="92">
        <f t="shared" si="57"/>
        <v>1.2989767412721065E-2</v>
      </c>
      <c r="J366" s="96">
        <v>105.76999664306599</v>
      </c>
      <c r="K366" s="92">
        <f t="shared" si="58"/>
        <v>2.979259649371957E-2</v>
      </c>
      <c r="L366" s="96">
        <v>146.8740234375</v>
      </c>
      <c r="M366" s="92">
        <f t="shared" si="59"/>
        <v>2.287031927398675E-2</v>
      </c>
      <c r="N366" s="96">
        <v>523.29528808593705</v>
      </c>
      <c r="O366" s="92">
        <f t="shared" si="60"/>
        <v>1.7102401299577963E-3</v>
      </c>
      <c r="P366" s="96">
        <v>82.307319641113196</v>
      </c>
      <c r="Q366" s="92">
        <f t="shared" si="61"/>
        <v>1.0036905786088068E-2</v>
      </c>
      <c r="R366" s="96">
        <v>345.93484497070301</v>
      </c>
      <c r="S366" s="92">
        <f t="shared" si="62"/>
        <v>2.0326982613945166E-2</v>
      </c>
      <c r="T366" s="96">
        <v>289.6337890625</v>
      </c>
      <c r="U366" s="92">
        <f t="shared" si="63"/>
        <v>4.3068882494182281E-2</v>
      </c>
      <c r="V366" s="96">
        <v>381.032470703125</v>
      </c>
      <c r="W366" s="92">
        <f t="shared" si="64"/>
        <v>1.9563709013153963E-2</v>
      </c>
      <c r="X366" s="96">
        <v>1525.35485839843</v>
      </c>
      <c r="Y366" s="92">
        <f t="shared" si="65"/>
        <v>2.8018860178750771E-2</v>
      </c>
    </row>
    <row r="367" spans="3:25" ht="14.25" customHeight="1" x14ac:dyDescent="0.35">
      <c r="C367" s="95">
        <v>45749</v>
      </c>
      <c r="D367" s="96">
        <v>33205.4</v>
      </c>
      <c r="E367" s="92">
        <f t="shared" si="55"/>
        <v>-8.865036534696058E-3</v>
      </c>
      <c r="F367" s="96">
        <v>867.90002441406205</v>
      </c>
      <c r="G367" s="92">
        <f t="shared" si="56"/>
        <v>1.7891716648075207E-3</v>
      </c>
      <c r="H367" s="96">
        <v>943.04998779296795</v>
      </c>
      <c r="I367" s="92">
        <f t="shared" si="57"/>
        <v>2.6002244186569712E-2</v>
      </c>
      <c r="J367" s="96">
        <v>102.709999084472</v>
      </c>
      <c r="K367" s="92">
        <f t="shared" si="58"/>
        <v>1.7535135726725048E-2</v>
      </c>
      <c r="L367" s="96">
        <v>143.590072631835</v>
      </c>
      <c r="M367" s="92">
        <f t="shared" si="59"/>
        <v>6.0793571916026856E-3</v>
      </c>
      <c r="N367" s="96">
        <v>522.40185546875</v>
      </c>
      <c r="O367" s="92">
        <f t="shared" si="60"/>
        <v>7.1770658672984933E-3</v>
      </c>
      <c r="P367" s="96">
        <v>81.489418029785099</v>
      </c>
      <c r="Q367" s="92">
        <f t="shared" si="61"/>
        <v>1.887026250956203E-2</v>
      </c>
      <c r="R367" s="96">
        <v>339.04312133789</v>
      </c>
      <c r="S367" s="92">
        <f t="shared" si="62"/>
        <v>-1.1359060217127626E-3</v>
      </c>
      <c r="T367" s="96">
        <v>277.67465209960898</v>
      </c>
      <c r="U367" s="92">
        <f t="shared" si="63"/>
        <v>-8.8142865670935988E-3</v>
      </c>
      <c r="V367" s="96">
        <v>373.721099853515</v>
      </c>
      <c r="W367" s="92">
        <f t="shared" si="64"/>
        <v>9.339575816848189E-3</v>
      </c>
      <c r="X367" s="96">
        <v>1483.78100585937</v>
      </c>
      <c r="Y367" s="92">
        <f t="shared" si="65"/>
        <v>6.2653504480136846E-3</v>
      </c>
    </row>
    <row r="368" spans="3:25" ht="14.25" customHeight="1" x14ac:dyDescent="0.35">
      <c r="C368" s="95">
        <v>45748</v>
      </c>
      <c r="D368" s="96">
        <v>33502.400000000001</v>
      </c>
      <c r="E368" s="92">
        <f t="shared" si="55"/>
        <v>-1.33294065675158E-2</v>
      </c>
      <c r="F368" s="96">
        <v>866.34997558593705</v>
      </c>
      <c r="G368" s="92">
        <f t="shared" si="56"/>
        <v>-6.4793857959437595E-3</v>
      </c>
      <c r="H368" s="96">
        <v>919.15002441406205</v>
      </c>
      <c r="I368" s="92">
        <f t="shared" si="57"/>
        <v>-3.1096820999104269E-2</v>
      </c>
      <c r="J368" s="96">
        <v>100.94000244140599</v>
      </c>
      <c r="K368" s="92">
        <f t="shared" si="58"/>
        <v>-9.0319866820373074E-3</v>
      </c>
      <c r="L368" s="96">
        <v>142.722412109375</v>
      </c>
      <c r="M368" s="92">
        <f t="shared" si="59"/>
        <v>-5.7195181466684897E-3</v>
      </c>
      <c r="N368" s="96">
        <v>518.67926025390602</v>
      </c>
      <c r="O368" s="92">
        <f t="shared" si="60"/>
        <v>-2.8629903835052706E-2</v>
      </c>
      <c r="P368" s="96">
        <v>79.980171203613196</v>
      </c>
      <c r="Q368" s="92">
        <f t="shared" si="61"/>
        <v>-7.2987635473265033E-4</v>
      </c>
      <c r="R368" s="96">
        <v>339.42868041992102</v>
      </c>
      <c r="S368" s="92">
        <f t="shared" si="62"/>
        <v>-1.5240470765812808E-2</v>
      </c>
      <c r="T368" s="96">
        <v>280.14392089843699</v>
      </c>
      <c r="U368" s="92">
        <f t="shared" si="63"/>
        <v>-3.6164906939326613E-3</v>
      </c>
      <c r="V368" s="96">
        <v>370.26300048828102</v>
      </c>
      <c r="W368" s="92">
        <f t="shared" si="64"/>
        <v>-1.7314717954551861E-3</v>
      </c>
      <c r="X368" s="96">
        <v>1474.54248046875</v>
      </c>
      <c r="Y368" s="92">
        <f t="shared" si="65"/>
        <v>9.0460740646687299E-3</v>
      </c>
    </row>
    <row r="369" spans="3:25" ht="14.25" customHeight="1" x14ac:dyDescent="0.35">
      <c r="C369" s="95">
        <v>45744</v>
      </c>
      <c r="D369" s="96">
        <v>33955</v>
      </c>
      <c r="E369" s="92">
        <f t="shared" si="55"/>
        <v>1.4337543931973062E-2</v>
      </c>
      <c r="F369" s="96">
        <v>872</v>
      </c>
      <c r="G369" s="92">
        <f t="shared" si="56"/>
        <v>-9.7379344642412047E-4</v>
      </c>
      <c r="H369" s="96">
        <v>948.65002441406205</v>
      </c>
      <c r="I369" s="92">
        <f t="shared" si="57"/>
        <v>-1.1719970532209523E-2</v>
      </c>
      <c r="J369" s="96">
        <v>101.86000061035099</v>
      </c>
      <c r="K369" s="92">
        <f t="shared" si="58"/>
        <v>-2.0388562013261891E-2</v>
      </c>
      <c r="L369" s="96">
        <v>143.54341125488199</v>
      </c>
      <c r="M369" s="92">
        <f t="shared" si="59"/>
        <v>6.4101638294440377E-3</v>
      </c>
      <c r="N369" s="96">
        <v>533.96667480468705</v>
      </c>
      <c r="O369" s="92">
        <f t="shared" si="60"/>
        <v>-1.9057080418502292E-2</v>
      </c>
      <c r="P369" s="96">
        <v>80.038589477539006</v>
      </c>
      <c r="Q369" s="92">
        <f t="shared" si="61"/>
        <v>1.131885071851535E-2</v>
      </c>
      <c r="R369" s="96">
        <v>344.68179321289</v>
      </c>
      <c r="S369" s="92">
        <f t="shared" si="62"/>
        <v>-8.4569521278688997E-3</v>
      </c>
      <c r="T369" s="96">
        <v>281.16073608398398</v>
      </c>
      <c r="U369" s="92">
        <f t="shared" si="63"/>
        <v>-1.7428163417228193E-2</v>
      </c>
      <c r="V369" s="96">
        <v>370.90521240234301</v>
      </c>
      <c r="W369" s="92">
        <f t="shared" si="64"/>
        <v>-2.0865836675710847E-2</v>
      </c>
      <c r="X369" s="96">
        <v>1461.3232421875</v>
      </c>
      <c r="Y369" s="92">
        <f t="shared" si="65"/>
        <v>-1.0053556949684128E-2</v>
      </c>
    </row>
    <row r="370" spans="3:25" ht="14.25" customHeight="1" x14ac:dyDescent="0.35">
      <c r="C370" s="95">
        <v>45743</v>
      </c>
      <c r="D370" s="96">
        <v>33475.050000000003</v>
      </c>
      <c r="E370" s="92">
        <f t="shared" si="55"/>
        <v>1.436317935338427E-2</v>
      </c>
      <c r="F370" s="96">
        <v>872.84997558593705</v>
      </c>
      <c r="G370" s="92">
        <f t="shared" si="56"/>
        <v>8.698627096629763E-2</v>
      </c>
      <c r="H370" s="96">
        <v>959.90002441406205</v>
      </c>
      <c r="I370" s="92">
        <f t="shared" si="57"/>
        <v>5.2406589307732343E-2</v>
      </c>
      <c r="J370" s="96">
        <v>103.980003356933</v>
      </c>
      <c r="K370" s="92">
        <f t="shared" si="58"/>
        <v>4.4290485845386973E-2</v>
      </c>
      <c r="L370" s="96">
        <v>142.629135131835</v>
      </c>
      <c r="M370" s="92">
        <f t="shared" si="59"/>
        <v>1.6557081114622507E-2</v>
      </c>
      <c r="N370" s="96">
        <v>544.34020996093705</v>
      </c>
      <c r="O370" s="92">
        <f t="shared" si="60"/>
        <v>-8.4983599617214356E-3</v>
      </c>
      <c r="P370" s="96">
        <v>79.142784118652301</v>
      </c>
      <c r="Q370" s="92">
        <f t="shared" si="61"/>
        <v>4.2005763595023282E-3</v>
      </c>
      <c r="R370" s="96">
        <v>347.62161254882801</v>
      </c>
      <c r="S370" s="92">
        <f t="shared" si="62"/>
        <v>1.6918216523391205E-2</v>
      </c>
      <c r="T370" s="96">
        <v>286.14776611328102</v>
      </c>
      <c r="U370" s="92">
        <f t="shared" si="63"/>
        <v>1.5987751572771103E-2</v>
      </c>
      <c r="V370" s="96">
        <v>378.80938720703102</v>
      </c>
      <c r="W370" s="92">
        <f t="shared" si="64"/>
        <v>1.9680780320979308E-2</v>
      </c>
      <c r="X370" s="96">
        <v>1476.16394042968</v>
      </c>
      <c r="Y370" s="92">
        <f t="shared" si="65"/>
        <v>1.3667344858436792E-3</v>
      </c>
    </row>
    <row r="371" spans="3:25" ht="14.25" customHeight="1" x14ac:dyDescent="0.35">
      <c r="C371" s="95">
        <v>45742</v>
      </c>
      <c r="D371" s="96">
        <v>33001.050000000003</v>
      </c>
      <c r="E371" s="92">
        <f t="shared" si="55"/>
        <v>8.125846760582478E-3</v>
      </c>
      <c r="F371" s="96">
        <v>803</v>
      </c>
      <c r="G371" s="92">
        <f t="shared" si="56"/>
        <v>-1.6594192634295291E-2</v>
      </c>
      <c r="H371" s="96">
        <v>912.09997558593705</v>
      </c>
      <c r="I371" s="92">
        <f t="shared" si="57"/>
        <v>-1.2237436137491287E-2</v>
      </c>
      <c r="J371" s="96">
        <v>99.569999694824205</v>
      </c>
      <c r="K371" s="92">
        <f t="shared" si="58"/>
        <v>-1.9401233040579502E-2</v>
      </c>
      <c r="L371" s="96">
        <v>140.30607604980401</v>
      </c>
      <c r="M371" s="92">
        <f t="shared" si="59"/>
        <v>-3.9738793743580025E-3</v>
      </c>
      <c r="N371" s="96">
        <v>549.005859375</v>
      </c>
      <c r="O371" s="92">
        <f t="shared" si="60"/>
        <v>-4.141461345639752E-3</v>
      </c>
      <c r="P371" s="96">
        <v>78.811729431152301</v>
      </c>
      <c r="Q371" s="92">
        <f t="shared" si="61"/>
        <v>-4.5503468121694812E-3</v>
      </c>
      <c r="R371" s="96">
        <v>341.83831787109301</v>
      </c>
      <c r="S371" s="92">
        <f t="shared" si="62"/>
        <v>-3.351968611144629E-2</v>
      </c>
      <c r="T371" s="96">
        <v>281.64489746093699</v>
      </c>
      <c r="U371" s="92">
        <f t="shared" si="63"/>
        <v>-5.1550299446589953E-4</v>
      </c>
      <c r="V371" s="96">
        <v>371.49801635742102</v>
      </c>
      <c r="W371" s="92">
        <f t="shared" si="64"/>
        <v>-2.9170616325312482E-3</v>
      </c>
      <c r="X371" s="96">
        <v>1474.14916992187</v>
      </c>
      <c r="Y371" s="92">
        <f t="shared" si="65"/>
        <v>5.2274829087113339E-3</v>
      </c>
    </row>
    <row r="372" spans="3:25" ht="14.25" customHeight="1" x14ac:dyDescent="0.35">
      <c r="C372" s="95">
        <v>45741</v>
      </c>
      <c r="D372" s="96">
        <v>32735.05</v>
      </c>
      <c r="E372" s="92">
        <f t="shared" si="55"/>
        <v>1.7706859834294431E-2</v>
      </c>
      <c r="F372" s="96">
        <v>816.54998779296795</v>
      </c>
      <c r="G372" s="92">
        <f t="shared" si="56"/>
        <v>-4.5108347540774307E-3</v>
      </c>
      <c r="H372" s="96">
        <v>923.40002441406205</v>
      </c>
      <c r="I372" s="92">
        <f t="shared" si="57"/>
        <v>-3.0958127027165827E-2</v>
      </c>
      <c r="J372" s="96">
        <v>101.540000915527</v>
      </c>
      <c r="K372" s="92">
        <f t="shared" si="58"/>
        <v>-3.1014409500958795E-2</v>
      </c>
      <c r="L372" s="96">
        <v>140.86585998535099</v>
      </c>
      <c r="M372" s="92">
        <f t="shared" si="59"/>
        <v>-1.8653250930316889E-2</v>
      </c>
      <c r="N372" s="96">
        <v>551.28900146484295</v>
      </c>
      <c r="O372" s="92">
        <f t="shared" si="60"/>
        <v>-3.4593714798573094E-2</v>
      </c>
      <c r="P372" s="96">
        <v>79.171989440917898</v>
      </c>
      <c r="Q372" s="92">
        <f t="shared" si="61"/>
        <v>-2.7625065744181998E-2</v>
      </c>
      <c r="R372" s="96">
        <v>353.69403076171801</v>
      </c>
      <c r="S372" s="92">
        <f t="shared" si="62"/>
        <v>0</v>
      </c>
      <c r="T372" s="96">
        <v>281.79016113281199</v>
      </c>
      <c r="U372" s="92">
        <f t="shared" si="63"/>
        <v>-2.9125316175777627E-3</v>
      </c>
      <c r="V372" s="96">
        <v>372.584869384765</v>
      </c>
      <c r="W372" s="92">
        <f t="shared" si="64"/>
        <v>-1.6175312802437225E-2</v>
      </c>
      <c r="X372" s="96">
        <v>1466.48315429687</v>
      </c>
      <c r="Y372" s="92">
        <f t="shared" si="65"/>
        <v>-2.4834932859047143E-2</v>
      </c>
    </row>
    <row r="373" spans="3:25" ht="14.25" customHeight="1" x14ac:dyDescent="0.35">
      <c r="C373" s="95">
        <v>45740</v>
      </c>
      <c r="D373" s="96">
        <v>32165.5</v>
      </c>
      <c r="E373" s="92">
        <f t="shared" si="55"/>
        <v>1.5961705803668069E-2</v>
      </c>
      <c r="F373" s="96">
        <v>820.25</v>
      </c>
      <c r="G373" s="92">
        <f t="shared" si="56"/>
        <v>-1.3766997762386546E-2</v>
      </c>
      <c r="H373" s="96">
        <v>952.90002441406205</v>
      </c>
      <c r="I373" s="92">
        <f t="shared" si="57"/>
        <v>-1.4146980203698645E-3</v>
      </c>
      <c r="J373" s="96">
        <v>104.790000915527</v>
      </c>
      <c r="K373" s="92">
        <f t="shared" si="58"/>
        <v>3.5434088591284052E-3</v>
      </c>
      <c r="L373" s="96">
        <v>143.54341125488199</v>
      </c>
      <c r="M373" s="92">
        <f t="shared" si="59"/>
        <v>2.0156395060138887E-2</v>
      </c>
      <c r="N373" s="96">
        <v>571.04351806640602</v>
      </c>
      <c r="O373" s="92">
        <f t="shared" si="60"/>
        <v>2.7782605209012434E-2</v>
      </c>
      <c r="P373" s="96">
        <v>81.421257019042898</v>
      </c>
      <c r="Q373" s="92">
        <f t="shared" si="61"/>
        <v>1.2839237249617996E-2</v>
      </c>
      <c r="R373" s="96">
        <v>353.69403076171801</v>
      </c>
      <c r="S373" s="92">
        <f t="shared" si="62"/>
        <v>4.4548748494102064E-2</v>
      </c>
      <c r="T373" s="96">
        <v>282.61328125</v>
      </c>
      <c r="U373" s="92">
        <f t="shared" si="63"/>
        <v>3.0907847756425078E-2</v>
      </c>
      <c r="V373" s="96">
        <v>378.71063232421801</v>
      </c>
      <c r="W373" s="92">
        <f t="shared" si="64"/>
        <v>1.0013216064834296E-2</v>
      </c>
      <c r="X373" s="96">
        <v>1503.83068847656</v>
      </c>
      <c r="Y373" s="92">
        <f t="shared" si="65"/>
        <v>2.105357468760749E-2</v>
      </c>
    </row>
    <row r="374" spans="3:25" ht="14.25" customHeight="1" x14ac:dyDescent="0.35">
      <c r="C374" s="95">
        <v>45737</v>
      </c>
      <c r="D374" s="96">
        <v>31660.15</v>
      </c>
      <c r="E374" s="92">
        <f t="shared" si="55"/>
        <v>5.6268462344757353E-3</v>
      </c>
      <c r="F374" s="96">
        <v>831.70001220703102</v>
      </c>
      <c r="G374" s="92">
        <f t="shared" si="56"/>
        <v>2.0365644851309206E-2</v>
      </c>
      <c r="H374" s="96">
        <v>954.25</v>
      </c>
      <c r="I374" s="92">
        <f t="shared" si="57"/>
        <v>3.3409112811658925E-2</v>
      </c>
      <c r="J374" s="96">
        <v>104.419998168945</v>
      </c>
      <c r="K374" s="92">
        <f t="shared" si="58"/>
        <v>4.7146912569151489E-3</v>
      </c>
      <c r="L374" s="96">
        <v>140.707260131835</v>
      </c>
      <c r="M374" s="92">
        <f t="shared" si="59"/>
        <v>2.7244268128680416E-2</v>
      </c>
      <c r="N374" s="96">
        <v>555.60729980468705</v>
      </c>
      <c r="O374" s="92">
        <f t="shared" si="60"/>
        <v>-5.6848002455451851E-3</v>
      </c>
      <c r="P374" s="96">
        <v>80.389122009277301</v>
      </c>
      <c r="Q374" s="92">
        <f t="shared" si="61"/>
        <v>3.1484226316077502E-2</v>
      </c>
      <c r="R374" s="96">
        <v>338.60940551757801</v>
      </c>
      <c r="S374" s="92">
        <f t="shared" si="62"/>
        <v>2.7944427619134293E-2</v>
      </c>
      <c r="T374" s="96">
        <v>274.14019775390602</v>
      </c>
      <c r="U374" s="92">
        <f t="shared" si="63"/>
        <v>9.8091608974446576E-3</v>
      </c>
      <c r="V374" s="96">
        <v>374.95611572265602</v>
      </c>
      <c r="W374" s="92">
        <f t="shared" si="64"/>
        <v>2.4706336150188912E-2</v>
      </c>
      <c r="X374" s="96">
        <v>1472.82250976562</v>
      </c>
      <c r="Y374" s="92">
        <f t="shared" si="65"/>
        <v>2.0393644470340311E-2</v>
      </c>
    </row>
    <row r="375" spans="3:25" ht="14.25" customHeight="1" x14ac:dyDescent="0.35">
      <c r="C375" s="95">
        <v>45736</v>
      </c>
      <c r="D375" s="96">
        <v>31483</v>
      </c>
      <c r="E375" s="92">
        <f t="shared" si="55"/>
        <v>-1.6584589333222821E-3</v>
      </c>
      <c r="F375" s="96">
        <v>815.09997558593705</v>
      </c>
      <c r="G375" s="92">
        <f t="shared" si="56"/>
        <v>1.4743225652793512E-3</v>
      </c>
      <c r="H375" s="96">
        <v>923.40002441406205</v>
      </c>
      <c r="I375" s="92">
        <f t="shared" si="57"/>
        <v>1.3388950881904726E-2</v>
      </c>
      <c r="J375" s="96">
        <v>103.930000305175</v>
      </c>
      <c r="K375" s="92">
        <f t="shared" si="58"/>
        <v>-2.5911386849762907E-3</v>
      </c>
      <c r="L375" s="96">
        <v>136.97546386718699</v>
      </c>
      <c r="M375" s="92">
        <f t="shared" si="59"/>
        <v>-5.4192804421396845E-3</v>
      </c>
      <c r="N375" s="96">
        <v>558.78387451171795</v>
      </c>
      <c r="O375" s="92">
        <f t="shared" si="60"/>
        <v>-1.3753734330678835E-2</v>
      </c>
      <c r="P375" s="96">
        <v>77.935386657714801</v>
      </c>
      <c r="Q375" s="92">
        <f t="shared" si="61"/>
        <v>-1.9950042826153425E-3</v>
      </c>
      <c r="R375" s="96">
        <v>329.40438842773398</v>
      </c>
      <c r="S375" s="92">
        <f t="shared" si="62"/>
        <v>1.3186813594583402E-3</v>
      </c>
      <c r="T375" s="96">
        <v>271.47723388671801</v>
      </c>
      <c r="U375" s="92">
        <f t="shared" si="63"/>
        <v>1.1363702252423558E-2</v>
      </c>
      <c r="V375" s="96">
        <v>365.91567993164</v>
      </c>
      <c r="W375" s="92">
        <f t="shared" si="64"/>
        <v>-2.9613490440424384E-3</v>
      </c>
      <c r="X375" s="96">
        <v>1443.38659667968</v>
      </c>
      <c r="Y375" s="92">
        <f t="shared" si="65"/>
        <v>1.9507015919405291E-2</v>
      </c>
    </row>
    <row r="376" spans="3:25" ht="14.25" customHeight="1" x14ac:dyDescent="0.35">
      <c r="C376" s="95">
        <v>45735</v>
      </c>
      <c r="D376" s="96">
        <v>31535.3</v>
      </c>
      <c r="E376" s="92">
        <f t="shared" si="55"/>
        <v>2.3090871239388466E-3</v>
      </c>
      <c r="F376" s="96">
        <v>813.90002441406205</v>
      </c>
      <c r="G376" s="92">
        <f t="shared" si="56"/>
        <v>2.3709247104601872E-2</v>
      </c>
      <c r="H376" s="96">
        <v>911.20001220703102</v>
      </c>
      <c r="I376" s="92">
        <f t="shared" si="57"/>
        <v>1.6453789725191736E-2</v>
      </c>
      <c r="J376" s="96">
        <v>104.199996948242</v>
      </c>
      <c r="K376" s="92">
        <f t="shared" si="58"/>
        <v>1.9170570475603999E-2</v>
      </c>
      <c r="L376" s="96">
        <v>137.72181701660099</v>
      </c>
      <c r="M376" s="92">
        <f t="shared" si="59"/>
        <v>5.457928117800237E-2</v>
      </c>
      <c r="N376" s="96">
        <v>566.576416015625</v>
      </c>
      <c r="O376" s="92">
        <f t="shared" si="60"/>
        <v>8.1170593351773013E-2</v>
      </c>
      <c r="P376" s="96">
        <v>78.091178894042898</v>
      </c>
      <c r="Q376" s="92">
        <f t="shared" si="61"/>
        <v>2.3873384037682577E-2</v>
      </c>
      <c r="R376" s="96">
        <v>328.97058105468699</v>
      </c>
      <c r="S376" s="92">
        <f t="shared" si="62"/>
        <v>2.9096830420008546E-2</v>
      </c>
      <c r="T376" s="96">
        <v>268.42691040039</v>
      </c>
      <c r="U376" s="92">
        <f t="shared" si="63"/>
        <v>3.6843012312239631E-2</v>
      </c>
      <c r="V376" s="96">
        <v>367.00250244140602</v>
      </c>
      <c r="W376" s="92">
        <f t="shared" si="64"/>
        <v>5.9016383048535292E-2</v>
      </c>
      <c r="X376" s="96">
        <v>1415.76916503906</v>
      </c>
      <c r="Y376" s="92">
        <f t="shared" si="65"/>
        <v>9.8947195870269455E-2</v>
      </c>
    </row>
    <row r="377" spans="3:25" ht="14.25" customHeight="1" x14ac:dyDescent="0.35">
      <c r="C377" s="95">
        <v>45734</v>
      </c>
      <c r="D377" s="96">
        <v>31462.65</v>
      </c>
      <c r="E377" s="92">
        <f t="shared" si="55"/>
        <v>5.1258378005381022E-3</v>
      </c>
      <c r="F377" s="96">
        <v>795.04998779296795</v>
      </c>
      <c r="G377" s="92">
        <f t="shared" si="56"/>
        <v>0</v>
      </c>
      <c r="H377" s="96">
        <v>896.45001220703102</v>
      </c>
      <c r="I377" s="92">
        <f t="shared" si="57"/>
        <v>0</v>
      </c>
      <c r="J377" s="96">
        <v>102.23999786376901</v>
      </c>
      <c r="K377" s="92">
        <f t="shared" si="58"/>
        <v>0</v>
      </c>
      <c r="L377" s="96">
        <v>130.59408569335901</v>
      </c>
      <c r="M377" s="92">
        <f t="shared" si="59"/>
        <v>0</v>
      </c>
      <c r="N377" s="96">
        <v>524.039794921875</v>
      </c>
      <c r="O377" s="92">
        <f t="shared" si="60"/>
        <v>0</v>
      </c>
      <c r="P377" s="96">
        <v>76.270347595214801</v>
      </c>
      <c r="Q377" s="92">
        <f t="shared" si="61"/>
        <v>0</v>
      </c>
      <c r="R377" s="96">
        <v>319.66921997070301</v>
      </c>
      <c r="S377" s="92">
        <f t="shared" si="62"/>
        <v>0</v>
      </c>
      <c r="T377" s="96">
        <v>258.888671875</v>
      </c>
      <c r="U377" s="92">
        <f t="shared" si="63"/>
        <v>0</v>
      </c>
      <c r="V377" s="96">
        <v>346.55035400390602</v>
      </c>
      <c r="W377" s="92">
        <f t="shared" si="64"/>
        <v>0</v>
      </c>
      <c r="X377" s="96">
        <v>1288.2958984375</v>
      </c>
      <c r="Y377" s="92">
        <f t="shared" si="65"/>
        <v>0</v>
      </c>
    </row>
    <row r="378" spans="3:25" ht="14.25" customHeight="1" x14ac:dyDescent="0.35">
      <c r="C378" s="95">
        <v>45733</v>
      </c>
      <c r="D378" s="96">
        <v>31302.2</v>
      </c>
      <c r="E378" s="92">
        <f t="shared" si="55"/>
        <v>-1.5296436284247927E-2</v>
      </c>
      <c r="F378" s="96">
        <v>795.04998779296795</v>
      </c>
      <c r="G378" s="92">
        <f t="shared" si="56"/>
        <v>1.5130203525590025E-2</v>
      </c>
      <c r="H378" s="96">
        <v>896.45001220703102</v>
      </c>
      <c r="I378" s="92">
        <f t="shared" si="57"/>
        <v>2.6097392726865065E-2</v>
      </c>
      <c r="J378" s="96">
        <v>102.23999786376901</v>
      </c>
      <c r="K378" s="92">
        <f t="shared" si="58"/>
        <v>-1.5625357394994932E-3</v>
      </c>
      <c r="L378" s="96">
        <v>130.59408569335901</v>
      </c>
      <c r="M378" s="92">
        <f t="shared" si="59"/>
        <v>9.4469340042682148E-3</v>
      </c>
      <c r="N378" s="96">
        <v>524.039794921875</v>
      </c>
      <c r="O378" s="92">
        <f t="shared" si="60"/>
        <v>2.6843103173306959E-2</v>
      </c>
      <c r="P378" s="96">
        <v>76.270347595214801</v>
      </c>
      <c r="Q378" s="92">
        <f t="shared" si="61"/>
        <v>9.7974598362637888E-3</v>
      </c>
      <c r="R378" s="96">
        <v>319.66921997070301</v>
      </c>
      <c r="S378" s="92">
        <f t="shared" si="62"/>
        <v>-7.532326472932116E-4</v>
      </c>
      <c r="T378" s="96">
        <v>258.888671875</v>
      </c>
      <c r="U378" s="92">
        <f t="shared" si="63"/>
        <v>-1.1208340069411848E-3</v>
      </c>
      <c r="V378" s="96">
        <v>346.55035400390602</v>
      </c>
      <c r="W378" s="92">
        <f t="shared" si="64"/>
        <v>0</v>
      </c>
      <c r="X378" s="96">
        <v>1288.2958984375</v>
      </c>
      <c r="Y378" s="92">
        <f t="shared" si="65"/>
        <v>1.5179812988028285E-2</v>
      </c>
    </row>
    <row r="379" spans="3:25" ht="14.25" customHeight="1" x14ac:dyDescent="0.35">
      <c r="C379" s="95">
        <v>45729</v>
      </c>
      <c r="D379" s="96">
        <v>31788.45</v>
      </c>
      <c r="E379" s="92">
        <f t="shared" si="55"/>
        <v>1.8468413812231521E-3</v>
      </c>
      <c r="F379" s="96">
        <v>783.20001220703102</v>
      </c>
      <c r="G379" s="92">
        <f t="shared" si="56"/>
        <v>1.8548285347375071E-3</v>
      </c>
      <c r="H379" s="96">
        <v>873.65002441406205</v>
      </c>
      <c r="I379" s="92">
        <f t="shared" si="57"/>
        <v>2.3668653017876906E-2</v>
      </c>
      <c r="J379" s="96">
        <v>102.400001525878</v>
      </c>
      <c r="K379" s="92">
        <f t="shared" si="58"/>
        <v>-6.8312378248369665E-4</v>
      </c>
      <c r="L379" s="96">
        <v>129.37191772460901</v>
      </c>
      <c r="M379" s="92">
        <f t="shared" si="59"/>
        <v>-6.5196824338109582E-3</v>
      </c>
      <c r="N379" s="96">
        <v>510.34066772460898</v>
      </c>
      <c r="O379" s="92">
        <f t="shared" si="60"/>
        <v>-2.1351393685347109E-3</v>
      </c>
      <c r="P379" s="96">
        <v>75.530342102050696</v>
      </c>
      <c r="Q379" s="92">
        <f t="shared" si="61"/>
        <v>-1.0081557997332569E-2</v>
      </c>
      <c r="R379" s="96">
        <v>319.91018676757801</v>
      </c>
      <c r="S379" s="92">
        <f t="shared" si="62"/>
        <v>5.3005765019475959E-3</v>
      </c>
      <c r="T379" s="96">
        <v>259.17916870117102</v>
      </c>
      <c r="U379" s="92">
        <f t="shared" si="63"/>
        <v>2.0592708484483691E-3</v>
      </c>
      <c r="V379" s="96">
        <v>346.55035400390602</v>
      </c>
      <c r="W379" s="92">
        <f t="shared" si="64"/>
        <v>-1.5438586391264941E-2</v>
      </c>
      <c r="X379" s="96">
        <v>1269.0322265625</v>
      </c>
      <c r="Y379" s="92">
        <f t="shared" si="65"/>
        <v>-1.8770560828902383E-2</v>
      </c>
    </row>
    <row r="380" spans="3:25" ht="14.25" customHeight="1" x14ac:dyDescent="0.35">
      <c r="C380" s="95">
        <v>45728</v>
      </c>
      <c r="D380" s="96">
        <v>31729.85</v>
      </c>
      <c r="E380" s="92">
        <f t="shared" si="55"/>
        <v>2.0270454943736915E-2</v>
      </c>
      <c r="F380" s="96">
        <v>781.75</v>
      </c>
      <c r="G380" s="92">
        <f t="shared" si="56"/>
        <v>2.7199280650488822E-2</v>
      </c>
      <c r="H380" s="96">
        <v>853.45001220703102</v>
      </c>
      <c r="I380" s="92">
        <f t="shared" si="57"/>
        <v>3.5488958464917619E-2</v>
      </c>
      <c r="J380" s="96">
        <v>102.470001220703</v>
      </c>
      <c r="K380" s="92">
        <f t="shared" si="58"/>
        <v>4.3124811003749652E-3</v>
      </c>
      <c r="L380" s="96">
        <v>130.22091674804599</v>
      </c>
      <c r="M380" s="92">
        <f t="shared" si="59"/>
        <v>3.2344130070518506E-3</v>
      </c>
      <c r="N380" s="96">
        <v>511.43264770507801</v>
      </c>
      <c r="O380" s="92">
        <f t="shared" si="60"/>
        <v>2.8224347630232405E-3</v>
      </c>
      <c r="P380" s="96">
        <v>76.299560546875</v>
      </c>
      <c r="Q380" s="92">
        <f t="shared" si="61"/>
        <v>2.3243621594295272E-2</v>
      </c>
      <c r="R380" s="96">
        <v>318.22341918945301</v>
      </c>
      <c r="S380" s="92">
        <f t="shared" si="62"/>
        <v>-4.5416712717538665E-4</v>
      </c>
      <c r="T380" s="96">
        <v>258.64654541015602</v>
      </c>
      <c r="U380" s="92">
        <f t="shared" si="63"/>
        <v>-7.4831899398986046E-4</v>
      </c>
      <c r="V380" s="96">
        <v>351.98449707031199</v>
      </c>
      <c r="W380" s="92">
        <f t="shared" si="64"/>
        <v>1.0781626986570592E-2</v>
      </c>
      <c r="X380" s="96">
        <v>1293.30834960937</v>
      </c>
      <c r="Y380" s="92">
        <f t="shared" si="65"/>
        <v>-1.3826814186445824E-2</v>
      </c>
    </row>
    <row r="381" spans="3:25" ht="14.25" customHeight="1" x14ac:dyDescent="0.35">
      <c r="C381" s="95">
        <v>45727</v>
      </c>
      <c r="D381" s="96">
        <v>31099.45</v>
      </c>
      <c r="E381" s="92">
        <f t="shared" si="55"/>
        <v>2.844987375637209E-2</v>
      </c>
      <c r="F381" s="96">
        <v>761.04998779296795</v>
      </c>
      <c r="G381" s="92">
        <f t="shared" si="56"/>
        <v>2.5688476745446831E-3</v>
      </c>
      <c r="H381" s="96">
        <v>824.20001220703102</v>
      </c>
      <c r="I381" s="92">
        <f t="shared" si="57"/>
        <v>-2.2395443535804249E-3</v>
      </c>
      <c r="J381" s="96">
        <v>102.02999877929599</v>
      </c>
      <c r="K381" s="92">
        <f t="shared" si="58"/>
        <v>1.0097976650771168E-2</v>
      </c>
      <c r="L381" s="96">
        <v>129.80108642578099</v>
      </c>
      <c r="M381" s="92">
        <f t="shared" si="59"/>
        <v>-2.0085023470851615E-3</v>
      </c>
      <c r="N381" s="96">
        <v>509.99322509765602</v>
      </c>
      <c r="O381" s="92">
        <f t="shared" si="60"/>
        <v>1.6622054174841194E-2</v>
      </c>
      <c r="P381" s="96">
        <v>74.566368103027301</v>
      </c>
      <c r="Q381" s="92">
        <f t="shared" si="61"/>
        <v>1.0290246603918307E-2</v>
      </c>
      <c r="R381" s="96">
        <v>318.36801147460898</v>
      </c>
      <c r="S381" s="92">
        <f t="shared" si="62"/>
        <v>2.732352312448949E-3</v>
      </c>
      <c r="T381" s="96">
        <v>258.840240478515</v>
      </c>
      <c r="U381" s="92">
        <f t="shared" si="63"/>
        <v>-1.4743859077684829E-2</v>
      </c>
      <c r="V381" s="96">
        <v>348.23001098632801</v>
      </c>
      <c r="W381" s="92">
        <f t="shared" si="64"/>
        <v>0</v>
      </c>
      <c r="X381" s="96">
        <v>1311.44140625</v>
      </c>
      <c r="Y381" s="92">
        <f t="shared" si="65"/>
        <v>-1.1482845477023829E-2</v>
      </c>
    </row>
    <row r="382" spans="3:25" ht="14.25" customHeight="1" x14ac:dyDescent="0.35">
      <c r="C382" s="95">
        <v>45726</v>
      </c>
      <c r="D382" s="96">
        <v>30239.15</v>
      </c>
      <c r="E382" s="92">
        <f t="shared" si="55"/>
        <v>7.7348489771571494E-3</v>
      </c>
      <c r="F382" s="96">
        <v>759.09997558593705</v>
      </c>
      <c r="G382" s="92">
        <f t="shared" si="56"/>
        <v>1.5382558019730874E-2</v>
      </c>
      <c r="H382" s="96">
        <v>826.04998779296795</v>
      </c>
      <c r="I382" s="92">
        <f t="shared" si="57"/>
        <v>-1.3318232502970595E-2</v>
      </c>
      <c r="J382" s="96">
        <v>101.01000213623</v>
      </c>
      <c r="K382" s="92">
        <f t="shared" si="58"/>
        <v>-2.173280780474518E-3</v>
      </c>
      <c r="L382" s="96">
        <v>130.06231689453099</v>
      </c>
      <c r="M382" s="92">
        <f t="shared" si="59"/>
        <v>-1.0855591826214872E-2</v>
      </c>
      <c r="N382" s="96">
        <v>501.654693603515</v>
      </c>
      <c r="O382" s="92">
        <f t="shared" si="60"/>
        <v>2.776086193201821E-2</v>
      </c>
      <c r="P382" s="96">
        <v>73.806877136230398</v>
      </c>
      <c r="Q382" s="92">
        <f t="shared" si="61"/>
        <v>-1.596786490075619E-2</v>
      </c>
      <c r="R382" s="96">
        <v>317.50048828125</v>
      </c>
      <c r="S382" s="92">
        <f t="shared" si="62"/>
        <v>-4.5510473893983772E-4</v>
      </c>
      <c r="T382" s="96">
        <v>262.71365356445301</v>
      </c>
      <c r="U382" s="92">
        <f t="shared" si="63"/>
        <v>3.0383663047848453E-2</v>
      </c>
      <c r="V382" s="96">
        <v>348.23001098632801</v>
      </c>
      <c r="W382" s="92">
        <f t="shared" si="64"/>
        <v>2.8453850159402272E-3</v>
      </c>
      <c r="X382" s="96">
        <v>1326.67541503906</v>
      </c>
      <c r="Y382" s="92">
        <f t="shared" si="65"/>
        <v>1.3400926186319939E-2</v>
      </c>
    </row>
    <row r="383" spans="3:25" ht="14.25" customHeight="1" x14ac:dyDescent="0.35">
      <c r="C383" s="95">
        <v>45723</v>
      </c>
      <c r="D383" s="96">
        <v>30007.05</v>
      </c>
      <c r="E383" s="92">
        <f t="shared" si="55"/>
        <v>-3.697762853474007E-4</v>
      </c>
      <c r="F383" s="96">
        <v>747.59997558593705</v>
      </c>
      <c r="G383" s="92">
        <f t="shared" si="56"/>
        <v>1.9570372432236027E-2</v>
      </c>
      <c r="H383" s="96">
        <v>837.20001220703102</v>
      </c>
      <c r="I383" s="92">
        <f t="shared" si="57"/>
        <v>-1.0343400760964294E-2</v>
      </c>
      <c r="J383" s="96">
        <v>101.230003356933</v>
      </c>
      <c r="K383" s="92">
        <f t="shared" si="58"/>
        <v>5.9624974648959661E-3</v>
      </c>
      <c r="L383" s="96">
        <v>131.48971557617099</v>
      </c>
      <c r="M383" s="92">
        <f t="shared" si="59"/>
        <v>7.7220045614236899E-3</v>
      </c>
      <c r="N383" s="96">
        <v>488.1044921875</v>
      </c>
      <c r="O383" s="92">
        <f t="shared" si="60"/>
        <v>-1.5812634428681971E-2</v>
      </c>
      <c r="P383" s="96">
        <v>75.004539489746094</v>
      </c>
      <c r="Q383" s="92">
        <f t="shared" si="61"/>
        <v>-6.1927234993427449E-3</v>
      </c>
      <c r="R383" s="96">
        <v>317.64505004882801</v>
      </c>
      <c r="S383" s="92">
        <f t="shared" si="62"/>
        <v>-2.4711583410658711E-2</v>
      </c>
      <c r="T383" s="96">
        <v>254.96682739257801</v>
      </c>
      <c r="U383" s="92">
        <f t="shared" si="63"/>
        <v>-1.2563331368249164E-2</v>
      </c>
      <c r="V383" s="96">
        <v>347.24197387695301</v>
      </c>
      <c r="W383" s="92">
        <f t="shared" si="64"/>
        <v>-7.3435339850004278E-3</v>
      </c>
      <c r="X383" s="96">
        <v>1309.1318359375</v>
      </c>
      <c r="Y383" s="92">
        <f t="shared" si="65"/>
        <v>3.8814210653432824E-3</v>
      </c>
    </row>
    <row r="384" spans="3:25" ht="14.25" customHeight="1" x14ac:dyDescent="0.35">
      <c r="C384" s="95">
        <v>45722</v>
      </c>
      <c r="D384" s="96">
        <v>30018.15</v>
      </c>
      <c r="E384" s="92">
        <f t="shared" si="55"/>
        <v>-2.0910491939626685E-2</v>
      </c>
      <c r="F384" s="96">
        <v>733.25</v>
      </c>
      <c r="G384" s="92">
        <f t="shared" si="56"/>
        <v>3.3547096177966695E-2</v>
      </c>
      <c r="H384" s="96">
        <v>845.95001220703102</v>
      </c>
      <c r="I384" s="92">
        <f t="shared" si="57"/>
        <v>-3.2402497471970548E-3</v>
      </c>
      <c r="J384" s="96">
        <v>100.629997253417</v>
      </c>
      <c r="K384" s="92">
        <f t="shared" si="58"/>
        <v>-4.7473380875922011E-3</v>
      </c>
      <c r="L384" s="96">
        <v>130.48213195800699</v>
      </c>
      <c r="M384" s="92">
        <f t="shared" si="59"/>
        <v>-1.0331292759895416E-2</v>
      </c>
      <c r="N384" s="96">
        <v>495.94671630859301</v>
      </c>
      <c r="O384" s="92">
        <f t="shared" si="60"/>
        <v>-1.8660400398498589E-2</v>
      </c>
      <c r="P384" s="96">
        <v>75.471916198730398</v>
      </c>
      <c r="Q384" s="92">
        <f t="shared" si="61"/>
        <v>1.5193333311439128E-2</v>
      </c>
      <c r="R384" s="96">
        <v>325.69345092773398</v>
      </c>
      <c r="S384" s="92">
        <f t="shared" si="62"/>
        <v>3.5867475871580012E-2</v>
      </c>
      <c r="T384" s="96">
        <v>258.21081542968699</v>
      </c>
      <c r="U384" s="92">
        <f t="shared" si="63"/>
        <v>8.5098830619638743E-3</v>
      </c>
      <c r="V384" s="96">
        <v>349.81082153320301</v>
      </c>
      <c r="W384" s="92">
        <f t="shared" si="64"/>
        <v>7.5412202686782059E-3</v>
      </c>
      <c r="X384" s="96">
        <v>1304.07019042968</v>
      </c>
      <c r="Y384" s="92">
        <f t="shared" si="65"/>
        <v>1.1897028627090078E-2</v>
      </c>
    </row>
    <row r="385" spans="3:25" ht="14.25" customHeight="1" x14ac:dyDescent="0.35">
      <c r="C385" s="95">
        <v>45721</v>
      </c>
      <c r="D385" s="96">
        <v>30659.25</v>
      </c>
      <c r="E385" s="92">
        <f t="shared" si="55"/>
        <v>-1.1575424829858516E-2</v>
      </c>
      <c r="F385" s="96">
        <v>709.45001220703102</v>
      </c>
      <c r="G385" s="92">
        <f t="shared" si="56"/>
        <v>9.7115882505181883E-2</v>
      </c>
      <c r="H385" s="96">
        <v>848.70001220703102</v>
      </c>
      <c r="I385" s="92">
        <f t="shared" si="57"/>
        <v>0.10428732767822768</v>
      </c>
      <c r="J385" s="96">
        <v>101.11000061035099</v>
      </c>
      <c r="K385" s="92">
        <f t="shared" si="58"/>
        <v>4.6145877020786985E-2</v>
      </c>
      <c r="L385" s="96">
        <v>131.84425354003901</v>
      </c>
      <c r="M385" s="92">
        <f t="shared" si="59"/>
        <v>3.1608200815663512E-2</v>
      </c>
      <c r="N385" s="96">
        <v>505.37725830078102</v>
      </c>
      <c r="O385" s="92">
        <f t="shared" si="60"/>
        <v>5.7870157731883642E-2</v>
      </c>
      <c r="P385" s="96">
        <v>74.3424072265625</v>
      </c>
      <c r="Q385" s="92">
        <f t="shared" si="61"/>
        <v>3.7786928274840648E-2</v>
      </c>
      <c r="R385" s="96">
        <v>314.41613769531199</v>
      </c>
      <c r="S385" s="92">
        <f t="shared" si="62"/>
        <v>3.96812614561044E-2</v>
      </c>
      <c r="T385" s="96">
        <v>256.03201293945301</v>
      </c>
      <c r="U385" s="92">
        <f t="shared" si="63"/>
        <v>4.0944864206668319E-2</v>
      </c>
      <c r="V385" s="96">
        <v>347.19256591796801</v>
      </c>
      <c r="W385" s="92">
        <f t="shared" si="64"/>
        <v>1.5753691466497077E-2</v>
      </c>
      <c r="X385" s="96">
        <v>1288.73803710937</v>
      </c>
      <c r="Y385" s="92">
        <f t="shared" si="65"/>
        <v>2.7061917851713302E-2</v>
      </c>
    </row>
    <row r="386" spans="3:25" ht="14.25" customHeight="1" x14ac:dyDescent="0.35">
      <c r="C386" s="95">
        <v>45720</v>
      </c>
      <c r="D386" s="96">
        <v>31018.3</v>
      </c>
      <c r="E386" s="92">
        <f t="shared" si="55"/>
        <v>-7.1220967452818584E-3</v>
      </c>
      <c r="F386" s="96">
        <v>646.65002441406205</v>
      </c>
      <c r="G386" s="92">
        <f t="shared" si="56"/>
        <v>-1.1314063935505048E-2</v>
      </c>
      <c r="H386" s="96">
        <v>768.54998779296795</v>
      </c>
      <c r="I386" s="92">
        <f t="shared" si="57"/>
        <v>-4.4210905201264694E-2</v>
      </c>
      <c r="J386" s="96">
        <v>96.650001525878906</v>
      </c>
      <c r="K386" s="92">
        <f t="shared" si="58"/>
        <v>2.0701928003319381E-4</v>
      </c>
      <c r="L386" s="96">
        <v>127.80458068847599</v>
      </c>
      <c r="M386" s="92">
        <f t="shared" si="59"/>
        <v>3.3574891134870555E-2</v>
      </c>
      <c r="N386" s="96">
        <v>477.73089599609301</v>
      </c>
      <c r="O386" s="92">
        <f t="shared" si="60"/>
        <v>1.5616752400609446E-2</v>
      </c>
      <c r="P386" s="96">
        <v>71.635520935058594</v>
      </c>
      <c r="Q386" s="92">
        <f t="shared" si="61"/>
        <v>2.7260052851993954E-3</v>
      </c>
      <c r="R386" s="96">
        <v>302.41589355468699</v>
      </c>
      <c r="S386" s="92">
        <f t="shared" si="62"/>
        <v>-2.0673522392988808E-3</v>
      </c>
      <c r="T386" s="96">
        <v>245.961166381835</v>
      </c>
      <c r="U386" s="92">
        <f t="shared" si="63"/>
        <v>5.9406077763508591E-3</v>
      </c>
      <c r="V386" s="96">
        <v>341.80783081054602</v>
      </c>
      <c r="W386" s="92">
        <f t="shared" si="64"/>
        <v>9.0418967794019256E-3</v>
      </c>
      <c r="X386" s="96">
        <v>1254.78125</v>
      </c>
      <c r="Y386" s="92">
        <f t="shared" si="65"/>
        <v>7.4571585330824863E-3</v>
      </c>
    </row>
    <row r="387" spans="3:25" ht="14.25" customHeight="1" x14ac:dyDescent="0.35">
      <c r="C387" s="95">
        <v>45719</v>
      </c>
      <c r="D387" s="96">
        <v>31240.799999999999</v>
      </c>
      <c r="E387" s="92">
        <f t="shared" si="55"/>
        <v>-1.1116738414788552E-2</v>
      </c>
      <c r="F387" s="96">
        <v>654.04998779296795</v>
      </c>
      <c r="G387" s="92">
        <f t="shared" si="56"/>
        <v>4.839396621226788E-3</v>
      </c>
      <c r="H387" s="96">
        <v>804.09997558593705</v>
      </c>
      <c r="I387" s="92">
        <f t="shared" si="57"/>
        <v>3.8352208465317394E-2</v>
      </c>
      <c r="J387" s="96">
        <v>96.629997253417898</v>
      </c>
      <c r="K387" s="92">
        <f t="shared" si="58"/>
        <v>8.7691442724939783E-3</v>
      </c>
      <c r="L387" s="96">
        <v>123.652946472167</v>
      </c>
      <c r="M387" s="92">
        <f t="shared" si="59"/>
        <v>1.3380233386891982E-2</v>
      </c>
      <c r="N387" s="96">
        <v>470.385009765625</v>
      </c>
      <c r="O387" s="92">
        <f t="shared" si="60"/>
        <v>2.1008418947427554E-2</v>
      </c>
      <c r="P387" s="96">
        <v>71.440773010253906</v>
      </c>
      <c r="Q387" s="92">
        <f t="shared" si="61"/>
        <v>6.4471881203378434E-3</v>
      </c>
      <c r="R387" s="96">
        <v>303.042388916015</v>
      </c>
      <c r="S387" s="92">
        <f t="shared" si="62"/>
        <v>9.4718681733587662E-3</v>
      </c>
      <c r="T387" s="96">
        <v>244.50863647460901</v>
      </c>
      <c r="U387" s="92">
        <f t="shared" si="63"/>
        <v>6.5775691267919711E-3</v>
      </c>
      <c r="V387" s="96">
        <v>338.74493408203102</v>
      </c>
      <c r="W387" s="92">
        <f t="shared" si="64"/>
        <v>1.0760507544101294E-2</v>
      </c>
      <c r="X387" s="96">
        <v>1245.49340820312</v>
      </c>
      <c r="Y387" s="92">
        <f t="shared" si="65"/>
        <v>3.4046446748781101E-3</v>
      </c>
    </row>
    <row r="388" spans="3:25" ht="14.25" customHeight="1" x14ac:dyDescent="0.35">
      <c r="C388" s="95">
        <v>45716</v>
      </c>
      <c r="D388" s="96">
        <v>31592</v>
      </c>
      <c r="E388" s="92">
        <f t="shared" ref="E388:E451" si="66">D388/D389-1</f>
        <v>-5.5918148295621695E-3</v>
      </c>
      <c r="F388" s="96">
        <v>650.90002441406205</v>
      </c>
      <c r="G388" s="92">
        <f t="shared" ref="G388:G451" si="67">F388/F389-1</f>
        <v>-1.6321577140291588E-2</v>
      </c>
      <c r="H388" s="96">
        <v>774.40002441406205</v>
      </c>
      <c r="I388" s="92">
        <f t="shared" ref="I388:I451" si="68">H388/H389-1</f>
        <v>-4.6011673034724976E-2</v>
      </c>
      <c r="J388" s="96">
        <v>95.790000915527301</v>
      </c>
      <c r="K388" s="92">
        <f t="shared" ref="K388:K451" si="69">J388/J389-1</f>
        <v>-3.6802374510072733E-2</v>
      </c>
      <c r="L388" s="96">
        <v>122.020286560058</v>
      </c>
      <c r="M388" s="92">
        <f t="shared" ref="M388:M451" si="70">L388/L389-1</f>
        <v>-2.5772901667190706E-2</v>
      </c>
      <c r="N388" s="96">
        <v>460.706298828125</v>
      </c>
      <c r="O388" s="92">
        <f t="shared" ref="O388:O451" si="71">N388/N389-1</f>
        <v>1.1551911974407192E-2</v>
      </c>
      <c r="P388" s="96">
        <v>70.983131408691406</v>
      </c>
      <c r="Q388" s="92">
        <f t="shared" ref="Q388:Q451" si="72">P388/P389-1</f>
        <v>-1.8974566560658435E-2</v>
      </c>
      <c r="R388" s="96">
        <v>300.19894409179602</v>
      </c>
      <c r="S388" s="92">
        <f t="shared" ref="S388:S451" si="73">R388/R389-1</f>
        <v>-1.3462234507887305E-2</v>
      </c>
      <c r="T388" s="96">
        <v>242.910873413085</v>
      </c>
      <c r="U388" s="92">
        <f t="shared" ref="U388:U451" si="74">T388/T389-1</f>
        <v>-2.1073108639108384E-2</v>
      </c>
      <c r="V388" s="96">
        <v>335.138671875</v>
      </c>
      <c r="W388" s="92">
        <f t="shared" ref="W388:W451" si="75">V388/V389-1</f>
        <v>-1.1942710832868908E-2</v>
      </c>
      <c r="X388" s="96">
        <v>1241.26733398437</v>
      </c>
      <c r="Y388" s="92">
        <f t="shared" ref="Y388:Y451" si="76">X388/X389-1</f>
        <v>-3.7898983415394327E-2</v>
      </c>
    </row>
    <row r="389" spans="3:25" ht="14.25" customHeight="1" x14ac:dyDescent="0.35">
      <c r="C389" s="95">
        <v>45715</v>
      </c>
      <c r="D389" s="96">
        <v>31769.65</v>
      </c>
      <c r="E389" s="92">
        <f t="shared" si="66"/>
        <v>1.8306969886372704E-2</v>
      </c>
      <c r="F389" s="96">
        <v>661.70001220703102</v>
      </c>
      <c r="G389" s="92">
        <f t="shared" si="67"/>
        <v>-1.1945647087022726E-2</v>
      </c>
      <c r="H389" s="96">
        <v>811.75</v>
      </c>
      <c r="I389" s="92">
        <f t="shared" si="68"/>
        <v>-3.4378187800809923E-2</v>
      </c>
      <c r="J389" s="96">
        <v>99.449996948242102</v>
      </c>
      <c r="K389" s="92">
        <f t="shared" si="69"/>
        <v>-1.1048675477001169E-3</v>
      </c>
      <c r="L389" s="96">
        <v>125.24829864501901</v>
      </c>
      <c r="M389" s="92">
        <f t="shared" si="70"/>
        <v>7.5046663666031854E-3</v>
      </c>
      <c r="N389" s="96">
        <v>455.44503784179602</v>
      </c>
      <c r="O389" s="92">
        <f t="shared" si="71"/>
        <v>-1.8084546711576999E-2</v>
      </c>
      <c r="P389" s="96">
        <v>72.356056213378906</v>
      </c>
      <c r="Q389" s="92">
        <f t="shared" si="72"/>
        <v>-2.2365538902547777E-2</v>
      </c>
      <c r="R389" s="96">
        <v>304.29544067382801</v>
      </c>
      <c r="S389" s="92">
        <f t="shared" si="73"/>
        <v>-9.4131625521997053E-3</v>
      </c>
      <c r="T389" s="96">
        <v>248.13995361328099</v>
      </c>
      <c r="U389" s="92">
        <f t="shared" si="74"/>
        <v>1.954976996827007E-3</v>
      </c>
      <c r="V389" s="96">
        <v>339.18951416015602</v>
      </c>
      <c r="W389" s="92">
        <f t="shared" si="75"/>
        <v>-2.3328732296640564E-2</v>
      </c>
      <c r="X389" s="96">
        <v>1290.16320800781</v>
      </c>
      <c r="Y389" s="92">
        <f t="shared" si="76"/>
        <v>-7.4101796407204379E-3</v>
      </c>
    </row>
    <row r="390" spans="3:25" ht="14.25" customHeight="1" x14ac:dyDescent="0.35">
      <c r="C390" s="95">
        <v>45713</v>
      </c>
      <c r="D390" s="96">
        <v>31198.5</v>
      </c>
      <c r="E390" s="92">
        <f t="shared" si="66"/>
        <v>1.1327739427956507E-2</v>
      </c>
      <c r="F390" s="96">
        <v>669.70001220703102</v>
      </c>
      <c r="G390" s="92">
        <f t="shared" si="67"/>
        <v>1.4939758772603007E-4</v>
      </c>
      <c r="H390" s="96">
        <v>840.65002441406205</v>
      </c>
      <c r="I390" s="92">
        <f t="shared" si="68"/>
        <v>5.5021071565797275E-3</v>
      </c>
      <c r="J390" s="96">
        <v>99.559997558593693</v>
      </c>
      <c r="K390" s="92">
        <f t="shared" si="69"/>
        <v>5.8923645110934286E-2</v>
      </c>
      <c r="L390" s="96">
        <v>124.31535339355401</v>
      </c>
      <c r="M390" s="92">
        <f t="shared" si="70"/>
        <v>-2.7017011343364317E-2</v>
      </c>
      <c r="N390" s="96">
        <v>463.833251953125</v>
      </c>
      <c r="O390" s="92">
        <f t="shared" si="71"/>
        <v>-2.5953821193564597E-2</v>
      </c>
      <c r="P390" s="96">
        <v>74.011360168457003</v>
      </c>
      <c r="Q390" s="92">
        <f t="shared" si="72"/>
        <v>-1.5924250808624363E-2</v>
      </c>
      <c r="R390" s="96">
        <v>307.18704223632801</v>
      </c>
      <c r="S390" s="92">
        <f t="shared" si="73"/>
        <v>-4.3737346841628E-3</v>
      </c>
      <c r="T390" s="96">
        <v>247.65579223632801</v>
      </c>
      <c r="U390" s="92">
        <f t="shared" si="74"/>
        <v>-1.311973588451143E-2</v>
      </c>
      <c r="V390" s="96">
        <v>347.29138183593699</v>
      </c>
      <c r="W390" s="92">
        <f t="shared" si="75"/>
        <v>-8.7421980124763321E-3</v>
      </c>
      <c r="X390" s="96">
        <v>1299.794921875</v>
      </c>
      <c r="Y390" s="92">
        <f t="shared" si="76"/>
        <v>1.4731732094711791E-2</v>
      </c>
    </row>
    <row r="391" spans="3:25" ht="14.25" customHeight="1" x14ac:dyDescent="0.35">
      <c r="C391" s="95">
        <v>45712</v>
      </c>
      <c r="D391" s="96">
        <v>30849.05</v>
      </c>
      <c r="E391" s="92">
        <f t="shared" si="66"/>
        <v>3.6274849491908512E-3</v>
      </c>
      <c r="F391" s="96">
        <v>669.59997558593705</v>
      </c>
      <c r="G391" s="92">
        <f t="shared" si="67"/>
        <v>-2.0121269789580287E-3</v>
      </c>
      <c r="H391" s="96">
        <v>836.04998779296795</v>
      </c>
      <c r="I391" s="92">
        <f t="shared" si="68"/>
        <v>-1.5659019456371825E-2</v>
      </c>
      <c r="J391" s="96">
        <v>94.019996643066406</v>
      </c>
      <c r="K391" s="92">
        <f t="shared" si="69"/>
        <v>-1.7862808460283319E-2</v>
      </c>
      <c r="L391" s="96">
        <v>127.76724243164</v>
      </c>
      <c r="M391" s="92">
        <f t="shared" si="70"/>
        <v>2.855856553957814E-3</v>
      </c>
      <c r="N391" s="96">
        <v>476.19226074218699</v>
      </c>
      <c r="O391" s="92">
        <f t="shared" si="71"/>
        <v>-3.4031307951492673E-2</v>
      </c>
      <c r="P391" s="96">
        <v>75.209007263183594</v>
      </c>
      <c r="Q391" s="92">
        <f t="shared" si="72"/>
        <v>-3.3170740223326334E-2</v>
      </c>
      <c r="R391" s="96">
        <v>308.53649902343699</v>
      </c>
      <c r="S391" s="92">
        <f t="shared" si="73"/>
        <v>-1.8850551421546791E-2</v>
      </c>
      <c r="T391" s="96">
        <v>250.94816589355401</v>
      </c>
      <c r="U391" s="92">
        <f t="shared" si="74"/>
        <v>-1.0500244875957243E-2</v>
      </c>
      <c r="V391" s="96">
        <v>350.354248046875</v>
      </c>
      <c r="W391" s="92">
        <f t="shared" si="75"/>
        <v>-7.2788604173860127E-3</v>
      </c>
      <c r="X391" s="96">
        <v>1280.92468261718</v>
      </c>
      <c r="Y391" s="92">
        <f t="shared" si="76"/>
        <v>1.0858701531653026E-2</v>
      </c>
    </row>
    <row r="392" spans="3:25" ht="14.25" customHeight="1" x14ac:dyDescent="0.35">
      <c r="C392" s="95">
        <v>45709</v>
      </c>
      <c r="D392" s="96">
        <v>30737.55</v>
      </c>
      <c r="E392" s="92">
        <f t="shared" si="66"/>
        <v>5.4052197577545424E-3</v>
      </c>
      <c r="F392" s="96">
        <v>670.95001220703102</v>
      </c>
      <c r="G392" s="92">
        <f t="shared" si="67"/>
        <v>-1.0398212084025027E-2</v>
      </c>
      <c r="H392" s="96">
        <v>849.34997558593705</v>
      </c>
      <c r="I392" s="92">
        <f t="shared" si="68"/>
        <v>-1.8035766692792388E-2</v>
      </c>
      <c r="J392" s="96">
        <v>95.730003356933594</v>
      </c>
      <c r="K392" s="92">
        <f t="shared" si="69"/>
        <v>-1.166629409763964E-2</v>
      </c>
      <c r="L392" s="96">
        <v>127.403396606445</v>
      </c>
      <c r="M392" s="92">
        <f t="shared" si="70"/>
        <v>-9.3581414133599994E-3</v>
      </c>
      <c r="N392" s="96">
        <v>492.96862792968699</v>
      </c>
      <c r="O392" s="92">
        <f t="shared" si="71"/>
        <v>5.9865528740403073E-2</v>
      </c>
      <c r="P392" s="96">
        <v>77.789337158203097</v>
      </c>
      <c r="Q392" s="92">
        <f t="shared" si="72"/>
        <v>1.1278885390444415E-3</v>
      </c>
      <c r="R392" s="96">
        <v>314.46432495117102</v>
      </c>
      <c r="S392" s="92">
        <f t="shared" si="73"/>
        <v>3.3831816416241001E-3</v>
      </c>
      <c r="T392" s="96">
        <v>253.61114501953099</v>
      </c>
      <c r="U392" s="92">
        <f t="shared" si="74"/>
        <v>-1.4487291660092994E-2</v>
      </c>
      <c r="V392" s="96">
        <v>352.92312622070301</v>
      </c>
      <c r="W392" s="92">
        <f t="shared" si="75"/>
        <v>-2.0952867955073007E-3</v>
      </c>
      <c r="X392" s="96">
        <v>1267.16491699218</v>
      </c>
      <c r="Y392" s="92">
        <f t="shared" si="76"/>
        <v>2.3294541135771674E-2</v>
      </c>
    </row>
    <row r="393" spans="3:25" ht="14.25" customHeight="1" x14ac:dyDescent="0.35">
      <c r="C393" s="95">
        <v>45708</v>
      </c>
      <c r="D393" s="96">
        <v>30572.3</v>
      </c>
      <c r="E393" s="92">
        <f t="shared" si="66"/>
        <v>-2.2837107022769976E-2</v>
      </c>
      <c r="F393" s="96">
        <v>678</v>
      </c>
      <c r="G393" s="92">
        <f t="shared" si="67"/>
        <v>1.095948008405645E-2</v>
      </c>
      <c r="H393" s="96">
        <v>864.95001220703102</v>
      </c>
      <c r="I393" s="92">
        <f t="shared" si="68"/>
        <v>2.8911760896344063E-4</v>
      </c>
      <c r="J393" s="96">
        <v>96.860000610351506</v>
      </c>
      <c r="K393" s="92">
        <f t="shared" si="69"/>
        <v>3.6265513042581521E-3</v>
      </c>
      <c r="L393" s="96">
        <v>128.60691833496</v>
      </c>
      <c r="M393" s="92">
        <f t="shared" si="70"/>
        <v>4.7970314991032437E-2</v>
      </c>
      <c r="N393" s="96">
        <v>465.12374877929602</v>
      </c>
      <c r="O393" s="92">
        <f t="shared" si="71"/>
        <v>3.0119758410930064E-2</v>
      </c>
      <c r="P393" s="96">
        <v>77.701698303222599</v>
      </c>
      <c r="Q393" s="92">
        <f t="shared" si="72"/>
        <v>6.9418361077752344E-2</v>
      </c>
      <c r="R393" s="96">
        <v>313.40402221679602</v>
      </c>
      <c r="S393" s="92">
        <f t="shared" si="73"/>
        <v>3.2877901605867343E-2</v>
      </c>
      <c r="T393" s="96">
        <v>257.33929443359301</v>
      </c>
      <c r="U393" s="92">
        <f t="shared" si="74"/>
        <v>1.0264328826086411E-2</v>
      </c>
      <c r="V393" s="96">
        <v>353.66415405273398</v>
      </c>
      <c r="W393" s="92">
        <f t="shared" si="75"/>
        <v>2.9627564447527455E-2</v>
      </c>
      <c r="X393" s="96">
        <v>1238.31884765625</v>
      </c>
      <c r="Y393" s="92">
        <f t="shared" si="76"/>
        <v>9.9306864922543703E-4</v>
      </c>
    </row>
    <row r="394" spans="3:25" ht="14.25" customHeight="1" x14ac:dyDescent="0.35">
      <c r="C394" s="95">
        <v>45707</v>
      </c>
      <c r="D394" s="96">
        <v>31286.799999999999</v>
      </c>
      <c r="E394" s="92">
        <f t="shared" si="66"/>
        <v>-9.7390260335339374E-4</v>
      </c>
      <c r="F394" s="96">
        <v>670.65002441406205</v>
      </c>
      <c r="G394" s="92">
        <f t="shared" si="67"/>
        <v>-9.5990545162047969E-3</v>
      </c>
      <c r="H394" s="96">
        <v>864.70001220703102</v>
      </c>
      <c r="I394" s="92">
        <f t="shared" si="68"/>
        <v>-3.6599605629446308E-2</v>
      </c>
      <c r="J394" s="96">
        <v>96.510002136230398</v>
      </c>
      <c r="K394" s="92">
        <f t="shared" si="69"/>
        <v>-4.5383684977999827E-3</v>
      </c>
      <c r="L394" s="96">
        <v>122.720001220703</v>
      </c>
      <c r="M394" s="92">
        <f t="shared" si="70"/>
        <v>2.8459700723374226E-2</v>
      </c>
      <c r="N394" s="96">
        <v>451.52395629882801</v>
      </c>
      <c r="O394" s="92">
        <f t="shared" si="71"/>
        <v>3.2811138681992258E-2</v>
      </c>
      <c r="P394" s="96">
        <v>72.657905578613196</v>
      </c>
      <c r="Q394" s="92">
        <f t="shared" si="72"/>
        <v>2.2051762514031292E-2</v>
      </c>
      <c r="R394" s="96">
        <v>303.42794799804602</v>
      </c>
      <c r="S394" s="92">
        <f t="shared" si="73"/>
        <v>1.1568086516013487E-2</v>
      </c>
      <c r="T394" s="96">
        <v>254.72471618652301</v>
      </c>
      <c r="U394" s="92">
        <f t="shared" si="74"/>
        <v>-1.4609698140810035E-2</v>
      </c>
      <c r="V394" s="96">
        <v>343.48745727539</v>
      </c>
      <c r="W394" s="92">
        <f t="shared" si="75"/>
        <v>2.3704354787497772E-2</v>
      </c>
      <c r="X394" s="96">
        <v>1237.09033203125</v>
      </c>
      <c r="Y394" s="92">
        <f t="shared" si="76"/>
        <v>1.9066563937902847E-2</v>
      </c>
    </row>
    <row r="395" spans="3:25" ht="14.25" customHeight="1" x14ac:dyDescent="0.35">
      <c r="C395" s="95">
        <v>45706</v>
      </c>
      <c r="D395" s="96">
        <v>31317.3</v>
      </c>
      <c r="E395" s="92">
        <f t="shared" si="66"/>
        <v>-3.799693034426288E-3</v>
      </c>
      <c r="F395" s="96">
        <v>677.15002441406205</v>
      </c>
      <c r="G395" s="92">
        <f t="shared" si="67"/>
        <v>-3.5398825620994279E-2</v>
      </c>
      <c r="H395" s="96">
        <v>897.54998779296795</v>
      </c>
      <c r="I395" s="92">
        <f t="shared" si="68"/>
        <v>8.0867214067059656E-3</v>
      </c>
      <c r="J395" s="96">
        <v>96.949996948242102</v>
      </c>
      <c r="K395" s="92">
        <f t="shared" si="69"/>
        <v>-1.1218827835579259E-2</v>
      </c>
      <c r="L395" s="96">
        <v>119.324073791503</v>
      </c>
      <c r="M395" s="92">
        <f t="shared" si="70"/>
        <v>1.5724262569415171E-2</v>
      </c>
      <c r="N395" s="96">
        <v>437.179595947265</v>
      </c>
      <c r="O395" s="92">
        <f t="shared" si="71"/>
        <v>2.0625678300490558E-2</v>
      </c>
      <c r="P395" s="96">
        <v>71.090240478515597</v>
      </c>
      <c r="Q395" s="92">
        <f t="shared" si="72"/>
        <v>-2.7319626357072968E-3</v>
      </c>
      <c r="R395" s="96">
        <v>299.9580078125</v>
      </c>
      <c r="S395" s="92">
        <f t="shared" si="73"/>
        <v>2.9270737964062432E-2</v>
      </c>
      <c r="T395" s="96">
        <v>258.50134277343699</v>
      </c>
      <c r="U395" s="92">
        <f t="shared" si="74"/>
        <v>1.4247842923135634E-2</v>
      </c>
      <c r="V395" s="96">
        <v>335.53384399414</v>
      </c>
      <c r="W395" s="92">
        <f t="shared" si="75"/>
        <v>7.117384588100073E-3</v>
      </c>
      <c r="X395" s="96">
        <v>1213.94458007812</v>
      </c>
      <c r="Y395" s="92">
        <f t="shared" si="76"/>
        <v>-3.3888032097995069E-3</v>
      </c>
    </row>
    <row r="396" spans="3:25" ht="14.25" customHeight="1" x14ac:dyDescent="0.35">
      <c r="C396" s="95">
        <v>45705</v>
      </c>
      <c r="D396" s="96">
        <v>31436.75</v>
      </c>
      <c r="E396" s="92">
        <f t="shared" si="66"/>
        <v>-2.0963939470381443E-2</v>
      </c>
      <c r="F396" s="96">
        <v>702</v>
      </c>
      <c r="G396" s="92">
        <f t="shared" si="67"/>
        <v>-9.0344779693587451E-3</v>
      </c>
      <c r="H396" s="96">
        <v>890.34997558593705</v>
      </c>
      <c r="I396" s="92">
        <f t="shared" si="68"/>
        <v>6.7276696151348236E-3</v>
      </c>
      <c r="J396" s="96">
        <v>98.050003051757798</v>
      </c>
      <c r="K396" s="92">
        <f t="shared" si="69"/>
        <v>3.2743239929655665E-3</v>
      </c>
      <c r="L396" s="96">
        <v>117.476837158203</v>
      </c>
      <c r="M396" s="92">
        <f t="shared" si="70"/>
        <v>3.0610583896855559E-2</v>
      </c>
      <c r="N396" s="96">
        <v>428.34469604492102</v>
      </c>
      <c r="O396" s="92">
        <f t="shared" si="71"/>
        <v>-1.281171583548335E-2</v>
      </c>
      <c r="P396" s="96">
        <v>71.284988403320298</v>
      </c>
      <c r="Q396" s="92">
        <f t="shared" si="72"/>
        <v>-1.091442668255671E-3</v>
      </c>
      <c r="R396" s="96">
        <v>291.42770385742102</v>
      </c>
      <c r="S396" s="92">
        <f t="shared" si="73"/>
        <v>6.6589474922553737E-3</v>
      </c>
      <c r="T396" s="96">
        <v>254.86999511718699</v>
      </c>
      <c r="U396" s="92">
        <f t="shared" si="74"/>
        <v>2.2731635352608581E-2</v>
      </c>
      <c r="V396" s="96">
        <v>333.16259765625</v>
      </c>
      <c r="W396" s="92">
        <f t="shared" si="75"/>
        <v>1.4832183327806447E-4</v>
      </c>
      <c r="X396" s="96">
        <v>1218.07238769531</v>
      </c>
      <c r="Y396" s="92">
        <f t="shared" si="76"/>
        <v>1.3331441409272227E-3</v>
      </c>
    </row>
    <row r="397" spans="3:25" ht="14.25" customHeight="1" x14ac:dyDescent="0.35">
      <c r="C397" s="95">
        <v>45702</v>
      </c>
      <c r="D397" s="96">
        <v>32109.9</v>
      </c>
      <c r="E397" s="92">
        <f t="shared" si="66"/>
        <v>-2.1555703851322328E-2</v>
      </c>
      <c r="F397" s="96">
        <v>708.40002441406205</v>
      </c>
      <c r="G397" s="92">
        <f t="shared" si="67"/>
        <v>-4.7849429550991918E-2</v>
      </c>
      <c r="H397" s="96">
        <v>884.40002441406205</v>
      </c>
      <c r="I397" s="92">
        <f t="shared" si="68"/>
        <v>-3.2120356318399934E-2</v>
      </c>
      <c r="J397" s="96">
        <v>97.730003356933594</v>
      </c>
      <c r="K397" s="92">
        <f t="shared" si="69"/>
        <v>-1.9070500339887553E-2</v>
      </c>
      <c r="L397" s="96">
        <v>113.98760986328099</v>
      </c>
      <c r="M397" s="92">
        <f t="shared" si="70"/>
        <v>-2.9701406501293159E-2</v>
      </c>
      <c r="N397" s="96">
        <v>433.90374755859301</v>
      </c>
      <c r="O397" s="92">
        <f t="shared" si="71"/>
        <v>-6.5326619291476318E-2</v>
      </c>
      <c r="P397" s="96">
        <v>71.362876892089801</v>
      </c>
      <c r="Q397" s="92">
        <f t="shared" si="72"/>
        <v>-2.6693296697270608E-2</v>
      </c>
      <c r="R397" s="96">
        <v>289.49993896484301</v>
      </c>
      <c r="S397" s="92">
        <f t="shared" si="73"/>
        <v>-2.0704363988666818E-2</v>
      </c>
      <c r="T397" s="96">
        <v>249.205154418945</v>
      </c>
      <c r="U397" s="92">
        <f t="shared" si="74"/>
        <v>-6.9457031829766036E-3</v>
      </c>
      <c r="V397" s="96">
        <v>333.113189697265</v>
      </c>
      <c r="W397" s="92">
        <f t="shared" si="75"/>
        <v>-3.0760338956082989E-2</v>
      </c>
      <c r="X397" s="96">
        <v>1216.45068359375</v>
      </c>
      <c r="Y397" s="92">
        <f t="shared" si="76"/>
        <v>-1.4334690822205398E-2</v>
      </c>
    </row>
    <row r="398" spans="3:25" ht="14.25" customHeight="1" x14ac:dyDescent="0.35">
      <c r="C398" s="95">
        <v>45701</v>
      </c>
      <c r="D398" s="96">
        <v>32817.300000000003</v>
      </c>
      <c r="E398" s="92">
        <f t="shared" si="66"/>
        <v>-7.3336912711075009E-3</v>
      </c>
      <c r="F398" s="96">
        <v>744</v>
      </c>
      <c r="G398" s="92">
        <f t="shared" si="67"/>
        <v>-1.6913303381909661E-2</v>
      </c>
      <c r="H398" s="96">
        <v>913.75</v>
      </c>
      <c r="I398" s="92">
        <f t="shared" si="68"/>
        <v>-3.4355156834847689E-3</v>
      </c>
      <c r="J398" s="96">
        <v>99.629997253417898</v>
      </c>
      <c r="K398" s="92">
        <f t="shared" si="69"/>
        <v>-7.1749001659304756E-3</v>
      </c>
      <c r="L398" s="96">
        <v>117.476837158203</v>
      </c>
      <c r="M398" s="92">
        <f t="shared" si="70"/>
        <v>-1.5711742109323246E-2</v>
      </c>
      <c r="N398" s="96">
        <v>464.23034667968699</v>
      </c>
      <c r="O398" s="92">
        <f t="shared" si="71"/>
        <v>1.0696717935210209E-4</v>
      </c>
      <c r="P398" s="96">
        <v>73.320030212402301</v>
      </c>
      <c r="Q398" s="92">
        <f t="shared" si="72"/>
        <v>3.5763590068303541E-2</v>
      </c>
      <c r="R398" s="96">
        <v>295.62057495117102</v>
      </c>
      <c r="S398" s="92">
        <f t="shared" si="73"/>
        <v>1.4694995110431375E-3</v>
      </c>
      <c r="T398" s="96">
        <v>250.94816589355401</v>
      </c>
      <c r="U398" s="92">
        <f t="shared" si="74"/>
        <v>8.1696236265966782E-3</v>
      </c>
      <c r="V398" s="96">
        <v>343.68505859375</v>
      </c>
      <c r="W398" s="92">
        <f t="shared" si="75"/>
        <v>-7.1828071900936763E-4</v>
      </c>
      <c r="X398" s="96">
        <v>1234.14172363281</v>
      </c>
      <c r="Y398" s="92">
        <f t="shared" si="76"/>
        <v>-1.0324737885197055E-2</v>
      </c>
    </row>
    <row r="399" spans="3:25" ht="14.25" customHeight="1" x14ac:dyDescent="0.35">
      <c r="C399" s="95">
        <v>45700</v>
      </c>
      <c r="D399" s="96">
        <v>33059.75</v>
      </c>
      <c r="E399" s="92">
        <f t="shared" si="66"/>
        <v>-8.5678855735938919E-3</v>
      </c>
      <c r="F399" s="96">
        <v>756.79998779296795</v>
      </c>
      <c r="G399" s="92">
        <f t="shared" si="67"/>
        <v>3.380916660434341E-2</v>
      </c>
      <c r="H399" s="96">
        <v>916.90002441406205</v>
      </c>
      <c r="I399" s="92">
        <f t="shared" si="68"/>
        <v>-3.096595583911077E-2</v>
      </c>
      <c r="J399" s="96">
        <v>100.34999847412099</v>
      </c>
      <c r="K399" s="92">
        <f t="shared" si="69"/>
        <v>7.226751385646546E-3</v>
      </c>
      <c r="L399" s="96">
        <v>119.35206604003901</v>
      </c>
      <c r="M399" s="92">
        <f t="shared" si="70"/>
        <v>-8.371377413434189E-3</v>
      </c>
      <c r="N399" s="96">
        <v>464.18069458007801</v>
      </c>
      <c r="O399" s="92">
        <f t="shared" si="71"/>
        <v>1.4992589631108721E-3</v>
      </c>
      <c r="P399" s="96">
        <v>70.788383483886705</v>
      </c>
      <c r="Q399" s="92">
        <f t="shared" si="72"/>
        <v>-3.8983596550257182E-3</v>
      </c>
      <c r="R399" s="96">
        <v>295.18679809570301</v>
      </c>
      <c r="S399" s="92">
        <f t="shared" si="73"/>
        <v>2.1268832069776256E-3</v>
      </c>
      <c r="T399" s="96">
        <v>248.914627075195</v>
      </c>
      <c r="U399" s="92">
        <f t="shared" si="74"/>
        <v>-1.6829331399400904E-2</v>
      </c>
      <c r="V399" s="96">
        <v>343.93209838867102</v>
      </c>
      <c r="W399" s="92">
        <f t="shared" si="75"/>
        <v>-2.8644505713951718E-3</v>
      </c>
      <c r="X399" s="96">
        <v>1247.01684570312</v>
      </c>
      <c r="Y399" s="92">
        <f t="shared" si="76"/>
        <v>3.5478081097228831E-4</v>
      </c>
    </row>
    <row r="400" spans="3:25" ht="14.25" customHeight="1" x14ac:dyDescent="0.35">
      <c r="C400" s="95">
        <v>45699</v>
      </c>
      <c r="D400" s="96">
        <v>33345.449999999997</v>
      </c>
      <c r="E400" s="92">
        <f t="shared" si="66"/>
        <v>1.3641185894025742E-2</v>
      </c>
      <c r="F400" s="96">
        <v>732.04998779296795</v>
      </c>
      <c r="G400" s="92">
        <f t="shared" si="67"/>
        <v>-1.3010683908913689E-2</v>
      </c>
      <c r="H400" s="96">
        <v>946.20001220703102</v>
      </c>
      <c r="I400" s="92">
        <f t="shared" si="68"/>
        <v>-8.2280548046507196E-3</v>
      </c>
      <c r="J400" s="96">
        <v>99.629997253417898</v>
      </c>
      <c r="K400" s="92">
        <f t="shared" si="69"/>
        <v>1.3736248381043703E-2</v>
      </c>
      <c r="L400" s="96">
        <v>120.359642028808</v>
      </c>
      <c r="M400" s="92">
        <f t="shared" si="70"/>
        <v>-3.3488120761768214E-2</v>
      </c>
      <c r="N400" s="96">
        <v>463.48580932617102</v>
      </c>
      <c r="O400" s="92">
        <f t="shared" si="71"/>
        <v>-2.0968829071860706E-2</v>
      </c>
      <c r="P400" s="96">
        <v>71.065422058105398</v>
      </c>
      <c r="Q400" s="92">
        <f t="shared" si="72"/>
        <v>-2.336884797373473E-2</v>
      </c>
      <c r="R400" s="96">
        <v>294.560302734375</v>
      </c>
      <c r="S400" s="92">
        <f t="shared" si="73"/>
        <v>-1.5781007584952822E-2</v>
      </c>
      <c r="T400" s="96">
        <v>253.17539978027301</v>
      </c>
      <c r="U400" s="92">
        <f t="shared" si="74"/>
        <v>-2.6981679783253498E-2</v>
      </c>
      <c r="V400" s="96">
        <v>344.92010498046801</v>
      </c>
      <c r="W400" s="92">
        <f t="shared" si="75"/>
        <v>-2.5404845286624678E-2</v>
      </c>
      <c r="X400" s="96">
        <v>1246.57458496093</v>
      </c>
      <c r="Y400" s="92">
        <f t="shared" si="76"/>
        <v>-5.0216609013085445E-2</v>
      </c>
    </row>
    <row r="401" spans="3:25" ht="14.25" customHeight="1" x14ac:dyDescent="0.35">
      <c r="C401" s="95">
        <v>45698</v>
      </c>
      <c r="D401" s="96">
        <v>32896.699999999997</v>
      </c>
      <c r="E401" s="92">
        <f t="shared" si="66"/>
        <v>2.2354198909793732E-2</v>
      </c>
      <c r="F401" s="96">
        <v>741.70001220703102</v>
      </c>
      <c r="G401" s="92">
        <f t="shared" si="67"/>
        <v>-4.09878603650774E-2</v>
      </c>
      <c r="H401" s="96">
        <v>954.04998779296795</v>
      </c>
      <c r="I401" s="92">
        <f t="shared" si="68"/>
        <v>-3.582618717234165E-2</v>
      </c>
      <c r="J401" s="96">
        <v>98.279998779296804</v>
      </c>
      <c r="K401" s="92">
        <f t="shared" si="69"/>
        <v>-5.4644901557886483E-3</v>
      </c>
      <c r="L401" s="96">
        <v>124.529914855957</v>
      </c>
      <c r="M401" s="92">
        <f t="shared" si="70"/>
        <v>-1.2721928941723193E-2</v>
      </c>
      <c r="N401" s="96">
        <v>473.41271972656199</v>
      </c>
      <c r="O401" s="92">
        <f t="shared" si="71"/>
        <v>-1.5990921087077115E-2</v>
      </c>
      <c r="P401" s="96">
        <v>72.765876770019503</v>
      </c>
      <c r="Q401" s="92">
        <f t="shared" si="72"/>
        <v>-1.62727677701624E-2</v>
      </c>
      <c r="R401" s="96">
        <v>299.28329467773398</v>
      </c>
      <c r="S401" s="92">
        <f t="shared" si="73"/>
        <v>-2.0350259534012149E-2</v>
      </c>
      <c r="T401" s="96">
        <v>260.19592285156199</v>
      </c>
      <c r="U401" s="92">
        <f t="shared" si="74"/>
        <v>-3.3974446057237428E-2</v>
      </c>
      <c r="V401" s="96">
        <v>353.91116333007801</v>
      </c>
      <c r="W401" s="92">
        <f t="shared" si="75"/>
        <v>-2.4244045319250396E-2</v>
      </c>
      <c r="X401" s="96">
        <v>1312.48303222656</v>
      </c>
      <c r="Y401" s="92">
        <f t="shared" si="76"/>
        <v>-4.0609631218853859E-2</v>
      </c>
    </row>
    <row r="402" spans="3:25" ht="14.25" customHeight="1" x14ac:dyDescent="0.35">
      <c r="C402" s="95">
        <v>45695</v>
      </c>
      <c r="D402" s="96">
        <v>32177.4</v>
      </c>
      <c r="E402" s="92">
        <f t="shared" si="66"/>
        <v>-3.0000663197940369E-2</v>
      </c>
      <c r="F402" s="96">
        <v>773.40002441406205</v>
      </c>
      <c r="G402" s="92">
        <f t="shared" si="67"/>
        <v>3.233525087054101E-4</v>
      </c>
      <c r="H402" s="96">
        <v>989.5</v>
      </c>
      <c r="I402" s="92">
        <f t="shared" si="68"/>
        <v>-8.1194624941520743E-3</v>
      </c>
      <c r="J402" s="96">
        <v>98.819999694824205</v>
      </c>
      <c r="K402" s="92">
        <f t="shared" si="69"/>
        <v>-1.8571881033273341E-2</v>
      </c>
      <c r="L402" s="96">
        <v>126.134590148925</v>
      </c>
      <c r="M402" s="92">
        <f t="shared" si="70"/>
        <v>-2.1353544877284358E-2</v>
      </c>
      <c r="N402" s="96">
        <v>481.10604858398398</v>
      </c>
      <c r="O402" s="92">
        <f t="shared" si="71"/>
        <v>-1.9324154122704718E-2</v>
      </c>
      <c r="P402" s="96">
        <v>73.969566345214801</v>
      </c>
      <c r="Q402" s="92">
        <f t="shared" si="72"/>
        <v>-2.3193335005846638E-3</v>
      </c>
      <c r="R402" s="96">
        <v>305.50030517578102</v>
      </c>
      <c r="S402" s="92">
        <f t="shared" si="73"/>
        <v>1.3267395160797335E-2</v>
      </c>
      <c r="T402" s="96">
        <v>269.34683227539</v>
      </c>
      <c r="U402" s="92">
        <f t="shared" si="74"/>
        <v>8.9963465737663562E-4</v>
      </c>
      <c r="V402" s="96">
        <v>362.70458984375</v>
      </c>
      <c r="W402" s="92">
        <f t="shared" si="75"/>
        <v>4.7898933816103995E-3</v>
      </c>
      <c r="X402" s="96">
        <v>1368.03857421875</v>
      </c>
      <c r="Y402" s="92">
        <f t="shared" si="76"/>
        <v>2.3676891799727651E-2</v>
      </c>
    </row>
    <row r="403" spans="3:25" ht="14.25" customHeight="1" x14ac:dyDescent="0.35">
      <c r="C403" s="95">
        <v>45694</v>
      </c>
      <c r="D403" s="96">
        <v>33172.6</v>
      </c>
      <c r="E403" s="92">
        <f t="shared" si="66"/>
        <v>-2.1330202150131594E-2</v>
      </c>
      <c r="F403" s="96">
        <v>773.15002441406205</v>
      </c>
      <c r="G403" s="92">
        <f t="shared" si="67"/>
        <v>-3.0302715485982512E-3</v>
      </c>
      <c r="H403" s="96">
        <v>997.59997558593705</v>
      </c>
      <c r="I403" s="92">
        <f t="shared" si="68"/>
        <v>-1.9846740468945634E-2</v>
      </c>
      <c r="J403" s="96">
        <v>100.69000244140599</v>
      </c>
      <c r="K403" s="92">
        <f t="shared" si="69"/>
        <v>-3.8583239274160297E-3</v>
      </c>
      <c r="L403" s="96">
        <v>128.88677978515599</v>
      </c>
      <c r="M403" s="92">
        <f t="shared" si="70"/>
        <v>-9.464397894276555E-3</v>
      </c>
      <c r="N403" s="96">
        <v>490.58621215820301</v>
      </c>
      <c r="O403" s="92">
        <f t="shared" si="71"/>
        <v>8.1014705292825617E-4</v>
      </c>
      <c r="P403" s="96">
        <v>74.141525268554602</v>
      </c>
      <c r="Q403" s="92">
        <f t="shared" si="72"/>
        <v>-2.4141797853025504E-2</v>
      </c>
      <c r="R403" s="96">
        <v>301.50018310546801</v>
      </c>
      <c r="S403" s="92">
        <f t="shared" si="73"/>
        <v>-2.1276498786944487E-2</v>
      </c>
      <c r="T403" s="96">
        <v>269.104736328125</v>
      </c>
      <c r="U403" s="92">
        <f t="shared" si="74"/>
        <v>-1.420070318220612E-2</v>
      </c>
      <c r="V403" s="96">
        <v>360.97555541992102</v>
      </c>
      <c r="W403" s="92">
        <f t="shared" si="75"/>
        <v>-2.3211098952210518E-3</v>
      </c>
      <c r="X403" s="96">
        <v>1336.39685058593</v>
      </c>
      <c r="Y403" s="92">
        <f t="shared" si="76"/>
        <v>3.0817671354310683E-2</v>
      </c>
    </row>
    <row r="404" spans="3:25" ht="14.25" customHeight="1" x14ac:dyDescent="0.35">
      <c r="C404" s="95">
        <v>45693</v>
      </c>
      <c r="D404" s="96">
        <v>33895.599999999999</v>
      </c>
      <c r="E404" s="92">
        <f t="shared" si="66"/>
        <v>2.632921587655801E-2</v>
      </c>
      <c r="F404" s="96">
        <v>775.5</v>
      </c>
      <c r="G404" s="92">
        <f t="shared" si="67"/>
        <v>3.1524358329144686E-2</v>
      </c>
      <c r="H404" s="96">
        <v>1017.79998779296</v>
      </c>
      <c r="I404" s="92">
        <f t="shared" si="68"/>
        <v>3.524382090062872E-2</v>
      </c>
      <c r="J404" s="96">
        <v>101.08000183105401</v>
      </c>
      <c r="K404" s="92">
        <f t="shared" si="69"/>
        <v>-1.8761214408018478E-3</v>
      </c>
      <c r="L404" s="96">
        <v>130.11827087402301</v>
      </c>
      <c r="M404" s="92">
        <f t="shared" si="70"/>
        <v>1.3884775387781101E-2</v>
      </c>
      <c r="N404" s="96">
        <v>490.18908691406199</v>
      </c>
      <c r="O404" s="92">
        <f t="shared" si="71"/>
        <v>5.1309273903215491E-2</v>
      </c>
      <c r="P404" s="96">
        <v>75.975715637207003</v>
      </c>
      <c r="Q404" s="92">
        <f t="shared" si="72"/>
        <v>7.8569674061148564E-3</v>
      </c>
      <c r="R404" s="96">
        <v>308.05450439453102</v>
      </c>
      <c r="S404" s="92">
        <f t="shared" si="73"/>
        <v>1.5668939284645411E-3</v>
      </c>
      <c r="T404" s="96">
        <v>272.98126220703102</v>
      </c>
      <c r="U404" s="92">
        <f t="shared" si="74"/>
        <v>-1.5753702019508653E-3</v>
      </c>
      <c r="V404" s="96">
        <v>361.81536865234301</v>
      </c>
      <c r="W404" s="92">
        <f t="shared" si="75"/>
        <v>1.1462506804741368E-2</v>
      </c>
      <c r="X404" s="96">
        <v>1296.44348144531</v>
      </c>
      <c r="Y404" s="92">
        <f t="shared" si="76"/>
        <v>-1.4155805760067031E-2</v>
      </c>
    </row>
    <row r="405" spans="3:25" ht="14.25" customHeight="1" x14ac:dyDescent="0.35">
      <c r="C405" s="95">
        <v>45692</v>
      </c>
      <c r="D405" s="96">
        <v>33026.050000000003</v>
      </c>
      <c r="E405" s="92">
        <f t="shared" si="66"/>
        <v>1.282513259843876E-2</v>
      </c>
      <c r="F405" s="96">
        <v>751.79998779296795</v>
      </c>
      <c r="G405" s="92">
        <f t="shared" si="67"/>
        <v>3.2479520134517381E-2</v>
      </c>
      <c r="H405" s="96">
        <v>983.15002441406205</v>
      </c>
      <c r="I405" s="92">
        <f t="shared" si="68"/>
        <v>1.3452272092103534E-2</v>
      </c>
      <c r="J405" s="96">
        <v>101.26999664306599</v>
      </c>
      <c r="K405" s="92">
        <f t="shared" si="69"/>
        <v>8.1632625160408256E-3</v>
      </c>
      <c r="L405" s="96">
        <v>128.33634948730401</v>
      </c>
      <c r="M405" s="92">
        <f t="shared" si="70"/>
        <v>1.7832041547084732E-2</v>
      </c>
      <c r="N405" s="96">
        <v>466.26535034179602</v>
      </c>
      <c r="O405" s="92">
        <f t="shared" si="71"/>
        <v>5.3966139577235284E-2</v>
      </c>
      <c r="P405" s="96">
        <v>75.383430480957003</v>
      </c>
      <c r="Q405" s="92">
        <f t="shared" si="72"/>
        <v>2.8411303861802129E-2</v>
      </c>
      <c r="R405" s="96">
        <v>307.57257080078102</v>
      </c>
      <c r="S405" s="92">
        <f t="shared" si="73"/>
        <v>2.5220731627551896E-2</v>
      </c>
      <c r="T405" s="96">
        <v>273.41198730468699</v>
      </c>
      <c r="U405" s="92">
        <f t="shared" si="74"/>
        <v>6.5188286577702037E-3</v>
      </c>
      <c r="V405" s="96">
        <v>357.71505737304602</v>
      </c>
      <c r="W405" s="92">
        <f t="shared" si="75"/>
        <v>2.0146524131467114E-2</v>
      </c>
      <c r="X405" s="96">
        <v>1315.05920410156</v>
      </c>
      <c r="Y405" s="92">
        <f t="shared" si="76"/>
        <v>6.3230510192444633E-3</v>
      </c>
    </row>
    <row r="406" spans="3:25" ht="14.25" customHeight="1" x14ac:dyDescent="0.35">
      <c r="C406" s="95">
        <v>45691</v>
      </c>
      <c r="D406" s="96">
        <v>32607.85</v>
      </c>
      <c r="E406" s="92">
        <f t="shared" si="66"/>
        <v>2.0075955465321149E-2</v>
      </c>
      <c r="F406" s="96">
        <v>728.15002441406205</v>
      </c>
      <c r="G406" s="92">
        <f t="shared" si="67"/>
        <v>-2.3992981263707525E-2</v>
      </c>
      <c r="H406" s="96">
        <v>970.09997558593705</v>
      </c>
      <c r="I406" s="92">
        <f t="shared" si="68"/>
        <v>-2.6492749035687879E-2</v>
      </c>
      <c r="J406" s="96">
        <v>100.449996948242</v>
      </c>
      <c r="K406" s="92">
        <f t="shared" si="69"/>
        <v>-2.3429940188688603E-2</v>
      </c>
      <c r="L406" s="96">
        <v>126.08794403076099</v>
      </c>
      <c r="M406" s="92">
        <f t="shared" si="70"/>
        <v>-2.6366966345781617E-2</v>
      </c>
      <c r="N406" s="96">
        <v>442.39120483398398</v>
      </c>
      <c r="O406" s="92">
        <f t="shared" si="71"/>
        <v>-5.5826335262959437E-2</v>
      </c>
      <c r="P406" s="96">
        <v>73.300857543945298</v>
      </c>
      <c r="Q406" s="92">
        <f t="shared" si="72"/>
        <v>-2.6763056159852416E-2</v>
      </c>
      <c r="R406" s="96">
        <v>300.00619506835898</v>
      </c>
      <c r="S406" s="92">
        <f t="shared" si="73"/>
        <v>-2.0302218724893017E-2</v>
      </c>
      <c r="T406" s="96">
        <v>271.64120483398398</v>
      </c>
      <c r="U406" s="92">
        <f t="shared" si="74"/>
        <v>-2.0872976945168431E-2</v>
      </c>
      <c r="V406" s="96">
        <v>350.65066528320301</v>
      </c>
      <c r="W406" s="92">
        <f t="shared" si="75"/>
        <v>-3.6644920279643722E-2</v>
      </c>
      <c r="X406" s="96">
        <v>1306.79626464843</v>
      </c>
      <c r="Y406" s="92">
        <f t="shared" si="76"/>
        <v>-3.7999179557041907E-2</v>
      </c>
    </row>
    <row r="407" spans="3:25" ht="14.25" customHeight="1" x14ac:dyDescent="0.35">
      <c r="C407" s="95">
        <v>45689</v>
      </c>
      <c r="D407" s="96">
        <v>31966.1</v>
      </c>
      <c r="E407" s="92">
        <f t="shared" si="66"/>
        <v>-1.3926098671861453E-2</v>
      </c>
      <c r="F407" s="96">
        <v>746.04998779296795</v>
      </c>
      <c r="G407" s="92">
        <f t="shared" si="67"/>
        <v>-3.073411997065012E-3</v>
      </c>
      <c r="H407" s="96">
        <v>996.5</v>
      </c>
      <c r="I407" s="92">
        <f t="shared" si="68"/>
        <v>-1.0525665939719042E-3</v>
      </c>
      <c r="J407" s="96">
        <v>102.86000061035099</v>
      </c>
      <c r="K407" s="92">
        <f t="shared" si="69"/>
        <v>2.1434257795327483E-3</v>
      </c>
      <c r="L407" s="96">
        <v>129.50253295898401</v>
      </c>
      <c r="M407" s="92">
        <f t="shared" si="70"/>
        <v>-2.9164935091229527E-2</v>
      </c>
      <c r="N407" s="96">
        <v>468.54855346679602</v>
      </c>
      <c r="O407" s="92">
        <f t="shared" si="71"/>
        <v>-7.1962249858529503E-2</v>
      </c>
      <c r="P407" s="96">
        <v>75.316558837890597</v>
      </c>
      <c r="Q407" s="92">
        <f t="shared" si="72"/>
        <v>-2.1229110543128926E-2</v>
      </c>
      <c r="R407" s="96">
        <v>306.22320556640602</v>
      </c>
      <c r="S407" s="92">
        <f t="shared" si="73"/>
        <v>-1.9444263390668071E-2</v>
      </c>
      <c r="T407" s="96">
        <v>277.432037353515</v>
      </c>
      <c r="U407" s="92">
        <f t="shared" si="74"/>
        <v>-3.9118210673512732E-2</v>
      </c>
      <c r="V407" s="96">
        <v>363.989013671875</v>
      </c>
      <c r="W407" s="92">
        <f t="shared" si="75"/>
        <v>1.0699583176815519E-2</v>
      </c>
      <c r="X407" s="96">
        <v>1358.41491699218</v>
      </c>
      <c r="Y407" s="92">
        <f t="shared" si="76"/>
        <v>-4.5132965852424878E-2</v>
      </c>
    </row>
    <row r="408" spans="3:25" ht="14.25" customHeight="1" x14ac:dyDescent="0.35">
      <c r="C408" s="95">
        <v>45688</v>
      </c>
      <c r="D408" s="96">
        <v>32417.55</v>
      </c>
      <c r="E408" s="92">
        <f t="shared" si="66"/>
        <v>-2.543324449735529E-2</v>
      </c>
      <c r="F408" s="96">
        <v>748.34997558593705</v>
      </c>
      <c r="G408" s="92">
        <f t="shared" si="67"/>
        <v>1.0942216259286708E-2</v>
      </c>
      <c r="H408" s="96">
        <v>997.54998779296795</v>
      </c>
      <c r="I408" s="92">
        <f t="shared" si="68"/>
        <v>2.6444423370526993E-2</v>
      </c>
      <c r="J408" s="96">
        <v>102.639999389648</v>
      </c>
      <c r="K408" s="92">
        <f t="shared" si="69"/>
        <v>8.6477715698149993E-3</v>
      </c>
      <c r="L408" s="96">
        <v>133.39292907714801</v>
      </c>
      <c r="M408" s="92">
        <f t="shared" si="70"/>
        <v>1.0173798344003782E-2</v>
      </c>
      <c r="N408" s="96">
        <v>504.88092041015602</v>
      </c>
      <c r="O408" s="92">
        <f t="shared" si="71"/>
        <v>5.1152243555124821E-2</v>
      </c>
      <c r="P408" s="96">
        <v>76.950141906738196</v>
      </c>
      <c r="Q408" s="92">
        <f t="shared" si="72"/>
        <v>6.7311575124444412E-2</v>
      </c>
      <c r="R408" s="96">
        <v>312.29556274414</v>
      </c>
      <c r="S408" s="92">
        <f t="shared" si="73"/>
        <v>1.0920245253319694E-2</v>
      </c>
      <c r="T408" s="96">
        <v>288.72650146484301</v>
      </c>
      <c r="U408" s="92">
        <f t="shared" si="74"/>
        <v>2.1330732415058229E-2</v>
      </c>
      <c r="V408" s="96">
        <v>360.13571166992102</v>
      </c>
      <c r="W408" s="92">
        <f t="shared" si="75"/>
        <v>3.5070249435840806E-2</v>
      </c>
      <c r="X408" s="96">
        <v>1422.6220703125</v>
      </c>
      <c r="Y408" s="92">
        <f t="shared" si="76"/>
        <v>6.9494696116354504E-3</v>
      </c>
    </row>
    <row r="409" spans="3:25" ht="14.25" customHeight="1" x14ac:dyDescent="0.35">
      <c r="C409" s="95">
        <v>45687</v>
      </c>
      <c r="D409" s="96">
        <v>33263.550000000003</v>
      </c>
      <c r="E409" s="92">
        <f t="shared" si="66"/>
        <v>-1.7806629540609187E-2</v>
      </c>
      <c r="F409" s="96">
        <v>740.25</v>
      </c>
      <c r="G409" s="92">
        <f t="shared" si="67"/>
        <v>-5.9755769223673871E-3</v>
      </c>
      <c r="H409" s="96">
        <v>971.84997558593705</v>
      </c>
      <c r="I409" s="92">
        <f t="shared" si="68"/>
        <v>-1.5997619032610877E-2</v>
      </c>
      <c r="J409" s="96">
        <v>101.76000213623</v>
      </c>
      <c r="K409" s="92">
        <f t="shared" si="69"/>
        <v>-2.6685804247617573E-2</v>
      </c>
      <c r="L409" s="96">
        <v>132.04948425292901</v>
      </c>
      <c r="M409" s="92">
        <f t="shared" si="70"/>
        <v>2.0843913064251929E-2</v>
      </c>
      <c r="N409" s="96">
        <v>480.31188964843699</v>
      </c>
      <c r="O409" s="92">
        <f t="shared" si="71"/>
        <v>1.9168027976181223E-2</v>
      </c>
      <c r="P409" s="96">
        <v>72.09716796875</v>
      </c>
      <c r="Q409" s="92">
        <f t="shared" si="72"/>
        <v>1.193341957149352E-2</v>
      </c>
      <c r="R409" s="96">
        <v>308.92205810546801</v>
      </c>
      <c r="S409" s="92">
        <f t="shared" si="73"/>
        <v>5.4476042301498939E-3</v>
      </c>
      <c r="T409" s="96">
        <v>282.69638061523398</v>
      </c>
      <c r="U409" s="92">
        <f t="shared" si="74"/>
        <v>2.6055128589254517E-2</v>
      </c>
      <c r="V409" s="96">
        <v>347.93359375</v>
      </c>
      <c r="W409" s="92">
        <f t="shared" si="75"/>
        <v>3.4192207556313914E-3</v>
      </c>
      <c r="X409" s="96">
        <v>1412.80383300781</v>
      </c>
      <c r="Y409" s="92">
        <f t="shared" si="76"/>
        <v>-1.4711449719861158E-2</v>
      </c>
    </row>
    <row r="410" spans="3:25" ht="14.25" customHeight="1" x14ac:dyDescent="0.35">
      <c r="C410" s="95">
        <v>45686</v>
      </c>
      <c r="D410" s="96">
        <v>33866.6</v>
      </c>
      <c r="E410" s="92">
        <f t="shared" si="66"/>
        <v>1.8162886183190619E-3</v>
      </c>
      <c r="F410" s="96">
        <v>744.70001220703102</v>
      </c>
      <c r="G410" s="92">
        <f t="shared" si="67"/>
        <v>-3.8790308635753279E-3</v>
      </c>
      <c r="H410" s="96">
        <v>987.65002441406205</v>
      </c>
      <c r="I410" s="92">
        <f t="shared" si="68"/>
        <v>3.5453927420436848E-4</v>
      </c>
      <c r="J410" s="96">
        <v>104.550003051757</v>
      </c>
      <c r="K410" s="92">
        <f t="shared" si="69"/>
        <v>5.138777639674541E-2</v>
      </c>
      <c r="L410" s="96">
        <v>129.353256225585</v>
      </c>
      <c r="M410" s="92">
        <f t="shared" si="70"/>
        <v>4.7205367157656219E-2</v>
      </c>
      <c r="N410" s="96">
        <v>471.27841186523398</v>
      </c>
      <c r="O410" s="92">
        <f t="shared" si="71"/>
        <v>-5.8035755948696144E-2</v>
      </c>
      <c r="P410" s="96">
        <v>71.2469482421875</v>
      </c>
      <c r="Q410" s="92">
        <f t="shared" si="72"/>
        <v>2.0386020009596661E-2</v>
      </c>
      <c r="R410" s="96">
        <v>307.248291015625</v>
      </c>
      <c r="S410" s="92">
        <f t="shared" si="73"/>
        <v>9.4265097891084171E-3</v>
      </c>
      <c r="T410" s="96">
        <v>275.51773071289</v>
      </c>
      <c r="U410" s="92">
        <f t="shared" si="74"/>
        <v>1.3734913838598262E-2</v>
      </c>
      <c r="V410" s="96">
        <v>346.74798583984301</v>
      </c>
      <c r="W410" s="92">
        <f t="shared" si="75"/>
        <v>1.3281449748686613E-2</v>
      </c>
      <c r="X410" s="96">
        <v>1433.89855957031</v>
      </c>
      <c r="Y410" s="92">
        <f t="shared" si="76"/>
        <v>6.07034040670551E-3</v>
      </c>
    </row>
    <row r="411" spans="3:25" ht="14.25" customHeight="1" x14ac:dyDescent="0.35">
      <c r="C411" s="95">
        <v>45685</v>
      </c>
      <c r="D411" s="96">
        <v>33805.199999999997</v>
      </c>
      <c r="E411" s="92">
        <f t="shared" si="66"/>
        <v>-1.4669834006150184E-2</v>
      </c>
      <c r="F411" s="96">
        <v>747.59997558593705</v>
      </c>
      <c r="G411" s="92">
        <f t="shared" si="67"/>
        <v>-1.0653144402882897E-2</v>
      </c>
      <c r="H411" s="96">
        <v>987.29998779296795</v>
      </c>
      <c r="I411" s="92">
        <f t="shared" si="68"/>
        <v>-1.1662269654838964E-2</v>
      </c>
      <c r="J411" s="96">
        <v>99.440002441406193</v>
      </c>
      <c r="K411" s="92">
        <f t="shared" si="69"/>
        <v>6.0379542812105669E-4</v>
      </c>
      <c r="L411" s="96">
        <v>123.522338867187</v>
      </c>
      <c r="M411" s="92">
        <f t="shared" si="70"/>
        <v>-2.7971590914890765E-2</v>
      </c>
      <c r="N411" s="96">
        <v>500.31454467773398</v>
      </c>
      <c r="O411" s="92">
        <f t="shared" si="71"/>
        <v>-5.6797895146471378E-2</v>
      </c>
      <c r="P411" s="96">
        <v>69.823524475097599</v>
      </c>
      <c r="Q411" s="92">
        <f t="shared" si="72"/>
        <v>-2.2468912183575052E-2</v>
      </c>
      <c r="R411" s="96">
        <v>304.37905883789</v>
      </c>
      <c r="S411" s="92">
        <f t="shared" si="73"/>
        <v>-1.2259541443455091E-2</v>
      </c>
      <c r="T411" s="96">
        <v>271.78479003906199</v>
      </c>
      <c r="U411" s="92">
        <f t="shared" si="74"/>
        <v>-1.0627222892173327E-2</v>
      </c>
      <c r="V411" s="96">
        <v>342.203033447265</v>
      </c>
      <c r="W411" s="92">
        <f t="shared" si="75"/>
        <v>-1.5771534681753852E-2</v>
      </c>
      <c r="X411" s="96">
        <v>1425.24682617187</v>
      </c>
      <c r="Y411" s="92">
        <f t="shared" si="76"/>
        <v>7.3170024671229683E-3</v>
      </c>
    </row>
    <row r="412" spans="3:25" ht="14.25" customHeight="1" x14ac:dyDescent="0.35">
      <c r="C412" s="95">
        <v>45684</v>
      </c>
      <c r="D412" s="96">
        <v>34308.5</v>
      </c>
      <c r="E412" s="92">
        <f t="shared" si="66"/>
        <v>-1.8931643911805907E-2</v>
      </c>
      <c r="F412" s="96">
        <v>755.65002441406205</v>
      </c>
      <c r="G412" s="92">
        <f t="shared" si="67"/>
        <v>-4.4025538940537512E-2</v>
      </c>
      <c r="H412" s="96">
        <v>998.95001220703102</v>
      </c>
      <c r="I412" s="92">
        <f t="shared" si="68"/>
        <v>-1.2992751404115155E-2</v>
      </c>
      <c r="J412" s="96">
        <v>99.379997253417898</v>
      </c>
      <c r="K412" s="92">
        <f t="shared" si="69"/>
        <v>-3.4864561762900093E-2</v>
      </c>
      <c r="L412" s="96">
        <v>127.07688140869099</v>
      </c>
      <c r="M412" s="92">
        <f t="shared" si="70"/>
        <v>-2.0071961627994961E-2</v>
      </c>
      <c r="N412" s="96">
        <v>530.44256591796795</v>
      </c>
      <c r="O412" s="92">
        <f t="shared" si="71"/>
        <v>-1.8009841854855435E-2</v>
      </c>
      <c r="P412" s="96">
        <v>71.428443908691406</v>
      </c>
      <c r="Q412" s="92">
        <f t="shared" si="72"/>
        <v>-2.7445363934509137E-2</v>
      </c>
      <c r="R412" s="96">
        <v>308.15692138671801</v>
      </c>
      <c r="S412" s="92">
        <f t="shared" si="73"/>
        <v>-4.4799793988575809E-3</v>
      </c>
      <c r="T412" s="96">
        <v>274.70413208007801</v>
      </c>
      <c r="U412" s="92">
        <f t="shared" si="74"/>
        <v>-2.9913855665399058E-2</v>
      </c>
      <c r="V412" s="96">
        <v>347.68658447265602</v>
      </c>
      <c r="W412" s="92">
        <f t="shared" si="75"/>
        <v>-3.1645481934905129E-2</v>
      </c>
      <c r="X412" s="96">
        <v>1414.89404296875</v>
      </c>
      <c r="Y412" s="92">
        <f t="shared" si="76"/>
        <v>-9.6617432901807687E-3</v>
      </c>
    </row>
    <row r="413" spans="3:25" ht="14.25" customHeight="1" x14ac:dyDescent="0.35">
      <c r="C413" s="95">
        <v>45681</v>
      </c>
      <c r="D413" s="96">
        <v>34970.550000000003</v>
      </c>
      <c r="E413" s="92">
        <f t="shared" si="66"/>
        <v>8.2006913432182138E-3</v>
      </c>
      <c r="F413" s="96">
        <v>790.45001220703102</v>
      </c>
      <c r="G413" s="92">
        <f t="shared" si="67"/>
        <v>-2.2687902896746936E-2</v>
      </c>
      <c r="H413" s="96">
        <v>1012.09997558593</v>
      </c>
      <c r="I413" s="92">
        <f t="shared" si="68"/>
        <v>-1.7617106929454063E-2</v>
      </c>
      <c r="J413" s="96">
        <v>102.970001220703</v>
      </c>
      <c r="K413" s="92">
        <f t="shared" si="69"/>
        <v>-1.3319273490978945E-2</v>
      </c>
      <c r="L413" s="96">
        <v>129.67980957031199</v>
      </c>
      <c r="M413" s="92">
        <f t="shared" si="70"/>
        <v>-4.2171867043878875E-2</v>
      </c>
      <c r="N413" s="96">
        <v>540.17095947265602</v>
      </c>
      <c r="O413" s="92">
        <f t="shared" si="71"/>
        <v>-1.4399527989486183E-2</v>
      </c>
      <c r="P413" s="96">
        <v>73.444145202636705</v>
      </c>
      <c r="Q413" s="92">
        <f t="shared" si="72"/>
        <v>-2.0137699237909978E-2</v>
      </c>
      <c r="R413" s="96">
        <v>309.54367065429602</v>
      </c>
      <c r="S413" s="92">
        <f t="shared" si="73"/>
        <v>0</v>
      </c>
      <c r="T413" s="96">
        <v>283.17498779296801</v>
      </c>
      <c r="U413" s="92">
        <f t="shared" si="74"/>
        <v>5.0959528736442827E-3</v>
      </c>
      <c r="V413" s="96">
        <v>359.04885864257801</v>
      </c>
      <c r="W413" s="92">
        <f t="shared" si="75"/>
        <v>1.7918526900240206E-3</v>
      </c>
      <c r="X413" s="96">
        <v>1428.69775390625</v>
      </c>
      <c r="Y413" s="92">
        <f t="shared" si="76"/>
        <v>3.1911432545048468E-2</v>
      </c>
    </row>
    <row r="414" spans="3:25" ht="14.25" customHeight="1" x14ac:dyDescent="0.35">
      <c r="C414" s="95">
        <v>45680</v>
      </c>
      <c r="D414" s="96">
        <v>34686.1</v>
      </c>
      <c r="E414" s="92">
        <f t="shared" si="66"/>
        <v>1.1991212279468089E-2</v>
      </c>
      <c r="F414" s="96">
        <v>808.79998779296795</v>
      </c>
      <c r="G414" s="92">
        <f t="shared" si="67"/>
        <v>7.473841668202974E-3</v>
      </c>
      <c r="H414" s="96">
        <v>1030.25</v>
      </c>
      <c r="I414" s="92">
        <f t="shared" si="68"/>
        <v>-1.4054000586343207E-3</v>
      </c>
      <c r="J414" s="96">
        <v>104.36000061035099</v>
      </c>
      <c r="K414" s="92">
        <f t="shared" si="69"/>
        <v>-6.9463864590106894E-3</v>
      </c>
      <c r="L414" s="96">
        <v>135.38943481445301</v>
      </c>
      <c r="M414" s="92">
        <f t="shared" si="70"/>
        <v>1.860035126280124E-2</v>
      </c>
      <c r="N414" s="96">
        <v>548.06280517578102</v>
      </c>
      <c r="O414" s="92">
        <f t="shared" si="71"/>
        <v>3.8182036478129344E-3</v>
      </c>
      <c r="P414" s="96">
        <v>74.953536987304602</v>
      </c>
      <c r="Q414" s="92">
        <f t="shared" si="72"/>
        <v>9.0018529964375205E-3</v>
      </c>
      <c r="R414" s="96">
        <v>309.54367065429602</v>
      </c>
      <c r="S414" s="92">
        <f t="shared" si="73"/>
        <v>3.8769970647114516E-3</v>
      </c>
      <c r="T414" s="96">
        <v>281.7392578125</v>
      </c>
      <c r="U414" s="92">
        <f t="shared" si="74"/>
        <v>-1.0754471761111328E-2</v>
      </c>
      <c r="V414" s="96">
        <v>358.406646728515</v>
      </c>
      <c r="W414" s="92">
        <f t="shared" si="75"/>
        <v>1.0868045836444518E-2</v>
      </c>
      <c r="X414" s="96">
        <v>1384.51586914062</v>
      </c>
      <c r="Y414" s="92">
        <f t="shared" si="76"/>
        <v>2.4640342282935324E-2</v>
      </c>
    </row>
    <row r="415" spans="3:25" ht="14.25" customHeight="1" x14ac:dyDescent="0.35">
      <c r="C415" s="95">
        <v>45679</v>
      </c>
      <c r="D415" s="96">
        <v>34275.1</v>
      </c>
      <c r="E415" s="92">
        <f t="shared" si="66"/>
        <v>1.3420576443177623E-2</v>
      </c>
      <c r="F415" s="96">
        <v>802.79998779296795</v>
      </c>
      <c r="G415" s="92">
        <f t="shared" si="67"/>
        <v>-1.2971031056303706E-2</v>
      </c>
      <c r="H415" s="96">
        <v>1031.69995117187</v>
      </c>
      <c r="I415" s="92">
        <f t="shared" si="68"/>
        <v>-1.3388161665600973E-2</v>
      </c>
      <c r="J415" s="96">
        <v>105.08999633789</v>
      </c>
      <c r="K415" s="92">
        <f t="shared" si="69"/>
        <v>-6.2411693816548652E-3</v>
      </c>
      <c r="L415" s="96">
        <v>132.91712951660099</v>
      </c>
      <c r="M415" s="92">
        <f t="shared" si="70"/>
        <v>-3.3905258387729176E-2</v>
      </c>
      <c r="N415" s="96">
        <v>545.97814941406205</v>
      </c>
      <c r="O415" s="92">
        <f t="shared" si="71"/>
        <v>-1.3541423943117081E-2</v>
      </c>
      <c r="P415" s="96">
        <v>74.284835815429602</v>
      </c>
      <c r="Q415" s="92">
        <f t="shared" si="72"/>
        <v>-1.5945132766617798E-2</v>
      </c>
      <c r="R415" s="96">
        <v>308.34820556640602</v>
      </c>
      <c r="S415" s="92">
        <f t="shared" si="73"/>
        <v>-5.8585150367047589E-3</v>
      </c>
      <c r="T415" s="96">
        <v>284.802154541015</v>
      </c>
      <c r="U415" s="92">
        <f t="shared" si="74"/>
        <v>-1.5875555101877659E-2</v>
      </c>
      <c r="V415" s="96">
        <v>354.55334472656199</v>
      </c>
      <c r="W415" s="92">
        <f t="shared" si="75"/>
        <v>-1.9267611454862332E-2</v>
      </c>
      <c r="X415" s="96">
        <v>1351.22131347656</v>
      </c>
      <c r="Y415" s="92">
        <f t="shared" si="76"/>
        <v>-3.3346019212909028E-2</v>
      </c>
    </row>
    <row r="416" spans="3:25" ht="14.25" customHeight="1" x14ac:dyDescent="0.35">
      <c r="C416" s="95">
        <v>45678</v>
      </c>
      <c r="D416" s="96">
        <v>33821.199999999997</v>
      </c>
      <c r="E416" s="92">
        <f t="shared" si="66"/>
        <v>7.5504017993459627E-3</v>
      </c>
      <c r="F416" s="96">
        <v>813.34997558593705</v>
      </c>
      <c r="G416" s="92">
        <f t="shared" si="67"/>
        <v>-2.9421077708402521E-3</v>
      </c>
      <c r="H416" s="96">
        <v>1045.69995117187</v>
      </c>
      <c r="I416" s="92">
        <f t="shared" si="68"/>
        <v>-1.973287914518862E-2</v>
      </c>
      <c r="J416" s="96">
        <v>105.75</v>
      </c>
      <c r="K416" s="92">
        <f t="shared" si="69"/>
        <v>-2.767563513339899E-2</v>
      </c>
      <c r="L416" s="96">
        <v>137.58187866210901</v>
      </c>
      <c r="M416" s="92">
        <f t="shared" si="70"/>
        <v>-3.9032997062179664E-2</v>
      </c>
      <c r="N416" s="96">
        <v>553.47296142578102</v>
      </c>
      <c r="O416" s="92">
        <f t="shared" si="71"/>
        <v>-3.7462236098500079E-2</v>
      </c>
      <c r="P416" s="96">
        <v>75.488510131835895</v>
      </c>
      <c r="Q416" s="92">
        <f t="shared" si="72"/>
        <v>-1.1755838991719725E-2</v>
      </c>
      <c r="R416" s="96">
        <v>310.16531372070301</v>
      </c>
      <c r="S416" s="92">
        <f t="shared" si="73"/>
        <v>-3.4965159131807755E-2</v>
      </c>
      <c r="T416" s="96">
        <v>289.396484375</v>
      </c>
      <c r="U416" s="92">
        <f t="shared" si="74"/>
        <v>-1.2734786598807668E-2</v>
      </c>
      <c r="V416" s="96">
        <v>361.518951416015</v>
      </c>
      <c r="W416" s="92">
        <f t="shared" si="75"/>
        <v>-2.2833499614166586E-2</v>
      </c>
      <c r="X416" s="96">
        <v>1397.83349609375</v>
      </c>
      <c r="Y416" s="92">
        <f t="shared" si="76"/>
        <v>-3.0344958866693417E-2</v>
      </c>
    </row>
    <row r="417" spans="3:25" ht="14.25" customHeight="1" x14ac:dyDescent="0.35">
      <c r="C417" s="95">
        <v>45677</v>
      </c>
      <c r="D417" s="96">
        <v>33567.75</v>
      </c>
      <c r="E417" s="92">
        <f t="shared" si="66"/>
        <v>2.8956475626166878E-2</v>
      </c>
      <c r="F417" s="96">
        <v>815.75</v>
      </c>
      <c r="G417" s="92">
        <f t="shared" si="67"/>
        <v>1.3165217989842271E-2</v>
      </c>
      <c r="H417" s="96">
        <v>1066.75</v>
      </c>
      <c r="I417" s="92">
        <f t="shared" si="68"/>
        <v>-1.0619506297904535E-2</v>
      </c>
      <c r="J417" s="96">
        <v>108.76000213623</v>
      </c>
      <c r="K417" s="92">
        <f t="shared" si="69"/>
        <v>-1.3604207971506299E-2</v>
      </c>
      <c r="L417" s="96">
        <v>143.17024230957</v>
      </c>
      <c r="M417" s="92">
        <f t="shared" si="70"/>
        <v>5.3063880336203795E-3</v>
      </c>
      <c r="N417" s="96">
        <v>575.01428222656205</v>
      </c>
      <c r="O417" s="92">
        <f t="shared" si="71"/>
        <v>1.9806318684589819E-2</v>
      </c>
      <c r="P417" s="96">
        <v>76.386497497558594</v>
      </c>
      <c r="Q417" s="92">
        <f t="shared" si="72"/>
        <v>-5.4727091653646864E-3</v>
      </c>
      <c r="R417" s="96">
        <v>321.403228759765</v>
      </c>
      <c r="S417" s="92">
        <f t="shared" si="73"/>
        <v>3.0354125925245556E-2</v>
      </c>
      <c r="T417" s="96">
        <v>293.12942504882801</v>
      </c>
      <c r="U417" s="92">
        <f t="shared" si="74"/>
        <v>1.2062120039373347E-2</v>
      </c>
      <c r="V417" s="96">
        <v>369.96658325195301</v>
      </c>
      <c r="W417" s="92">
        <f t="shared" si="75"/>
        <v>2.2751349959733158E-3</v>
      </c>
      <c r="X417" s="96">
        <v>1441.578125</v>
      </c>
      <c r="Y417" s="92">
        <f t="shared" si="76"/>
        <v>4.0283876264208818E-3</v>
      </c>
    </row>
    <row r="418" spans="3:25" ht="14.25" customHeight="1" x14ac:dyDescent="0.35">
      <c r="C418" s="95">
        <v>45674</v>
      </c>
      <c r="D418" s="96">
        <v>32623.1</v>
      </c>
      <c r="E418" s="92">
        <f t="shared" si="66"/>
        <v>-3.3189105888628778E-2</v>
      </c>
      <c r="F418" s="96">
        <v>805.15002441406205</v>
      </c>
      <c r="G418" s="92">
        <f t="shared" si="67"/>
        <v>1.5962175916797605E-2</v>
      </c>
      <c r="H418" s="96">
        <v>1078.19995117187</v>
      </c>
      <c r="I418" s="92">
        <f t="shared" si="68"/>
        <v>7.4281253649801648E-3</v>
      </c>
      <c r="J418" s="96">
        <v>110.26000213623</v>
      </c>
      <c r="K418" s="92">
        <f t="shared" si="69"/>
        <v>-2.0781495289529661E-2</v>
      </c>
      <c r="L418" s="96">
        <v>142.41453552246</v>
      </c>
      <c r="M418" s="92">
        <f t="shared" si="70"/>
        <v>1.2402179685649273E-2</v>
      </c>
      <c r="N418" s="96">
        <v>563.84655761718705</v>
      </c>
      <c r="O418" s="92">
        <f t="shared" si="71"/>
        <v>-4.294932802754059E-3</v>
      </c>
      <c r="P418" s="96">
        <v>76.806838989257798</v>
      </c>
      <c r="Q418" s="92">
        <f t="shared" si="72"/>
        <v>1.9916339762806379E-2</v>
      </c>
      <c r="R418" s="96">
        <v>311.93472290039</v>
      </c>
      <c r="S418" s="92">
        <f t="shared" si="73"/>
        <v>1.9969403317627865E-3</v>
      </c>
      <c r="T418" s="96">
        <v>289.63580322265602</v>
      </c>
      <c r="U418" s="92">
        <f t="shared" si="74"/>
        <v>1.6630330587446229E-2</v>
      </c>
      <c r="V418" s="96">
        <v>369.12677001953102</v>
      </c>
      <c r="W418" s="92">
        <f t="shared" si="75"/>
        <v>1.2740699261072352E-2</v>
      </c>
      <c r="X418" s="96">
        <v>1435.79418945312</v>
      </c>
      <c r="Y418" s="92">
        <f t="shared" si="76"/>
        <v>-1.0550959204875809E-2</v>
      </c>
    </row>
    <row r="419" spans="3:25" ht="14.25" customHeight="1" x14ac:dyDescent="0.35">
      <c r="C419" s="95">
        <v>45673</v>
      </c>
      <c r="D419" s="96">
        <v>33743</v>
      </c>
      <c r="E419" s="92">
        <f t="shared" si="66"/>
        <v>-2.037889443880736E-2</v>
      </c>
      <c r="F419" s="96">
        <v>792.5</v>
      </c>
      <c r="G419" s="92">
        <f t="shared" si="67"/>
        <v>1.5830257257523739E-2</v>
      </c>
      <c r="H419" s="96">
        <v>1070.25</v>
      </c>
      <c r="I419" s="92">
        <f t="shared" si="68"/>
        <v>3.4007970157320599E-2</v>
      </c>
      <c r="J419" s="96">
        <v>112.59999847412099</v>
      </c>
      <c r="K419" s="92">
        <f t="shared" si="69"/>
        <v>2.4661016466692942E-2</v>
      </c>
      <c r="L419" s="96">
        <v>140.669921875</v>
      </c>
      <c r="M419" s="92">
        <f t="shared" si="70"/>
        <v>7.9550098806258074E-3</v>
      </c>
      <c r="N419" s="96">
        <v>566.27868652343705</v>
      </c>
      <c r="O419" s="92">
        <f t="shared" si="71"/>
        <v>1.5939498562526522E-2</v>
      </c>
      <c r="P419" s="96">
        <v>75.306999206542898</v>
      </c>
      <c r="Q419" s="92">
        <f t="shared" si="72"/>
        <v>2.1378542050132454E-2</v>
      </c>
      <c r="R419" s="96">
        <v>311.31304931640602</v>
      </c>
      <c r="S419" s="92">
        <f t="shared" si="73"/>
        <v>1.2914148846691065E-2</v>
      </c>
      <c r="T419" s="96">
        <v>284.897857666015</v>
      </c>
      <c r="U419" s="92">
        <f t="shared" si="74"/>
        <v>-3.3483874115426415E-3</v>
      </c>
      <c r="V419" s="96">
        <v>364.48300170898398</v>
      </c>
      <c r="W419" s="92">
        <f t="shared" si="75"/>
        <v>9.440244563644784E-3</v>
      </c>
      <c r="X419" s="96">
        <v>1451.10473632812</v>
      </c>
      <c r="Y419" s="92">
        <f t="shared" si="76"/>
        <v>5.0418627272258876E-2</v>
      </c>
    </row>
    <row r="420" spans="3:25" ht="14.25" customHeight="1" x14ac:dyDescent="0.35">
      <c r="C420" s="95">
        <v>45672</v>
      </c>
      <c r="D420" s="96">
        <v>34444.949999999997</v>
      </c>
      <c r="E420" s="92">
        <f t="shared" si="66"/>
        <v>-2.0264581567465245E-2</v>
      </c>
      <c r="F420" s="96">
        <v>780.15002441406205</v>
      </c>
      <c r="G420" s="92">
        <f t="shared" si="67"/>
        <v>1.1474182239284092E-2</v>
      </c>
      <c r="H420" s="96">
        <v>1035.05004882812</v>
      </c>
      <c r="I420" s="92">
        <f t="shared" si="68"/>
        <v>2.8008217635183685E-2</v>
      </c>
      <c r="J420" s="96">
        <v>109.889999389648</v>
      </c>
      <c r="K420" s="92">
        <f t="shared" si="69"/>
        <v>2.3184337322099902E-2</v>
      </c>
      <c r="L420" s="96">
        <v>139.55972290039</v>
      </c>
      <c r="M420" s="92">
        <f t="shared" si="70"/>
        <v>2.6025920246819378E-3</v>
      </c>
      <c r="N420" s="96">
        <v>557.39410400390602</v>
      </c>
      <c r="O420" s="92">
        <f t="shared" si="71"/>
        <v>2.4915665376555207E-2</v>
      </c>
      <c r="P420" s="96">
        <v>73.730743408203097</v>
      </c>
      <c r="Q420" s="92">
        <f t="shared" si="72"/>
        <v>1.0341640358397797E-2</v>
      </c>
      <c r="R420" s="96">
        <v>307.34396362304602</v>
      </c>
      <c r="S420" s="92">
        <f t="shared" si="73"/>
        <v>3.5277180268042718E-2</v>
      </c>
      <c r="T420" s="96">
        <v>285.85501098632801</v>
      </c>
      <c r="U420" s="92">
        <f t="shared" si="74"/>
        <v>2.8940491609821928E-2</v>
      </c>
      <c r="V420" s="96">
        <v>361.07437133789</v>
      </c>
      <c r="W420" s="92">
        <f t="shared" si="75"/>
        <v>2.3812937681515267E-2</v>
      </c>
      <c r="X420" s="96">
        <v>1381.45373535156</v>
      </c>
      <c r="Y420" s="92">
        <f t="shared" si="76"/>
        <v>3.1202506114439421E-2</v>
      </c>
    </row>
    <row r="421" spans="3:25" ht="14.25" customHeight="1" x14ac:dyDescent="0.35">
      <c r="C421" s="95">
        <v>45671</v>
      </c>
      <c r="D421" s="96">
        <v>35157.4</v>
      </c>
      <c r="E421" s="92">
        <f t="shared" si="66"/>
        <v>-2.0901613121093732E-4</v>
      </c>
      <c r="F421" s="96">
        <v>771.29998779296795</v>
      </c>
      <c r="G421" s="92">
        <f t="shared" si="67"/>
        <v>0.1198547917139281</v>
      </c>
      <c r="H421" s="96">
        <v>1006.84997558593</v>
      </c>
      <c r="I421" s="92">
        <f t="shared" si="68"/>
        <v>0.1316099753705311</v>
      </c>
      <c r="J421" s="96">
        <v>107.400001525878</v>
      </c>
      <c r="K421" s="92">
        <f t="shared" si="69"/>
        <v>0.19359854988938574</v>
      </c>
      <c r="L421" s="96">
        <v>139.19744873046801</v>
      </c>
      <c r="M421" s="92">
        <f t="shared" si="70"/>
        <v>1.0985425651024894E-2</v>
      </c>
      <c r="N421" s="96">
        <v>543.84387207031205</v>
      </c>
      <c r="O421" s="92">
        <f t="shared" si="71"/>
        <v>5.8136140735556063E-2</v>
      </c>
      <c r="P421" s="96">
        <v>72.976051330566406</v>
      </c>
      <c r="Q421" s="92">
        <f t="shared" si="72"/>
        <v>5.2638894360808486E-2</v>
      </c>
      <c r="R421" s="96">
        <v>296.87118530273398</v>
      </c>
      <c r="S421" s="92">
        <f t="shared" si="73"/>
        <v>4.091207240252781E-2</v>
      </c>
      <c r="T421" s="96">
        <v>277.81491088867102</v>
      </c>
      <c r="U421" s="92">
        <f t="shared" si="74"/>
        <v>9.2140804239306817E-3</v>
      </c>
      <c r="V421" s="96">
        <v>352.67611694335898</v>
      </c>
      <c r="W421" s="92">
        <f t="shared" si="75"/>
        <v>5.0007336837145422E-2</v>
      </c>
      <c r="X421" s="96">
        <v>1339.65319824218</v>
      </c>
      <c r="Y421" s="92">
        <f t="shared" si="76"/>
        <v>5.2185407326344357E-2</v>
      </c>
    </row>
    <row r="422" spans="3:25" ht="14.25" customHeight="1" x14ac:dyDescent="0.35">
      <c r="C422" s="95">
        <v>45670</v>
      </c>
      <c r="D422" s="96">
        <v>35164.75</v>
      </c>
      <c r="E422" s="92">
        <f t="shared" si="66"/>
        <v>1.2484469993075287E-2</v>
      </c>
      <c r="F422" s="96">
        <v>688.75</v>
      </c>
      <c r="G422" s="92">
        <f t="shared" si="67"/>
        <v>-5.5536510113129878E-2</v>
      </c>
      <c r="H422" s="96">
        <v>889.75</v>
      </c>
      <c r="I422" s="92">
        <f t="shared" si="68"/>
        <v>-5.6518730165838416E-2</v>
      </c>
      <c r="J422" s="96">
        <v>89.980003356933594</v>
      </c>
      <c r="K422" s="92">
        <f t="shared" si="69"/>
        <v>-6.717806125899195E-2</v>
      </c>
      <c r="L422" s="96">
        <v>137.68492126464801</v>
      </c>
      <c r="M422" s="92">
        <f t="shared" si="70"/>
        <v>-6.4031449423073927E-2</v>
      </c>
      <c r="N422" s="96">
        <v>513.96398925781205</v>
      </c>
      <c r="O422" s="92">
        <f t="shared" si="71"/>
        <v>-4.0492889941133758E-2</v>
      </c>
      <c r="P422" s="96">
        <v>69.326766967773395</v>
      </c>
      <c r="Q422" s="92">
        <f t="shared" si="72"/>
        <v>-5.2611023277907565E-2</v>
      </c>
      <c r="R422" s="96">
        <v>285.20294189453102</v>
      </c>
      <c r="S422" s="92">
        <f t="shared" si="73"/>
        <v>-3.2603401792556275E-2</v>
      </c>
      <c r="T422" s="96">
        <v>275.27847290039</v>
      </c>
      <c r="U422" s="92">
        <f t="shared" si="74"/>
        <v>-4.0373602501321493E-2</v>
      </c>
      <c r="V422" s="96">
        <v>335.87966918945301</v>
      </c>
      <c r="W422" s="92">
        <f t="shared" si="75"/>
        <v>-4.602218623001697E-2</v>
      </c>
      <c r="X422" s="96">
        <v>1273.21020507812</v>
      </c>
      <c r="Y422" s="92">
        <f t="shared" si="76"/>
        <v>-3.5707652247314203E-2</v>
      </c>
    </row>
    <row r="423" spans="3:25" ht="14.25" customHeight="1" x14ac:dyDescent="0.35">
      <c r="C423" s="95">
        <v>45667</v>
      </c>
      <c r="D423" s="96">
        <v>34731.15</v>
      </c>
      <c r="E423" s="92">
        <f t="shared" si="66"/>
        <v>-3.2398127266218268E-2</v>
      </c>
      <c r="F423" s="96">
        <v>729.25</v>
      </c>
      <c r="G423" s="92">
        <f t="shared" si="67"/>
        <v>-2.9607451763140391E-2</v>
      </c>
      <c r="H423" s="96">
        <v>943.04998779296795</v>
      </c>
      <c r="I423" s="92">
        <f t="shared" si="68"/>
        <v>-3.544034364471893E-2</v>
      </c>
      <c r="J423" s="96">
        <v>96.459999084472599</v>
      </c>
      <c r="K423" s="92">
        <f t="shared" si="69"/>
        <v>-3.133161969483933E-2</v>
      </c>
      <c r="L423" s="96">
        <v>147.10421752929599</v>
      </c>
      <c r="M423" s="92">
        <f t="shared" si="70"/>
        <v>-4.3969602574849276E-2</v>
      </c>
      <c r="N423" s="96">
        <v>535.65417480468705</v>
      </c>
      <c r="O423" s="92">
        <f t="shared" si="71"/>
        <v>-3.2368008430683215E-2</v>
      </c>
      <c r="P423" s="96">
        <v>73.176666259765597</v>
      </c>
      <c r="Q423" s="92">
        <f t="shared" si="72"/>
        <v>-1.9331759178428665E-2</v>
      </c>
      <c r="R423" s="96">
        <v>294.81491088867102</v>
      </c>
      <c r="S423" s="92">
        <f t="shared" si="73"/>
        <v>-3.7771221809562272E-2</v>
      </c>
      <c r="T423" s="96">
        <v>286.86004638671801</v>
      </c>
      <c r="U423" s="92">
        <f t="shared" si="74"/>
        <v>-1.8181723226689983E-2</v>
      </c>
      <c r="V423" s="96">
        <v>352.08331298828102</v>
      </c>
      <c r="W423" s="92">
        <f t="shared" si="75"/>
        <v>-2.9415760760976295E-2</v>
      </c>
      <c r="X423" s="96">
        <v>1320.35705566406</v>
      </c>
      <c r="Y423" s="92">
        <f t="shared" si="76"/>
        <v>-3.9970358664943584E-2</v>
      </c>
    </row>
    <row r="424" spans="3:25" ht="14.25" customHeight="1" x14ac:dyDescent="0.35">
      <c r="C424" s="95">
        <v>45666</v>
      </c>
      <c r="D424" s="96">
        <v>35894.050000000003</v>
      </c>
      <c r="E424" s="92">
        <f t="shared" si="66"/>
        <v>4.9879745435505995E-3</v>
      </c>
      <c r="F424" s="96">
        <v>751.5</v>
      </c>
      <c r="G424" s="92">
        <f t="shared" si="67"/>
        <v>-2.4279423410349721E-2</v>
      </c>
      <c r="H424" s="96">
        <v>977.70001220703102</v>
      </c>
      <c r="I424" s="92">
        <f t="shared" si="68"/>
        <v>-1.1375701361177493E-2</v>
      </c>
      <c r="J424" s="96">
        <v>99.580001831054602</v>
      </c>
      <c r="K424" s="92">
        <f t="shared" si="69"/>
        <v>-1.3961739405286666E-2</v>
      </c>
      <c r="L424" s="96">
        <v>153.86981201171801</v>
      </c>
      <c r="M424" s="92">
        <f t="shared" si="70"/>
        <v>-2.5971863331771927E-2</v>
      </c>
      <c r="N424" s="96">
        <v>553.57220458984295</v>
      </c>
      <c r="O424" s="92">
        <f t="shared" si="71"/>
        <v>-3.7455771512504232E-2</v>
      </c>
      <c r="P424" s="96">
        <v>74.619186401367102</v>
      </c>
      <c r="Q424" s="92">
        <f t="shared" si="72"/>
        <v>-1.1140595676290999E-2</v>
      </c>
      <c r="R424" s="96">
        <v>306.38754272460898</v>
      </c>
      <c r="S424" s="92">
        <f t="shared" si="73"/>
        <v>-1.5519165528123158E-2</v>
      </c>
      <c r="T424" s="96">
        <v>292.17224121093699</v>
      </c>
      <c r="U424" s="92">
        <f t="shared" si="74"/>
        <v>-4.5654884012066299E-3</v>
      </c>
      <c r="V424" s="96">
        <v>362.75399780273398</v>
      </c>
      <c r="W424" s="92">
        <f t="shared" si="75"/>
        <v>-1.8446647157905005E-2</v>
      </c>
      <c r="X424" s="96">
        <v>1375.32946777343</v>
      </c>
      <c r="Y424" s="92">
        <f t="shared" si="76"/>
        <v>-1.3698549790869263E-2</v>
      </c>
    </row>
    <row r="425" spans="3:25" ht="14.25" customHeight="1" x14ac:dyDescent="0.35">
      <c r="C425" s="95">
        <v>45665</v>
      </c>
      <c r="D425" s="96">
        <v>35715.9</v>
      </c>
      <c r="E425" s="92">
        <f t="shared" si="66"/>
        <v>8.0566292553441166E-3</v>
      </c>
      <c r="F425" s="96">
        <v>770.20001220703102</v>
      </c>
      <c r="G425" s="92">
        <f t="shared" si="67"/>
        <v>-1.452239237823838E-2</v>
      </c>
      <c r="H425" s="96">
        <v>988.95001220703102</v>
      </c>
      <c r="I425" s="92">
        <f t="shared" si="68"/>
        <v>-1.6459460758795563E-2</v>
      </c>
      <c r="J425" s="96">
        <v>100.98999786376901</v>
      </c>
      <c r="K425" s="92">
        <f t="shared" si="69"/>
        <v>-9.6107026105930471E-3</v>
      </c>
      <c r="L425" s="96">
        <v>157.97265625</v>
      </c>
      <c r="M425" s="92">
        <f t="shared" si="70"/>
        <v>-2.6837026887216786E-2</v>
      </c>
      <c r="N425" s="96">
        <v>575.113525390625</v>
      </c>
      <c r="O425" s="92">
        <f t="shared" si="71"/>
        <v>-2.736512965268334E-2</v>
      </c>
      <c r="P425" s="96">
        <v>75.459854125976506</v>
      </c>
      <c r="Q425" s="92">
        <f t="shared" si="72"/>
        <v>-2.5256869951320038E-3</v>
      </c>
      <c r="R425" s="96">
        <v>311.21737670898398</v>
      </c>
      <c r="S425" s="92">
        <f t="shared" si="73"/>
        <v>-9.7384412512401264E-3</v>
      </c>
      <c r="T425" s="96">
        <v>293.51226806640602</v>
      </c>
      <c r="U425" s="92">
        <f t="shared" si="74"/>
        <v>5.2450832374637546E-3</v>
      </c>
      <c r="V425" s="96">
        <v>369.57135009765602</v>
      </c>
      <c r="W425" s="92">
        <f t="shared" si="75"/>
        <v>-1.2409274621033584E-2</v>
      </c>
      <c r="X425" s="96">
        <v>1394.43115234375</v>
      </c>
      <c r="Y425" s="92">
        <f t="shared" si="76"/>
        <v>-1.3106393713629094E-2</v>
      </c>
    </row>
    <row r="426" spans="3:25" ht="14.25" customHeight="1" x14ac:dyDescent="0.35">
      <c r="C426" s="95">
        <v>45664</v>
      </c>
      <c r="D426" s="96">
        <v>35430.449999999997</v>
      </c>
      <c r="E426" s="92">
        <f t="shared" si="66"/>
        <v>6.8829794036360248E-3</v>
      </c>
      <c r="F426" s="96">
        <v>781.54998779296795</v>
      </c>
      <c r="G426" s="92">
        <f t="shared" si="67"/>
        <v>1.6848832446499262E-2</v>
      </c>
      <c r="H426" s="96">
        <v>1005.5</v>
      </c>
      <c r="I426" s="92">
        <f t="shared" si="68"/>
        <v>2.330554140346619E-2</v>
      </c>
      <c r="J426" s="96">
        <v>101.970001220703</v>
      </c>
      <c r="K426" s="92">
        <f t="shared" si="69"/>
        <v>2.3178782597937486E-2</v>
      </c>
      <c r="L426" s="96">
        <v>162.32908630371</v>
      </c>
      <c r="M426" s="92">
        <f t="shared" si="70"/>
        <v>1.7889614499527307E-2</v>
      </c>
      <c r="N426" s="96">
        <v>591.29437255859295</v>
      </c>
      <c r="O426" s="92">
        <f t="shared" si="71"/>
        <v>-9.8079208072598956E-3</v>
      </c>
      <c r="P426" s="96">
        <v>75.650924682617102</v>
      </c>
      <c r="Q426" s="92">
        <f t="shared" si="72"/>
        <v>-1.0090941385292318E-3</v>
      </c>
      <c r="R426" s="96">
        <v>314.27795410156199</v>
      </c>
      <c r="S426" s="92">
        <f t="shared" si="73"/>
        <v>3.3587018124983103E-3</v>
      </c>
      <c r="T426" s="96">
        <v>291.98080444335898</v>
      </c>
      <c r="U426" s="92">
        <f t="shared" si="74"/>
        <v>-3.1046872577488172E-3</v>
      </c>
      <c r="V426" s="96">
        <v>374.215087890625</v>
      </c>
      <c r="W426" s="92">
        <f t="shared" si="75"/>
        <v>2.6404997519091644E-4</v>
      </c>
      <c r="X426" s="96">
        <v>1412.94982910156</v>
      </c>
      <c r="Y426" s="92">
        <f t="shared" si="76"/>
        <v>-1.2131740176886119E-2</v>
      </c>
    </row>
    <row r="427" spans="3:25" ht="14.25" customHeight="1" x14ac:dyDescent="0.35">
      <c r="C427" s="95">
        <v>45663</v>
      </c>
      <c r="D427" s="96">
        <v>35188.25</v>
      </c>
      <c r="E427" s="92">
        <f t="shared" si="66"/>
        <v>1.0221863677861265E-2</v>
      </c>
      <c r="F427" s="96">
        <v>768.59997558593705</v>
      </c>
      <c r="G427" s="92">
        <f t="shared" si="67"/>
        <v>-6.4109618769026433E-2</v>
      </c>
      <c r="H427" s="96">
        <v>982.59997558593705</v>
      </c>
      <c r="I427" s="92">
        <f t="shared" si="68"/>
        <v>-5.3599830882795962E-2</v>
      </c>
      <c r="J427" s="96">
        <v>99.660003662109304</v>
      </c>
      <c r="K427" s="92">
        <f t="shared" si="69"/>
        <v>-4.2559254795248025E-2</v>
      </c>
      <c r="L427" s="96">
        <v>159.47611999511699</v>
      </c>
      <c r="M427" s="92">
        <f t="shared" si="70"/>
        <v>-5.2824083875159911E-2</v>
      </c>
      <c r="N427" s="96">
        <v>597.15118408203102</v>
      </c>
      <c r="O427" s="92">
        <f t="shared" si="71"/>
        <v>-5.1781235983239027E-2</v>
      </c>
      <c r="P427" s="96">
        <v>75.727340698242102</v>
      </c>
      <c r="Q427" s="92">
        <f t="shared" si="72"/>
        <v>-4.5974294825295914E-2</v>
      </c>
      <c r="R427" s="96">
        <v>313.22592163085898</v>
      </c>
      <c r="S427" s="92">
        <f t="shared" si="73"/>
        <v>-3.6339324133486506E-2</v>
      </c>
      <c r="T427" s="96">
        <v>292.89013671875</v>
      </c>
      <c r="U427" s="92">
        <f t="shared" si="74"/>
        <v>-3.1798618167203196E-2</v>
      </c>
      <c r="V427" s="96">
        <v>374.11630249023398</v>
      </c>
      <c r="W427" s="92">
        <f t="shared" si="75"/>
        <v>-4.537999489791289E-2</v>
      </c>
      <c r="X427" s="96">
        <v>1430.30187988281</v>
      </c>
      <c r="Y427" s="92">
        <f t="shared" si="76"/>
        <v>-2.7817113307816221E-2</v>
      </c>
    </row>
    <row r="428" spans="3:25" ht="14.25" customHeight="1" x14ac:dyDescent="0.35">
      <c r="C428" s="95">
        <v>45660</v>
      </c>
      <c r="D428" s="96">
        <v>34832.199999999997</v>
      </c>
      <c r="E428" s="92">
        <f t="shared" si="66"/>
        <v>-5.9133432650103623E-3</v>
      </c>
      <c r="F428" s="96">
        <v>821.25</v>
      </c>
      <c r="G428" s="92">
        <f t="shared" si="67"/>
        <v>1.5079429443306536E-2</v>
      </c>
      <c r="H428" s="96">
        <v>1038.25</v>
      </c>
      <c r="I428" s="92">
        <f t="shared" si="68"/>
        <v>-7.8834209268991984E-3</v>
      </c>
      <c r="J428" s="96">
        <v>104.08999633789</v>
      </c>
      <c r="K428" s="92">
        <f t="shared" si="69"/>
        <v>-2.5872390847246907E-3</v>
      </c>
      <c r="L428" s="96">
        <v>168.3701171875</v>
      </c>
      <c r="M428" s="92">
        <f t="shared" si="70"/>
        <v>-1.806465644511257E-2</v>
      </c>
      <c r="N428" s="96">
        <v>629.760986328125</v>
      </c>
      <c r="O428" s="92">
        <f t="shared" si="71"/>
        <v>-1.0296442862147148E-2</v>
      </c>
      <c r="P428" s="96">
        <v>79.376625061035099</v>
      </c>
      <c r="Q428" s="92">
        <f t="shared" si="72"/>
        <v>7.5179006858132613E-3</v>
      </c>
      <c r="R428" s="96">
        <v>325.03756713867102</v>
      </c>
      <c r="S428" s="92">
        <f t="shared" si="73"/>
        <v>5.4732180770165062E-3</v>
      </c>
      <c r="T428" s="96">
        <v>302.509521484375</v>
      </c>
      <c r="U428" s="92">
        <f t="shared" si="74"/>
        <v>2.8557105865270049E-3</v>
      </c>
      <c r="V428" s="96">
        <v>391.90075683593699</v>
      </c>
      <c r="W428" s="92">
        <f t="shared" si="75"/>
        <v>2.9076330776516279E-3</v>
      </c>
      <c r="X428" s="96">
        <v>1471.22717285156</v>
      </c>
      <c r="Y428" s="92">
        <f t="shared" si="76"/>
        <v>-1.6282126561547261E-2</v>
      </c>
    </row>
    <row r="429" spans="3:25" ht="14.25" customHeight="1" x14ac:dyDescent="0.35">
      <c r="C429" s="95">
        <v>45659</v>
      </c>
      <c r="D429" s="96">
        <v>35039.4</v>
      </c>
      <c r="E429" s="92">
        <f t="shared" si="66"/>
        <v>-3.4172792313895695E-3</v>
      </c>
      <c r="F429" s="96">
        <v>809.04998779296795</v>
      </c>
      <c r="G429" s="92">
        <f t="shared" si="67"/>
        <v>4.4695208037461853E-3</v>
      </c>
      <c r="H429" s="96">
        <v>1046.5</v>
      </c>
      <c r="I429" s="92">
        <f t="shared" si="68"/>
        <v>9.5542415526894686E-5</v>
      </c>
      <c r="J429" s="96">
        <v>104.36000061035099</v>
      </c>
      <c r="K429" s="92">
        <f t="shared" si="69"/>
        <v>-9.2091636175879454E-3</v>
      </c>
      <c r="L429" s="96">
        <v>171.46762084960901</v>
      </c>
      <c r="M429" s="92">
        <f t="shared" si="70"/>
        <v>1.7193244866963164E-2</v>
      </c>
      <c r="N429" s="96">
        <v>636.312744140625</v>
      </c>
      <c r="O429" s="92">
        <f t="shared" si="71"/>
        <v>-5.1217580576947697E-3</v>
      </c>
      <c r="P429" s="96">
        <v>78.784332275390597</v>
      </c>
      <c r="Q429" s="92">
        <f t="shared" si="72"/>
        <v>6.468092721123142E-3</v>
      </c>
      <c r="R429" s="96">
        <v>323.26824951171801</v>
      </c>
      <c r="S429" s="92">
        <f t="shared" si="73"/>
        <v>1.3037599676986478E-2</v>
      </c>
      <c r="T429" s="96">
        <v>301.64810180664</v>
      </c>
      <c r="U429" s="92">
        <f t="shared" si="74"/>
        <v>1.5302771547951455E-2</v>
      </c>
      <c r="V429" s="96">
        <v>390.764556884765</v>
      </c>
      <c r="W429" s="92">
        <f t="shared" si="75"/>
        <v>8.0285995240811925E-3</v>
      </c>
      <c r="X429" s="96">
        <v>1495.57836914062</v>
      </c>
      <c r="Y429" s="92">
        <f t="shared" si="76"/>
        <v>2.9613435841614022E-2</v>
      </c>
    </row>
    <row r="430" spans="3:25" ht="14.25" customHeight="1" x14ac:dyDescent="0.35">
      <c r="C430" s="95">
        <v>45658</v>
      </c>
      <c r="D430" s="96">
        <v>35159.550000000003</v>
      </c>
      <c r="E430" s="92">
        <f t="shared" si="66"/>
        <v>2.126267815687477E-3</v>
      </c>
      <c r="F430" s="96">
        <v>805.45001220703102</v>
      </c>
      <c r="G430" s="92">
        <f t="shared" si="67"/>
        <v>-9.3029023647228648E-4</v>
      </c>
      <c r="H430" s="96">
        <v>1046.40002441406</v>
      </c>
      <c r="I430" s="92">
        <f t="shared" si="68"/>
        <v>5.4771533675690431E-3</v>
      </c>
      <c r="J430" s="96">
        <v>105.33000183105401</v>
      </c>
      <c r="K430" s="92">
        <f t="shared" si="69"/>
        <v>-5.2884839155900032E-3</v>
      </c>
      <c r="L430" s="96">
        <v>168.56936645507801</v>
      </c>
      <c r="M430" s="92">
        <f t="shared" si="70"/>
        <v>1.0218297521280562E-3</v>
      </c>
      <c r="N430" s="96">
        <v>639.58856201171795</v>
      </c>
      <c r="O430" s="92">
        <f t="shared" si="71"/>
        <v>2.5674060081593009E-3</v>
      </c>
      <c r="P430" s="96">
        <v>78.278022766113196</v>
      </c>
      <c r="Q430" s="92">
        <f t="shared" si="72"/>
        <v>1.5491504065209272E-2</v>
      </c>
      <c r="R430" s="96">
        <v>319.10784912109301</v>
      </c>
      <c r="S430" s="92">
        <f t="shared" si="73"/>
        <v>9.000564078731621E-4</v>
      </c>
      <c r="T430" s="96">
        <v>297.10162353515602</v>
      </c>
      <c r="U430" s="92">
        <f t="shared" si="74"/>
        <v>5.5069624824437557E-3</v>
      </c>
      <c r="V430" s="96">
        <v>387.652252197265</v>
      </c>
      <c r="W430" s="92">
        <f t="shared" si="75"/>
        <v>-1.2743808980619775E-4</v>
      </c>
      <c r="X430" s="96">
        <v>1452.56298828125</v>
      </c>
      <c r="Y430" s="92">
        <f t="shared" si="76"/>
        <v>5.585763157493373E-3</v>
      </c>
    </row>
    <row r="431" spans="3:25" ht="14.25" customHeight="1" x14ac:dyDescent="0.35">
      <c r="C431" s="95">
        <v>45657</v>
      </c>
      <c r="D431" s="96">
        <v>35084.949999999997</v>
      </c>
      <c r="E431" s="92">
        <f t="shared" si="66"/>
        <v>-1.7867431058887773E-3</v>
      </c>
      <c r="F431" s="96">
        <v>806.20001220703102</v>
      </c>
      <c r="G431" s="92">
        <f t="shared" si="67"/>
        <v>-2.426624846350256E-2</v>
      </c>
      <c r="H431" s="96">
        <v>1040.69995117187</v>
      </c>
      <c r="I431" s="92">
        <f t="shared" si="68"/>
        <v>-3.2492048946150875E-2</v>
      </c>
      <c r="J431" s="96">
        <v>105.889999389648</v>
      </c>
      <c r="K431" s="92">
        <f t="shared" si="69"/>
        <v>-1.8537399307760993E-2</v>
      </c>
      <c r="L431" s="96">
        <v>168.39729309082</v>
      </c>
      <c r="M431" s="92">
        <f t="shared" si="70"/>
        <v>3.3457632333155907E-3</v>
      </c>
      <c r="N431" s="96">
        <v>637.95068359375</v>
      </c>
      <c r="O431" s="92">
        <f t="shared" si="71"/>
        <v>-1.3209428732572359E-3</v>
      </c>
      <c r="P431" s="96">
        <v>77.083877563476506</v>
      </c>
      <c r="Q431" s="92">
        <f t="shared" si="72"/>
        <v>1.1786894958018657E-2</v>
      </c>
      <c r="R431" s="96">
        <v>318.82089233398398</v>
      </c>
      <c r="S431" s="92">
        <f t="shared" si="73"/>
        <v>5.884068484040661E-3</v>
      </c>
      <c r="T431" s="96">
        <v>295.47445678710898</v>
      </c>
      <c r="U431" s="92">
        <f t="shared" si="74"/>
        <v>3.7393594903283311E-3</v>
      </c>
      <c r="V431" s="96">
        <v>387.70166015625</v>
      </c>
      <c r="W431" s="92">
        <f t="shared" si="75"/>
        <v>6.7991909917690663E-3</v>
      </c>
      <c r="X431" s="96">
        <v>1444.49438476562</v>
      </c>
      <c r="Y431" s="92">
        <f t="shared" si="76"/>
        <v>5.4388616133081324E-2</v>
      </c>
    </row>
    <row r="432" spans="3:25" ht="14.25" customHeight="1" x14ac:dyDescent="0.35">
      <c r="C432" s="95">
        <v>45656</v>
      </c>
      <c r="D432" s="96">
        <v>35147.75</v>
      </c>
      <c r="E432" s="92">
        <f t="shared" si="66"/>
        <v>6.7930657164299024E-3</v>
      </c>
      <c r="F432" s="96">
        <v>826.25</v>
      </c>
      <c r="G432" s="92">
        <f t="shared" si="67"/>
        <v>2.5187651201070249E-2</v>
      </c>
      <c r="H432" s="96">
        <v>1075.65002441406</v>
      </c>
      <c r="I432" s="92">
        <f t="shared" si="68"/>
        <v>2.0540820127191717E-2</v>
      </c>
      <c r="J432" s="96">
        <v>107.889999389648</v>
      </c>
      <c r="K432" s="92">
        <f t="shared" si="69"/>
        <v>6.4528870389642279E-2</v>
      </c>
      <c r="L432" s="96">
        <v>167.83575439453099</v>
      </c>
      <c r="M432" s="92">
        <f t="shared" si="70"/>
        <v>3.9005902133213421E-3</v>
      </c>
      <c r="N432" s="96">
        <v>638.79449462890602</v>
      </c>
      <c r="O432" s="92">
        <f t="shared" si="71"/>
        <v>2.8283873700989171E-2</v>
      </c>
      <c r="P432" s="96">
        <v>76.185882568359304</v>
      </c>
      <c r="Q432" s="92">
        <f t="shared" si="72"/>
        <v>-7.2203881667002312E-3</v>
      </c>
      <c r="R432" s="96">
        <v>316.95590209960898</v>
      </c>
      <c r="S432" s="92">
        <f t="shared" si="73"/>
        <v>-1.0746240963520837E-2</v>
      </c>
      <c r="T432" s="96">
        <v>294.37368774414</v>
      </c>
      <c r="U432" s="92">
        <f t="shared" si="74"/>
        <v>-5.9792499221978934E-3</v>
      </c>
      <c r="V432" s="96">
        <v>385.083404541015</v>
      </c>
      <c r="W432" s="92">
        <f t="shared" si="75"/>
        <v>-2.3182893611005673E-2</v>
      </c>
      <c r="X432" s="96">
        <v>1369.98291015625</v>
      </c>
      <c r="Y432" s="92">
        <f t="shared" si="76"/>
        <v>-2.9039781605971982E-2</v>
      </c>
    </row>
    <row r="433" spans="3:25" ht="14.25" customHeight="1" x14ac:dyDescent="0.35">
      <c r="C433" s="95">
        <v>45653</v>
      </c>
      <c r="D433" s="96">
        <v>34910.6</v>
      </c>
      <c r="E433" s="92">
        <f t="shared" si="66"/>
        <v>-2.0141348706923079E-2</v>
      </c>
      <c r="F433" s="96">
        <v>805.95001220703102</v>
      </c>
      <c r="G433" s="92">
        <f t="shared" si="67"/>
        <v>1.7228353684677788E-2</v>
      </c>
      <c r="H433" s="96">
        <v>1054</v>
      </c>
      <c r="I433" s="92">
        <f t="shared" si="68"/>
        <v>-9.631195677707316E-3</v>
      </c>
      <c r="J433" s="96">
        <v>101.34999847412099</v>
      </c>
      <c r="K433" s="92">
        <f t="shared" si="69"/>
        <v>-7.8873933563350374E-4</v>
      </c>
      <c r="L433" s="96">
        <v>167.18363952636699</v>
      </c>
      <c r="M433" s="92">
        <f t="shared" si="70"/>
        <v>-1.2445534265537184E-3</v>
      </c>
      <c r="N433" s="96">
        <v>621.223876953125</v>
      </c>
      <c r="O433" s="92">
        <f t="shared" si="71"/>
        <v>-1.6810601229230948E-2</v>
      </c>
      <c r="P433" s="96">
        <v>76.739974975585895</v>
      </c>
      <c r="Q433" s="92">
        <f t="shared" si="72"/>
        <v>-2.0843453318144523E-2</v>
      </c>
      <c r="R433" s="96">
        <v>320.39898681640602</v>
      </c>
      <c r="S433" s="92">
        <f t="shared" si="73"/>
        <v>1.0458753998070502E-3</v>
      </c>
      <c r="T433" s="96">
        <v>296.14440917968699</v>
      </c>
      <c r="U433" s="92">
        <f t="shared" si="74"/>
        <v>-2.9005509392511231E-3</v>
      </c>
      <c r="V433" s="96">
        <v>394.22262573242102</v>
      </c>
      <c r="W433" s="92">
        <f t="shared" si="75"/>
        <v>-1.3109078910557348E-2</v>
      </c>
      <c r="X433" s="96">
        <v>1410.95678710937</v>
      </c>
      <c r="Y433" s="92">
        <f t="shared" si="76"/>
        <v>-1.1442272700644796E-2</v>
      </c>
    </row>
    <row r="434" spans="3:25" ht="14.25" customHeight="1" x14ac:dyDescent="0.35">
      <c r="C434" s="95">
        <v>45652</v>
      </c>
      <c r="D434" s="96">
        <v>35628.199999999997</v>
      </c>
      <c r="E434" s="92">
        <f t="shared" si="66"/>
        <v>-9.8271904129311194E-3</v>
      </c>
      <c r="F434" s="96">
        <v>792.29998779296795</v>
      </c>
      <c r="G434" s="92">
        <f t="shared" si="67"/>
        <v>2.7226760446464437E-2</v>
      </c>
      <c r="H434" s="96">
        <v>1064.25</v>
      </c>
      <c r="I434" s="92">
        <f t="shared" si="68"/>
        <v>3.2200135395575424E-2</v>
      </c>
      <c r="J434" s="96">
        <v>101.430000305175</v>
      </c>
      <c r="K434" s="92">
        <f t="shared" si="69"/>
        <v>2.2479873241290527E-2</v>
      </c>
      <c r="L434" s="96">
        <v>167.39196777343699</v>
      </c>
      <c r="M434" s="92">
        <f t="shared" si="70"/>
        <v>7.5229457560239688E-3</v>
      </c>
      <c r="N434" s="96">
        <v>631.84558105468705</v>
      </c>
      <c r="O434" s="92">
        <f t="shared" si="71"/>
        <v>-1.7822753488848653E-2</v>
      </c>
      <c r="P434" s="96">
        <v>78.373550415039006</v>
      </c>
      <c r="Q434" s="92">
        <f t="shared" si="72"/>
        <v>-1.2186302479177957E-4</v>
      </c>
      <c r="R434" s="96">
        <v>320.06423950195301</v>
      </c>
      <c r="S434" s="92">
        <f t="shared" si="73"/>
        <v>-1.9384796780801405E-3</v>
      </c>
      <c r="T434" s="96">
        <v>297.00588989257801</v>
      </c>
      <c r="U434" s="92">
        <f t="shared" si="74"/>
        <v>6.4486829500709497E-4</v>
      </c>
      <c r="V434" s="96">
        <v>399.45916748046801</v>
      </c>
      <c r="W434" s="92">
        <f t="shared" si="75"/>
        <v>1.2268346413434328E-2</v>
      </c>
      <c r="X434" s="96">
        <v>1427.28820800781</v>
      </c>
      <c r="Y434" s="92">
        <f t="shared" si="76"/>
        <v>-2.2535117307374453E-2</v>
      </c>
    </row>
    <row r="435" spans="3:25" ht="14.25" customHeight="1" x14ac:dyDescent="0.35">
      <c r="C435" s="95">
        <v>45650</v>
      </c>
      <c r="D435" s="96">
        <v>35981.800000000003</v>
      </c>
      <c r="E435" s="92">
        <f t="shared" si="66"/>
        <v>-1.0820499568389597E-2</v>
      </c>
      <c r="F435" s="96">
        <v>771.29998779296795</v>
      </c>
      <c r="G435" s="92">
        <f t="shared" si="67"/>
        <v>-2.5863184166187159E-3</v>
      </c>
      <c r="H435" s="96">
        <v>1031.05004882812</v>
      </c>
      <c r="I435" s="92">
        <f t="shared" si="68"/>
        <v>-3.4794138123939167E-3</v>
      </c>
      <c r="J435" s="96">
        <v>99.199996948242102</v>
      </c>
      <c r="K435" s="92">
        <f t="shared" si="69"/>
        <v>-1.6068267719555163E-2</v>
      </c>
      <c r="L435" s="96">
        <v>166.14208984375</v>
      </c>
      <c r="M435" s="92">
        <f t="shared" si="70"/>
        <v>-7.0906153577308118E-3</v>
      </c>
      <c r="N435" s="96">
        <v>643.31115722656205</v>
      </c>
      <c r="O435" s="92">
        <f t="shared" si="71"/>
        <v>-1.7659556541748112E-2</v>
      </c>
      <c r="P435" s="96">
        <v>78.383102416992102</v>
      </c>
      <c r="Q435" s="92">
        <f t="shared" si="72"/>
        <v>2.4388284860910048E-4</v>
      </c>
      <c r="R435" s="96">
        <v>320.68588256835898</v>
      </c>
      <c r="S435" s="92">
        <f t="shared" si="73"/>
        <v>4.9451414360766055E-3</v>
      </c>
      <c r="T435" s="96">
        <v>296.81448364257801</v>
      </c>
      <c r="U435" s="92">
        <f t="shared" si="74"/>
        <v>-1.6492082350390014E-2</v>
      </c>
      <c r="V435" s="96">
        <v>394.61785888671801</v>
      </c>
      <c r="W435" s="92">
        <f t="shared" si="75"/>
        <v>-1.2502486092380583E-3</v>
      </c>
      <c r="X435" s="96">
        <v>1460.19384765625</v>
      </c>
      <c r="Y435" s="92">
        <f t="shared" si="76"/>
        <v>-3.1746525123464986E-2</v>
      </c>
    </row>
    <row r="436" spans="3:25" ht="14.25" customHeight="1" x14ac:dyDescent="0.35">
      <c r="C436" s="95">
        <v>45649</v>
      </c>
      <c r="D436" s="96">
        <v>36375.4</v>
      </c>
      <c r="E436" s="92">
        <f t="shared" si="66"/>
        <v>-1.6081980094644344E-2</v>
      </c>
      <c r="F436" s="96">
        <v>773.29998779296795</v>
      </c>
      <c r="G436" s="92">
        <f t="shared" si="67"/>
        <v>7.4913687596214196E-3</v>
      </c>
      <c r="H436" s="96">
        <v>1034.65002441406</v>
      </c>
      <c r="I436" s="92">
        <f t="shared" si="68"/>
        <v>2.9008443487410496E-4</v>
      </c>
      <c r="J436" s="96">
        <v>100.81999969482401</v>
      </c>
      <c r="K436" s="92">
        <f t="shared" si="69"/>
        <v>1.2452277977190285E-2</v>
      </c>
      <c r="L436" s="96">
        <v>167.32855224609301</v>
      </c>
      <c r="M436" s="92">
        <f t="shared" si="70"/>
        <v>1.099915836455212E-2</v>
      </c>
      <c r="N436" s="96">
        <v>654.8759765625</v>
      </c>
      <c r="O436" s="92">
        <f t="shared" si="71"/>
        <v>-1.5079096686211768E-2</v>
      </c>
      <c r="P436" s="96">
        <v>78.363990783691406</v>
      </c>
      <c r="Q436" s="92">
        <f t="shared" si="72"/>
        <v>6.8735990627002419E-3</v>
      </c>
      <c r="R436" s="96">
        <v>319.10784912109301</v>
      </c>
      <c r="S436" s="92">
        <f t="shared" si="73"/>
        <v>1.2003075452964307E-3</v>
      </c>
      <c r="T436" s="96">
        <v>301.79165649414</v>
      </c>
      <c r="U436" s="92">
        <f t="shared" si="74"/>
        <v>-1.5833749966703836E-3</v>
      </c>
      <c r="V436" s="96">
        <v>395.11184692382801</v>
      </c>
      <c r="W436" s="92">
        <f t="shared" si="75"/>
        <v>-2.991788925135852E-3</v>
      </c>
      <c r="X436" s="96">
        <v>1508.06982421875</v>
      </c>
      <c r="Y436" s="92">
        <f t="shared" si="76"/>
        <v>4.8776332192798755E-2</v>
      </c>
    </row>
    <row r="437" spans="3:25" ht="14.25" customHeight="1" x14ac:dyDescent="0.35">
      <c r="C437" s="95">
        <v>45646</v>
      </c>
      <c r="D437" s="96">
        <v>36969.949999999997</v>
      </c>
      <c r="E437" s="92">
        <f t="shared" si="66"/>
        <v>-6.0291658376844248E-3</v>
      </c>
      <c r="F437" s="96">
        <v>767.54998779296795</v>
      </c>
      <c r="G437" s="92">
        <f t="shared" si="67"/>
        <v>-3.5741221365618192E-2</v>
      </c>
      <c r="H437" s="96">
        <v>1034.34997558593</v>
      </c>
      <c r="I437" s="92">
        <f t="shared" si="68"/>
        <v>-3.6604152130092715E-2</v>
      </c>
      <c r="J437" s="96">
        <v>99.580001831054602</v>
      </c>
      <c r="K437" s="92">
        <f t="shared" si="69"/>
        <v>-2.046037533077194E-2</v>
      </c>
      <c r="L437" s="96">
        <v>165.50810241699199</v>
      </c>
      <c r="M437" s="92">
        <f t="shared" si="70"/>
        <v>-2.2624000974604375E-2</v>
      </c>
      <c r="N437" s="96">
        <v>664.902099609375</v>
      </c>
      <c r="O437" s="92">
        <f t="shared" si="71"/>
        <v>-2.2189805341939595E-2</v>
      </c>
      <c r="P437" s="96">
        <v>77.829025268554602</v>
      </c>
      <c r="Q437" s="92">
        <f t="shared" si="72"/>
        <v>-3.517287090663801E-2</v>
      </c>
      <c r="R437" s="96">
        <v>318.72528076171801</v>
      </c>
      <c r="S437" s="92">
        <f t="shared" si="73"/>
        <v>-1.229982951658537E-2</v>
      </c>
      <c r="T437" s="96">
        <v>302.270263671875</v>
      </c>
      <c r="U437" s="92">
        <f t="shared" si="74"/>
        <v>-1.8187358368938811E-2</v>
      </c>
      <c r="V437" s="96">
        <v>396.29748535156199</v>
      </c>
      <c r="W437" s="92">
        <f t="shared" si="75"/>
        <v>-2.7872099805085759E-2</v>
      </c>
      <c r="X437" s="96">
        <v>1437.93273925781</v>
      </c>
      <c r="Y437" s="92">
        <f t="shared" si="76"/>
        <v>-9.3627508990591579E-2</v>
      </c>
    </row>
    <row r="438" spans="3:25" ht="14.25" customHeight="1" x14ac:dyDescent="0.35">
      <c r="C438" s="95">
        <v>45645</v>
      </c>
      <c r="D438" s="96">
        <v>37194.199999999997</v>
      </c>
      <c r="E438" s="92">
        <f t="shared" si="66"/>
        <v>4.5712418247694231E-3</v>
      </c>
      <c r="F438" s="96">
        <v>796</v>
      </c>
      <c r="G438" s="92">
        <f t="shared" si="67"/>
        <v>2.7083510489196438E-3</v>
      </c>
      <c r="H438" s="96">
        <v>1073.65002441406</v>
      </c>
      <c r="I438" s="92">
        <f t="shared" si="68"/>
        <v>-2.8810470905418328E-2</v>
      </c>
      <c r="J438" s="96">
        <v>101.66000366210901</v>
      </c>
      <c r="K438" s="92">
        <f t="shared" si="69"/>
        <v>-2.4657004816771355E-2</v>
      </c>
      <c r="L438" s="96">
        <v>169.33923339843699</v>
      </c>
      <c r="M438" s="92">
        <f t="shared" si="70"/>
        <v>1.1797325740136255E-2</v>
      </c>
      <c r="N438" s="96">
        <v>679.990966796875</v>
      </c>
      <c r="O438" s="92">
        <f t="shared" si="71"/>
        <v>4.3251627401192927E-3</v>
      </c>
      <c r="P438" s="96">
        <v>80.666290283203097</v>
      </c>
      <c r="Q438" s="92">
        <f t="shared" si="72"/>
        <v>9.5648587022534315E-3</v>
      </c>
      <c r="R438" s="96">
        <v>322.69436645507801</v>
      </c>
      <c r="S438" s="92">
        <f t="shared" si="73"/>
        <v>-1.2728682405046432E-2</v>
      </c>
      <c r="T438" s="96">
        <v>307.86959838867102</v>
      </c>
      <c r="U438" s="92">
        <f t="shared" si="74"/>
        <v>3.1095270415315568E-4</v>
      </c>
      <c r="V438" s="96">
        <v>407.65982055664</v>
      </c>
      <c r="W438" s="92">
        <f t="shared" si="75"/>
        <v>-5.7830154547937607E-3</v>
      </c>
      <c r="X438" s="96">
        <v>1586.46997070312</v>
      </c>
      <c r="Y438" s="92">
        <f t="shared" si="76"/>
        <v>1.3475827372037452E-2</v>
      </c>
    </row>
    <row r="439" spans="3:25" ht="14.25" customHeight="1" x14ac:dyDescent="0.35">
      <c r="C439" s="95">
        <v>45644</v>
      </c>
      <c r="D439" s="96">
        <v>37024.949999999997</v>
      </c>
      <c r="E439" s="92">
        <f t="shared" si="66"/>
        <v>-7.6094545932131608E-3</v>
      </c>
      <c r="F439" s="96">
        <v>793.84997558593705</v>
      </c>
      <c r="G439" s="92">
        <f t="shared" si="67"/>
        <v>-2.3974919266398498E-2</v>
      </c>
      <c r="H439" s="96">
        <v>1105.5</v>
      </c>
      <c r="I439" s="92">
        <f t="shared" si="68"/>
        <v>-3.3019899409577946E-2</v>
      </c>
      <c r="J439" s="96">
        <v>104.230003356933</v>
      </c>
      <c r="K439" s="92">
        <f t="shared" si="69"/>
        <v>-6.5763898594523029E-3</v>
      </c>
      <c r="L439" s="96">
        <v>167.36477661132801</v>
      </c>
      <c r="M439" s="92">
        <f t="shared" si="70"/>
        <v>-1.4243140497352424E-2</v>
      </c>
      <c r="N439" s="96">
        <v>677.06256103515602</v>
      </c>
      <c r="O439" s="92">
        <f t="shared" si="71"/>
        <v>-4.5246460846420922E-3</v>
      </c>
      <c r="P439" s="96">
        <v>79.902038574218693</v>
      </c>
      <c r="Q439" s="92">
        <f t="shared" si="72"/>
        <v>-1.5652587468060974E-2</v>
      </c>
      <c r="R439" s="96">
        <v>326.85479736328102</v>
      </c>
      <c r="S439" s="92">
        <f t="shared" si="73"/>
        <v>-2.0913858269528962E-2</v>
      </c>
      <c r="T439" s="96">
        <v>307.77389526367102</v>
      </c>
      <c r="U439" s="92">
        <f t="shared" si="74"/>
        <v>-2.5015250548876766E-2</v>
      </c>
      <c r="V439" s="96">
        <v>410.03103637695301</v>
      </c>
      <c r="W439" s="92">
        <f t="shared" si="75"/>
        <v>-1.4017627175162084E-2</v>
      </c>
      <c r="X439" s="96">
        <v>1565.37524414062</v>
      </c>
      <c r="Y439" s="92">
        <f t="shared" si="76"/>
        <v>-8.5276239114915331E-3</v>
      </c>
    </row>
    <row r="440" spans="3:25" ht="14.25" customHeight="1" x14ac:dyDescent="0.35">
      <c r="C440" s="95">
        <v>45643</v>
      </c>
      <c r="D440" s="96">
        <v>37308.85</v>
      </c>
      <c r="E440" s="92">
        <f t="shared" si="66"/>
        <v>-3.8102561843236238E-3</v>
      </c>
      <c r="F440" s="96">
        <v>813.34997558593705</v>
      </c>
      <c r="G440" s="92">
        <f t="shared" si="67"/>
        <v>1.7858740340861434E-3</v>
      </c>
      <c r="H440" s="96">
        <v>1143.25</v>
      </c>
      <c r="I440" s="92">
        <f t="shared" si="68"/>
        <v>-2.1232008725140972E-2</v>
      </c>
      <c r="J440" s="96">
        <v>104.919998168945</v>
      </c>
      <c r="K440" s="92">
        <f t="shared" si="69"/>
        <v>-1.0001935784225036E-2</v>
      </c>
      <c r="L440" s="96">
        <v>169.78302001953099</v>
      </c>
      <c r="M440" s="92">
        <f t="shared" si="70"/>
        <v>-6.7291646469868072E-3</v>
      </c>
      <c r="N440" s="96">
        <v>680.13995361328102</v>
      </c>
      <c r="O440" s="92">
        <f t="shared" si="71"/>
        <v>-5.5155563266253704E-3</v>
      </c>
      <c r="P440" s="96">
        <v>81.172599792480398</v>
      </c>
      <c r="Q440" s="92">
        <f t="shared" si="72"/>
        <v>-3.0505965557947601E-3</v>
      </c>
      <c r="R440" s="96">
        <v>333.83660888671801</v>
      </c>
      <c r="S440" s="92">
        <f t="shared" si="73"/>
        <v>-1.0909674183580131E-2</v>
      </c>
      <c r="T440" s="96">
        <v>315.67047119140602</v>
      </c>
      <c r="U440" s="92">
        <f t="shared" si="74"/>
        <v>-1.5522343569032149E-2</v>
      </c>
      <c r="V440" s="96">
        <v>415.86041259765602</v>
      </c>
      <c r="W440" s="92">
        <f t="shared" si="75"/>
        <v>-1.0810881047351839E-2</v>
      </c>
      <c r="X440" s="96">
        <v>1578.83898925781</v>
      </c>
      <c r="Y440" s="92">
        <f t="shared" si="76"/>
        <v>-1.0539400790232856E-2</v>
      </c>
    </row>
    <row r="441" spans="3:25" ht="14.25" customHeight="1" x14ac:dyDescent="0.35">
      <c r="C441" s="95">
        <v>45642</v>
      </c>
      <c r="D441" s="96">
        <v>37451.550000000003</v>
      </c>
      <c r="E441" s="92">
        <f t="shared" si="66"/>
        <v>-6.3107929550483277E-3</v>
      </c>
      <c r="F441" s="96">
        <v>811.90002441406205</v>
      </c>
      <c r="G441" s="92">
        <f t="shared" si="67"/>
        <v>-2.4627582170519746E-2</v>
      </c>
      <c r="H441" s="96">
        <v>1168.05004882812</v>
      </c>
      <c r="I441" s="92">
        <f t="shared" si="68"/>
        <v>-2.5325413023734811E-2</v>
      </c>
      <c r="J441" s="96">
        <v>105.980003356933</v>
      </c>
      <c r="K441" s="92">
        <f t="shared" si="69"/>
        <v>-1.2485989020699195E-2</v>
      </c>
      <c r="L441" s="96">
        <v>170.93325805664</v>
      </c>
      <c r="M441" s="92">
        <f t="shared" si="70"/>
        <v>6.5599966358991235E-3</v>
      </c>
      <c r="N441" s="96">
        <v>683.912109375</v>
      </c>
      <c r="O441" s="92">
        <f t="shared" si="71"/>
        <v>1.5251952498903876E-2</v>
      </c>
      <c r="P441" s="96">
        <v>81.420982360839801</v>
      </c>
      <c r="Q441" s="92">
        <f t="shared" si="72"/>
        <v>-2.4578657593078423E-3</v>
      </c>
      <c r="R441" s="96">
        <v>337.51882934570301</v>
      </c>
      <c r="S441" s="92">
        <f t="shared" si="73"/>
        <v>-1.1899658804914504E-2</v>
      </c>
      <c r="T441" s="96">
        <v>320.64767456054602</v>
      </c>
      <c r="U441" s="92">
        <f t="shared" si="74"/>
        <v>3.4445891309389243E-3</v>
      </c>
      <c r="V441" s="96">
        <v>420.40536499023398</v>
      </c>
      <c r="W441" s="92">
        <f t="shared" si="75"/>
        <v>-6.8851986288276379E-3</v>
      </c>
      <c r="X441" s="96">
        <v>1595.65625</v>
      </c>
      <c r="Y441" s="92">
        <f t="shared" si="76"/>
        <v>-1.6624736074995705E-2</v>
      </c>
    </row>
    <row r="442" spans="3:25" ht="14.25" customHeight="1" x14ac:dyDescent="0.35">
      <c r="C442" s="95">
        <v>45639</v>
      </c>
      <c r="D442" s="96">
        <v>37689.4</v>
      </c>
      <c r="E442" s="92">
        <f t="shared" si="66"/>
        <v>-4.0536112549811598E-3</v>
      </c>
      <c r="F442" s="96">
        <v>832.40002441406205</v>
      </c>
      <c r="G442" s="92">
        <f t="shared" si="67"/>
        <v>1.7417343488079107E-2</v>
      </c>
      <c r="H442" s="96">
        <v>1198.40002441406</v>
      </c>
      <c r="I442" s="92">
        <f t="shared" si="68"/>
        <v>-1.6051502558869335E-2</v>
      </c>
      <c r="J442" s="96">
        <v>107.31999969482401</v>
      </c>
      <c r="K442" s="92">
        <f t="shared" si="69"/>
        <v>-6.0202048581097234E-3</v>
      </c>
      <c r="L442" s="96">
        <v>169.819244384765</v>
      </c>
      <c r="M442" s="92">
        <f t="shared" si="70"/>
        <v>-1.7038058565037817E-2</v>
      </c>
      <c r="N442" s="96">
        <v>673.63781738281205</v>
      </c>
      <c r="O442" s="92">
        <f t="shared" si="71"/>
        <v>-9.7044083654088675E-3</v>
      </c>
      <c r="P442" s="96">
        <v>81.621597290039006</v>
      </c>
      <c r="Q442" s="92">
        <f t="shared" si="72"/>
        <v>4.7036026017859278E-3</v>
      </c>
      <c r="R442" s="96">
        <v>341.58355712890602</v>
      </c>
      <c r="S442" s="92">
        <f t="shared" si="73"/>
        <v>4.3586776718609332E-3</v>
      </c>
      <c r="T442" s="96">
        <v>319.54696655273398</v>
      </c>
      <c r="U442" s="92">
        <f t="shared" si="74"/>
        <v>1.4125229744184287E-2</v>
      </c>
      <c r="V442" s="96">
        <v>423.32000732421801</v>
      </c>
      <c r="W442" s="92">
        <f t="shared" si="75"/>
        <v>-1.1763359808659613E-2</v>
      </c>
      <c r="X442" s="96">
        <v>1622.63208007812</v>
      </c>
      <c r="Y442" s="92">
        <f t="shared" si="76"/>
        <v>-1.1195994736633574E-2</v>
      </c>
    </row>
    <row r="443" spans="3:25" ht="14.25" customHeight="1" x14ac:dyDescent="0.35">
      <c r="C443" s="95">
        <v>45638</v>
      </c>
      <c r="D443" s="96">
        <v>37842.800000000003</v>
      </c>
      <c r="E443" s="92">
        <f t="shared" si="66"/>
        <v>-1.1059873774900142E-3</v>
      </c>
      <c r="F443" s="96">
        <v>818.15002441406205</v>
      </c>
      <c r="G443" s="92">
        <f t="shared" si="67"/>
        <v>3.3670277212965338E-2</v>
      </c>
      <c r="H443" s="96">
        <v>1217.94995117187</v>
      </c>
      <c r="I443" s="92">
        <f t="shared" si="68"/>
        <v>6.0885762267159693E-2</v>
      </c>
      <c r="J443" s="96">
        <v>107.970001220703</v>
      </c>
      <c r="K443" s="92">
        <f t="shared" si="69"/>
        <v>3.9672631748845832E-2</v>
      </c>
      <c r="L443" s="96">
        <v>172.76278686523401</v>
      </c>
      <c r="M443" s="92">
        <f t="shared" si="70"/>
        <v>-1.2783214271078314E-2</v>
      </c>
      <c r="N443" s="96">
        <v>680.23913574218705</v>
      </c>
      <c r="O443" s="92">
        <f t="shared" si="71"/>
        <v>1.1289839761239984E-2</v>
      </c>
      <c r="P443" s="96">
        <v>81.239479064941406</v>
      </c>
      <c r="Q443" s="92">
        <f t="shared" si="72"/>
        <v>-1.242594275750708E-2</v>
      </c>
      <c r="R443" s="96">
        <v>340.10116577148398</v>
      </c>
      <c r="S443" s="92">
        <f t="shared" si="73"/>
        <v>-2.708600672719752E-2</v>
      </c>
      <c r="T443" s="96">
        <v>315.09616088867102</v>
      </c>
      <c r="U443" s="92">
        <f t="shared" si="74"/>
        <v>5.0374173100782293E-3</v>
      </c>
      <c r="V443" s="96">
        <v>428.35894775390602</v>
      </c>
      <c r="W443" s="92">
        <f t="shared" si="75"/>
        <v>-2.8749153935208049E-3</v>
      </c>
      <c r="X443" s="96">
        <v>1641.00476074218</v>
      </c>
      <c r="Y443" s="92">
        <f t="shared" si="76"/>
        <v>1.1989678889584798E-2</v>
      </c>
    </row>
    <row r="444" spans="3:25" ht="14.25" customHeight="1" x14ac:dyDescent="0.35">
      <c r="C444" s="95">
        <v>45637</v>
      </c>
      <c r="D444" s="96">
        <v>37884.699999999997</v>
      </c>
      <c r="E444" s="92">
        <f t="shared" si="66"/>
        <v>3.9392040237384851E-3</v>
      </c>
      <c r="F444" s="96">
        <v>791.5</v>
      </c>
      <c r="G444" s="92">
        <f t="shared" si="67"/>
        <v>8.8585970494796662E-3</v>
      </c>
      <c r="H444" s="96">
        <v>1148.05004882812</v>
      </c>
      <c r="I444" s="92">
        <f t="shared" si="68"/>
        <v>-2.4306272037160737E-2</v>
      </c>
      <c r="J444" s="96">
        <v>103.84999847412099</v>
      </c>
      <c r="K444" s="92">
        <f t="shared" si="69"/>
        <v>-1.4331834922955089E-2</v>
      </c>
      <c r="L444" s="96">
        <v>174.99984741210901</v>
      </c>
      <c r="M444" s="92">
        <f t="shared" si="70"/>
        <v>-5.8654923257623892E-3</v>
      </c>
      <c r="N444" s="96">
        <v>672.64508056640602</v>
      </c>
      <c r="O444" s="92">
        <f t="shared" si="71"/>
        <v>1.4371234116015374E-2</v>
      </c>
      <c r="P444" s="96">
        <v>82.261657714843693</v>
      </c>
      <c r="Q444" s="92">
        <f t="shared" si="72"/>
        <v>1.5119000943990546E-3</v>
      </c>
      <c r="R444" s="96">
        <v>349.56961059570301</v>
      </c>
      <c r="S444" s="92">
        <f t="shared" si="73"/>
        <v>-9.8877275470868886E-3</v>
      </c>
      <c r="T444" s="96">
        <v>313.516845703125</v>
      </c>
      <c r="U444" s="92">
        <f t="shared" si="74"/>
        <v>-1.0674525378390198E-3</v>
      </c>
      <c r="V444" s="96">
        <v>429.593994140625</v>
      </c>
      <c r="W444" s="92">
        <f t="shared" si="75"/>
        <v>-9.1909899057918132E-4</v>
      </c>
      <c r="X444" s="96">
        <v>1621.56274414062</v>
      </c>
      <c r="Y444" s="92">
        <f t="shared" si="76"/>
        <v>2.6775792908512175E-2</v>
      </c>
    </row>
    <row r="445" spans="3:25" ht="14.25" customHeight="1" x14ac:dyDescent="0.35">
      <c r="C445" s="95">
        <v>45636</v>
      </c>
      <c r="D445" s="96">
        <v>37736.050000000003</v>
      </c>
      <c r="E445" s="92">
        <f t="shared" si="66"/>
        <v>-7.3130855565245456E-3</v>
      </c>
      <c r="F445" s="96">
        <v>784.54998779296795</v>
      </c>
      <c r="G445" s="92">
        <f t="shared" si="67"/>
        <v>-2.3523584699620348E-2</v>
      </c>
      <c r="H445" s="96">
        <v>1176.65002441406</v>
      </c>
      <c r="I445" s="92">
        <f t="shared" si="68"/>
        <v>-3.3115516968469372E-2</v>
      </c>
      <c r="J445" s="96">
        <v>105.36000061035099</v>
      </c>
      <c r="K445" s="92">
        <f t="shared" si="69"/>
        <v>-1.69807771005962E-2</v>
      </c>
      <c r="L445" s="96">
        <v>176.03236389160099</v>
      </c>
      <c r="M445" s="92">
        <f t="shared" si="70"/>
        <v>-2.6545169645378675E-2</v>
      </c>
      <c r="N445" s="96">
        <v>663.11529541015602</v>
      </c>
      <c r="O445" s="92">
        <f t="shared" si="71"/>
        <v>-1.0663489954043093E-2</v>
      </c>
      <c r="P445" s="96">
        <v>82.137474060058594</v>
      </c>
      <c r="Q445" s="92">
        <f t="shared" si="72"/>
        <v>-9.1045042348519845E-3</v>
      </c>
      <c r="R445" s="96">
        <v>353.06057739257801</v>
      </c>
      <c r="S445" s="92">
        <f t="shared" si="73"/>
        <v>-1.8925848324381489E-3</v>
      </c>
      <c r="T445" s="96">
        <v>313.85186767578102</v>
      </c>
      <c r="U445" s="92">
        <f t="shared" si="74"/>
        <v>-3.6462159126364746E-3</v>
      </c>
      <c r="V445" s="96">
        <v>429.98919677734301</v>
      </c>
      <c r="W445" s="92">
        <f t="shared" si="75"/>
        <v>-1.2592179540647064E-2</v>
      </c>
      <c r="X445" s="96">
        <v>1579.2763671875</v>
      </c>
      <c r="Y445" s="92">
        <f t="shared" si="76"/>
        <v>-1.2971171892989686E-2</v>
      </c>
    </row>
    <row r="446" spans="3:25" ht="14.25" customHeight="1" x14ac:dyDescent="0.35">
      <c r="C446" s="95">
        <v>45635</v>
      </c>
      <c r="D446" s="96">
        <v>38014.050000000003</v>
      </c>
      <c r="E446" s="92">
        <f t="shared" si="66"/>
        <v>1.116256676526306E-2</v>
      </c>
      <c r="F446" s="96">
        <v>803.45001220703102</v>
      </c>
      <c r="G446" s="92">
        <f t="shared" si="67"/>
        <v>-6.0616855655302171E-3</v>
      </c>
      <c r="H446" s="96">
        <v>1216.94995117187</v>
      </c>
      <c r="I446" s="92">
        <f t="shared" si="68"/>
        <v>5.2037555286541526E-3</v>
      </c>
      <c r="J446" s="96">
        <v>107.180000305175</v>
      </c>
      <c r="K446" s="92">
        <f t="shared" si="69"/>
        <v>-3.730732612626797E-4</v>
      </c>
      <c r="L446" s="96">
        <v>180.832595825195</v>
      </c>
      <c r="M446" s="92">
        <f t="shared" si="70"/>
        <v>8.9952723587241046E-3</v>
      </c>
      <c r="N446" s="96">
        <v>670.26263427734295</v>
      </c>
      <c r="O446" s="92">
        <f t="shared" si="71"/>
        <v>1.2604215683440501E-3</v>
      </c>
      <c r="P446" s="96">
        <v>82.892166137695298</v>
      </c>
      <c r="Q446" s="92">
        <f t="shared" si="72"/>
        <v>2.2387266167269937E-2</v>
      </c>
      <c r="R446" s="96">
        <v>353.73004150390602</v>
      </c>
      <c r="S446" s="92">
        <f t="shared" si="73"/>
        <v>9.4723195231227741E-4</v>
      </c>
      <c r="T446" s="96">
        <v>315.00042724609301</v>
      </c>
      <c r="U446" s="92">
        <f t="shared" si="74"/>
        <v>6.0800751323575319E-4</v>
      </c>
      <c r="V446" s="96">
        <v>435.47274780273398</v>
      </c>
      <c r="W446" s="92">
        <f t="shared" si="75"/>
        <v>2.3879608111416761E-3</v>
      </c>
      <c r="X446" s="96">
        <v>1600.03063964843</v>
      </c>
      <c r="Y446" s="92">
        <f t="shared" si="76"/>
        <v>-1.6376783158367214E-3</v>
      </c>
    </row>
    <row r="447" spans="3:25" ht="14.25" customHeight="1" x14ac:dyDescent="0.35">
      <c r="C447" s="95">
        <v>45632</v>
      </c>
      <c r="D447" s="96">
        <v>37594.400000000001</v>
      </c>
      <c r="E447" s="92">
        <f t="shared" si="66"/>
        <v>3.0001107199599808E-3</v>
      </c>
      <c r="F447" s="96">
        <v>808.34997558593705</v>
      </c>
      <c r="G447" s="92">
        <f t="shared" si="67"/>
        <v>-1.7561998567587223E-2</v>
      </c>
      <c r="H447" s="96">
        <v>1210.65002441406</v>
      </c>
      <c r="I447" s="92">
        <f t="shared" si="68"/>
        <v>-1.5411476535561852E-2</v>
      </c>
      <c r="J447" s="96">
        <v>107.220001220703</v>
      </c>
      <c r="K447" s="92">
        <f t="shared" si="69"/>
        <v>-2.5118303882394333E-3</v>
      </c>
      <c r="L447" s="96">
        <v>179.220458984375</v>
      </c>
      <c r="M447" s="92">
        <f t="shared" si="70"/>
        <v>3.2938423094696745E-2</v>
      </c>
      <c r="N447" s="96">
        <v>669.41888427734295</v>
      </c>
      <c r="O447" s="92">
        <f t="shared" si="71"/>
        <v>1.5357997471546314E-2</v>
      </c>
      <c r="P447" s="96">
        <v>81.077072143554602</v>
      </c>
      <c r="Q447" s="92">
        <f t="shared" si="72"/>
        <v>3.273309014182213E-2</v>
      </c>
      <c r="R447" s="96">
        <v>353.39529418945301</v>
      </c>
      <c r="S447" s="92">
        <f t="shared" si="73"/>
        <v>9.4804353220889759E-4</v>
      </c>
      <c r="T447" s="96">
        <v>314.80902099609301</v>
      </c>
      <c r="U447" s="92">
        <f t="shared" si="74"/>
        <v>1.6749182616775382E-3</v>
      </c>
      <c r="V447" s="96">
        <v>434.43533325195301</v>
      </c>
      <c r="W447" s="92">
        <f t="shared" si="75"/>
        <v>2.0540822415746396E-2</v>
      </c>
      <c r="X447" s="96">
        <v>1602.6552734375</v>
      </c>
      <c r="Y447" s="92">
        <f t="shared" si="76"/>
        <v>-9.3737474707964452E-3</v>
      </c>
    </row>
    <row r="448" spans="3:25" ht="14.25" customHeight="1" x14ac:dyDescent="0.35">
      <c r="C448" s="95">
        <v>45631</v>
      </c>
      <c r="D448" s="96">
        <v>37481.949999999997</v>
      </c>
      <c r="E448" s="92">
        <f t="shared" si="66"/>
        <v>1.3595480702665252E-2</v>
      </c>
      <c r="F448" s="96">
        <v>822.79998779296795</v>
      </c>
      <c r="G448" s="92">
        <f t="shared" si="67"/>
        <v>1.1494222688089639E-2</v>
      </c>
      <c r="H448" s="96">
        <v>1229.59997558593</v>
      </c>
      <c r="I448" s="92">
        <f t="shared" si="68"/>
        <v>-2.4784867831303847E-2</v>
      </c>
      <c r="J448" s="96">
        <v>107.48999786376901</v>
      </c>
      <c r="K448" s="92">
        <f t="shared" si="69"/>
        <v>-1.8606894301465005E-4</v>
      </c>
      <c r="L448" s="96">
        <v>173.50546264648401</v>
      </c>
      <c r="M448" s="92">
        <f t="shared" si="70"/>
        <v>2.6579552089224912E-2</v>
      </c>
      <c r="N448" s="96">
        <v>659.29345703125</v>
      </c>
      <c r="O448" s="92">
        <f t="shared" si="71"/>
        <v>2.4290459887742033E-2</v>
      </c>
      <c r="P448" s="96">
        <v>78.507286071777301</v>
      </c>
      <c r="Q448" s="92">
        <f t="shared" si="72"/>
        <v>2.8065622823136849E-3</v>
      </c>
      <c r="R448" s="96">
        <v>353.06057739257801</v>
      </c>
      <c r="S448" s="92">
        <f t="shared" si="73"/>
        <v>-9.6578376602917126E-3</v>
      </c>
      <c r="T448" s="96">
        <v>314.282623291015</v>
      </c>
      <c r="U448" s="92">
        <f t="shared" si="74"/>
        <v>1.0152518281428602E-2</v>
      </c>
      <c r="V448" s="96">
        <v>425.69128417968699</v>
      </c>
      <c r="W448" s="92">
        <f t="shared" si="75"/>
        <v>1.2216652596261035E-2</v>
      </c>
      <c r="X448" s="96">
        <v>1617.8203125</v>
      </c>
      <c r="Y448" s="92">
        <f t="shared" si="76"/>
        <v>-2.0986283018459284E-3</v>
      </c>
    </row>
    <row r="449" spans="3:25" ht="14.25" customHeight="1" x14ac:dyDescent="0.35">
      <c r="C449" s="95">
        <v>45630</v>
      </c>
      <c r="D449" s="96">
        <v>36979.199999999997</v>
      </c>
      <c r="E449" s="92">
        <f t="shared" si="66"/>
        <v>-7.4296757569251026E-3</v>
      </c>
      <c r="F449" s="96">
        <v>813.45001220703102</v>
      </c>
      <c r="G449" s="92">
        <f t="shared" si="67"/>
        <v>1.4466592223336461E-2</v>
      </c>
      <c r="H449" s="96">
        <v>1260.84997558593</v>
      </c>
      <c r="I449" s="92">
        <f t="shared" si="68"/>
        <v>-3.9571961692539181E-2</v>
      </c>
      <c r="J449" s="96">
        <v>107.51000213623</v>
      </c>
      <c r="K449" s="92">
        <f t="shared" si="69"/>
        <v>-1.221971927976806E-2</v>
      </c>
      <c r="L449" s="96">
        <v>169.01316833496</v>
      </c>
      <c r="M449" s="92">
        <f t="shared" si="70"/>
        <v>1.264373091312665E-2</v>
      </c>
      <c r="N449" s="96">
        <v>643.65869140625</v>
      </c>
      <c r="O449" s="92">
        <f t="shared" si="71"/>
        <v>8.4766630936443654E-3</v>
      </c>
      <c r="P449" s="96">
        <v>78.287567138671804</v>
      </c>
      <c r="Q449" s="92">
        <f t="shared" si="72"/>
        <v>-3.6599865660846831E-4</v>
      </c>
      <c r="R449" s="96">
        <v>356.50363159179602</v>
      </c>
      <c r="S449" s="92">
        <f t="shared" si="73"/>
        <v>1.4423559537094732E-2</v>
      </c>
      <c r="T449" s="96">
        <v>311.123931884765</v>
      </c>
      <c r="U449" s="92">
        <f t="shared" si="74"/>
        <v>-1.3954291368228455E-2</v>
      </c>
      <c r="V449" s="96">
        <v>420.55352783203102</v>
      </c>
      <c r="W449" s="92">
        <f t="shared" si="75"/>
        <v>-6.7669761990029054E-3</v>
      </c>
      <c r="X449" s="96">
        <v>1621.22265625</v>
      </c>
      <c r="Y449" s="92">
        <f t="shared" si="76"/>
        <v>-1.2639807599016395E-2</v>
      </c>
    </row>
    <row r="450" spans="3:25" ht="14.25" customHeight="1" x14ac:dyDescent="0.35">
      <c r="C450" s="95">
        <v>45629</v>
      </c>
      <c r="D450" s="96">
        <v>37256</v>
      </c>
      <c r="E450" s="92">
        <f t="shared" si="66"/>
        <v>1.4536166133837458E-2</v>
      </c>
      <c r="F450" s="96">
        <v>801.84997558593705</v>
      </c>
      <c r="G450" s="92">
        <f t="shared" si="67"/>
        <v>-6.3816907237459475E-3</v>
      </c>
      <c r="H450" s="96">
        <v>1312.80004882812</v>
      </c>
      <c r="I450" s="92">
        <f t="shared" si="68"/>
        <v>-1.1408488949738449E-2</v>
      </c>
      <c r="J450" s="96">
        <v>108.83999633789</v>
      </c>
      <c r="K450" s="92">
        <f t="shared" si="69"/>
        <v>-8.5626020391545987E-3</v>
      </c>
      <c r="L450" s="96">
        <v>166.90289306640599</v>
      </c>
      <c r="M450" s="92">
        <f t="shared" si="70"/>
        <v>3.8431213502198025E-2</v>
      </c>
      <c r="N450" s="96">
        <v>638.24847412109295</v>
      </c>
      <c r="O450" s="92">
        <f t="shared" si="71"/>
        <v>-4.1818017677607289E-3</v>
      </c>
      <c r="P450" s="96">
        <v>78.316230773925696</v>
      </c>
      <c r="Q450" s="92">
        <f t="shared" si="72"/>
        <v>6.1364624093518394E-3</v>
      </c>
      <c r="R450" s="96">
        <v>351.43469238281199</v>
      </c>
      <c r="S450" s="92">
        <f t="shared" si="73"/>
        <v>2.5823542820860634E-2</v>
      </c>
      <c r="T450" s="96">
        <v>315.52688598632801</v>
      </c>
      <c r="U450" s="92">
        <f t="shared" si="74"/>
        <v>5.4901757130483286E-3</v>
      </c>
      <c r="V450" s="96">
        <v>423.41879272460898</v>
      </c>
      <c r="W450" s="92">
        <f t="shared" si="75"/>
        <v>2.8931523477283116E-2</v>
      </c>
      <c r="X450" s="96">
        <v>1641.97692871093</v>
      </c>
      <c r="Y450" s="92">
        <f t="shared" si="76"/>
        <v>6.480477672036411E-2</v>
      </c>
    </row>
    <row r="451" spans="3:25" ht="14.25" customHeight="1" x14ac:dyDescent="0.35">
      <c r="C451" s="95">
        <v>45628</v>
      </c>
      <c r="D451" s="96">
        <v>36722.199999999997</v>
      </c>
      <c r="E451" s="92">
        <f t="shared" si="66"/>
        <v>-7.6690266443280031E-3</v>
      </c>
      <c r="F451" s="96">
        <v>807</v>
      </c>
      <c r="G451" s="92">
        <f t="shared" si="67"/>
        <v>-3.9857227840571108E-2</v>
      </c>
      <c r="H451" s="96">
        <v>1327.94995117187</v>
      </c>
      <c r="I451" s="92">
        <f t="shared" si="68"/>
        <v>3.0590880603711401E-3</v>
      </c>
      <c r="J451" s="96">
        <v>109.77999877929599</v>
      </c>
      <c r="K451" s="92">
        <f t="shared" si="69"/>
        <v>-1.0634465707571761E-2</v>
      </c>
      <c r="L451" s="96">
        <v>160.72599792480401</v>
      </c>
      <c r="M451" s="92">
        <f t="shared" si="70"/>
        <v>2.0002364725729249E-2</v>
      </c>
      <c r="N451" s="96">
        <v>640.9287109375</v>
      </c>
      <c r="O451" s="92">
        <f t="shared" si="71"/>
        <v>-1.3747921432129107E-2</v>
      </c>
      <c r="P451" s="96">
        <v>77.838577270507798</v>
      </c>
      <c r="Q451" s="92">
        <f t="shared" si="72"/>
        <v>4.9110316794886977E-4</v>
      </c>
      <c r="R451" s="96">
        <v>342.58786010742102</v>
      </c>
      <c r="S451" s="92">
        <f t="shared" si="73"/>
        <v>-1.4986769437765446E-2</v>
      </c>
      <c r="T451" s="96">
        <v>313.80404663085898</v>
      </c>
      <c r="U451" s="92">
        <f t="shared" si="74"/>
        <v>-4.7052933969944366E-3</v>
      </c>
      <c r="V451" s="96">
        <v>411.513092041015</v>
      </c>
      <c r="W451" s="92">
        <f t="shared" si="75"/>
        <v>5.6742881204563389E-3</v>
      </c>
      <c r="X451" s="96">
        <v>1542.04504394531</v>
      </c>
      <c r="Y451" s="92">
        <f t="shared" si="76"/>
        <v>5.0043165668557599E-2</v>
      </c>
    </row>
    <row r="452" spans="3:25" ht="14.25" customHeight="1" x14ac:dyDescent="0.35">
      <c r="C452" s="95">
        <v>45625</v>
      </c>
      <c r="D452" s="96">
        <v>37006</v>
      </c>
      <c r="E452" s="92">
        <f t="shared" ref="E452:E515" si="77">D452/D453-1</f>
        <v>1.3210672580667326E-2</v>
      </c>
      <c r="F452" s="96">
        <v>840.5</v>
      </c>
      <c r="G452" s="92">
        <f t="shared" ref="G452:G515" si="78">F452/F453-1</f>
        <v>0.15635967287808739</v>
      </c>
      <c r="H452" s="96">
        <v>1323.90002441406</v>
      </c>
      <c r="I452" s="92">
        <f t="shared" ref="I452:I515" si="79">H452/H453-1</f>
        <v>0.21771530893379443</v>
      </c>
      <c r="J452" s="96">
        <v>110.959999084472</v>
      </c>
      <c r="K452" s="92">
        <f t="shared" ref="K452:K515" si="80">J452/J453-1</f>
        <v>-1.1051674665748967E-2</v>
      </c>
      <c r="L452" s="96">
        <v>157.57414245605401</v>
      </c>
      <c r="M452" s="92">
        <f t="shared" ref="M452:M515" si="81">L452/L453-1</f>
        <v>-2.1793672906894601E-3</v>
      </c>
      <c r="N452" s="96">
        <v>649.86297607421795</v>
      </c>
      <c r="O452" s="92">
        <f t="shared" ref="O452:O515" si="82">N452/N453-1</f>
        <v>-1.2296209976579542E-2</v>
      </c>
      <c r="P452" s="96">
        <v>77.800369262695298</v>
      </c>
      <c r="Q452" s="92">
        <f t="shared" ref="Q452:Q515" si="83">P452/P453-1</f>
        <v>-2.4787493960777285E-2</v>
      </c>
      <c r="R452" s="96">
        <v>347.80026245117102</v>
      </c>
      <c r="S452" s="92">
        <f t="shared" ref="S452:S515" si="84">R452/R453-1</f>
        <v>4.4193071477516277E-3</v>
      </c>
      <c r="T452" s="96">
        <v>315.28756713867102</v>
      </c>
      <c r="U452" s="92">
        <f t="shared" ref="U452:U515" si="85">T452/T453-1</f>
        <v>-1.2738037287851833E-2</v>
      </c>
      <c r="V452" s="96">
        <v>409.19122314453102</v>
      </c>
      <c r="W452" s="92">
        <f t="shared" ref="W452:W515" si="86">V452/V453-1</f>
        <v>-8.4442957411023922E-4</v>
      </c>
      <c r="X452" s="96">
        <v>1468.55395507812</v>
      </c>
      <c r="Y452" s="92">
        <f t="shared" ref="Y452:Y515" si="87">X452/X453-1</f>
        <v>1.7239412507732421E-3</v>
      </c>
    </row>
    <row r="453" spans="3:25" ht="14.25" customHeight="1" x14ac:dyDescent="0.35">
      <c r="C453" s="95">
        <v>45624</v>
      </c>
      <c r="D453" s="96">
        <v>36523.5</v>
      </c>
      <c r="E453" s="92">
        <f t="shared" si="77"/>
        <v>2.051451132042259E-2</v>
      </c>
      <c r="F453" s="96">
        <v>726.84997558593705</v>
      </c>
      <c r="G453" s="92">
        <f t="shared" si="78"/>
        <v>9.9954583857623902E-2</v>
      </c>
      <c r="H453" s="96">
        <v>1087.19995117187</v>
      </c>
      <c r="I453" s="92">
        <f t="shared" si="79"/>
        <v>9.9959453983601509E-2</v>
      </c>
      <c r="J453" s="96">
        <v>112.199996948242</v>
      </c>
      <c r="K453" s="92">
        <f t="shared" si="80"/>
        <v>7.2555169616737247E-2</v>
      </c>
      <c r="L453" s="96">
        <v>157.91830444335901</v>
      </c>
      <c r="M453" s="92">
        <f t="shared" si="81"/>
        <v>3.8573883711530144E-3</v>
      </c>
      <c r="N453" s="96">
        <v>657.95330810546795</v>
      </c>
      <c r="O453" s="92">
        <f t="shared" si="82"/>
        <v>-1.5594829216558304E-2</v>
      </c>
      <c r="P453" s="96">
        <v>79.777862548828097</v>
      </c>
      <c r="Q453" s="92">
        <f t="shared" si="83"/>
        <v>6.2659679310008709E-3</v>
      </c>
      <c r="R453" s="96">
        <v>346.26998901367102</v>
      </c>
      <c r="S453" s="92">
        <f t="shared" si="84"/>
        <v>-1.963177313842579E-2</v>
      </c>
      <c r="T453" s="96">
        <v>319.35552978515602</v>
      </c>
      <c r="U453" s="92">
        <f t="shared" si="85"/>
        <v>-1.6506896435056873E-2</v>
      </c>
      <c r="V453" s="96">
        <v>409.53704833984301</v>
      </c>
      <c r="W453" s="92">
        <f t="shared" si="86"/>
        <v>-7.5421768561084734E-3</v>
      </c>
      <c r="X453" s="96">
        <v>1466.02661132812</v>
      </c>
      <c r="Y453" s="92">
        <f t="shared" si="87"/>
        <v>-1.6082187195156528E-2</v>
      </c>
    </row>
    <row r="454" spans="3:25" ht="14.25" customHeight="1" x14ac:dyDescent="0.35">
      <c r="C454" s="95">
        <v>45623</v>
      </c>
      <c r="D454" s="96">
        <v>35789.300000000003</v>
      </c>
      <c r="E454" s="92">
        <f t="shared" si="77"/>
        <v>-2.1727959064295366E-2</v>
      </c>
      <c r="F454" s="96">
        <v>660.79998779296795</v>
      </c>
      <c r="G454" s="92">
        <f t="shared" si="78"/>
        <v>9.995836503198996E-2</v>
      </c>
      <c r="H454" s="96">
        <v>988.40002441406205</v>
      </c>
      <c r="I454" s="92">
        <f t="shared" si="79"/>
        <v>9.9994477593600584E-2</v>
      </c>
      <c r="J454" s="96">
        <v>104.61000061035099</v>
      </c>
      <c r="K454" s="92">
        <f t="shared" si="80"/>
        <v>0.19513312086431878</v>
      </c>
      <c r="L454" s="96">
        <v>157.31149291992099</v>
      </c>
      <c r="M454" s="92">
        <f t="shared" si="81"/>
        <v>9.8255954842505489E-3</v>
      </c>
      <c r="N454" s="96">
        <v>668.37652587890602</v>
      </c>
      <c r="O454" s="92">
        <f t="shared" si="82"/>
        <v>2.4186124291426525E-2</v>
      </c>
      <c r="P454" s="96">
        <v>79.281089782714801</v>
      </c>
      <c r="Q454" s="92">
        <f t="shared" si="83"/>
        <v>2.1666762525985872E-2</v>
      </c>
      <c r="R454" s="96">
        <v>353.204010009765</v>
      </c>
      <c r="S454" s="92">
        <f t="shared" si="84"/>
        <v>2.1152914481250118E-2</v>
      </c>
      <c r="T454" s="96">
        <v>324.715576171875</v>
      </c>
      <c r="U454" s="92">
        <f t="shared" si="85"/>
        <v>1.3281364766832837E-3</v>
      </c>
      <c r="V454" s="96">
        <v>412.649322509765</v>
      </c>
      <c r="W454" s="92">
        <f t="shared" si="86"/>
        <v>1.7913715814200204E-2</v>
      </c>
      <c r="X454" s="96">
        <v>1489.98889160156</v>
      </c>
      <c r="Y454" s="92">
        <f t="shared" si="87"/>
        <v>-1.4435393541487485E-2</v>
      </c>
    </row>
    <row r="455" spans="3:25" ht="14.25" customHeight="1" x14ac:dyDescent="0.35">
      <c r="C455" s="95">
        <v>45622</v>
      </c>
      <c r="D455" s="96">
        <v>36584.199999999997</v>
      </c>
      <c r="E455" s="92">
        <f t="shared" si="77"/>
        <v>-4.7065608914715895E-3</v>
      </c>
      <c r="F455" s="96">
        <v>600.75</v>
      </c>
      <c r="G455" s="92">
        <f t="shared" si="78"/>
        <v>-3.9107504366034052E-2</v>
      </c>
      <c r="H455" s="96">
        <v>898.54998779296795</v>
      </c>
      <c r="I455" s="92">
        <f t="shared" si="79"/>
        <v>-7.251238737114063E-2</v>
      </c>
      <c r="J455" s="96">
        <v>87.529998779296804</v>
      </c>
      <c r="K455" s="92">
        <f t="shared" si="80"/>
        <v>-2.0150039346938042E-2</v>
      </c>
      <c r="L455" s="96">
        <v>155.78085327148401</v>
      </c>
      <c r="M455" s="92">
        <f t="shared" si="81"/>
        <v>-1.4496074830410044E-2</v>
      </c>
      <c r="N455" s="96">
        <v>652.59283447265602</v>
      </c>
      <c r="O455" s="92">
        <f t="shared" si="82"/>
        <v>-2.614620957699465E-2</v>
      </c>
      <c r="P455" s="96">
        <v>77.599754333496094</v>
      </c>
      <c r="Q455" s="92">
        <f t="shared" si="83"/>
        <v>-1.4557699523834455E-2</v>
      </c>
      <c r="R455" s="96">
        <v>345.88748168945301</v>
      </c>
      <c r="S455" s="92">
        <f t="shared" si="84"/>
        <v>-1.832233157909624E-2</v>
      </c>
      <c r="T455" s="96">
        <v>324.28488159179602</v>
      </c>
      <c r="U455" s="92">
        <f t="shared" si="85"/>
        <v>-1.1524406154201139E-2</v>
      </c>
      <c r="V455" s="96">
        <v>405.38732910156199</v>
      </c>
      <c r="W455" s="92">
        <f t="shared" si="86"/>
        <v>-4.9714975960477581E-3</v>
      </c>
      <c r="X455" s="96">
        <v>1511.8125</v>
      </c>
      <c r="Y455" s="92">
        <f t="shared" si="87"/>
        <v>-3.6669997094786577E-2</v>
      </c>
    </row>
    <row r="456" spans="3:25" ht="14.25" customHeight="1" x14ac:dyDescent="0.35">
      <c r="C456" s="95">
        <v>45621</v>
      </c>
      <c r="D456" s="96">
        <v>36757.199999999997</v>
      </c>
      <c r="E456" s="92">
        <f t="shared" si="77"/>
        <v>-7.8372254035693478E-3</v>
      </c>
      <c r="F456" s="96">
        <v>625.20001220703102</v>
      </c>
      <c r="G456" s="92">
        <f t="shared" si="78"/>
        <v>-3.6597580018880027E-2</v>
      </c>
      <c r="H456" s="96">
        <v>968.79998779296795</v>
      </c>
      <c r="I456" s="92">
        <f t="shared" si="79"/>
        <v>-7.8912395115048661E-2</v>
      </c>
      <c r="J456" s="96">
        <v>89.330001831054602</v>
      </c>
      <c r="K456" s="92">
        <f t="shared" si="80"/>
        <v>-2.9970622397564206E-2</v>
      </c>
      <c r="L456" s="96">
        <v>158.07228088378901</v>
      </c>
      <c r="M456" s="92">
        <f t="shared" si="81"/>
        <v>8.960573651251913E-3</v>
      </c>
      <c r="N456" s="96">
        <v>670.11376953125</v>
      </c>
      <c r="O456" s="92">
        <f t="shared" si="82"/>
        <v>-2.0104594586200175E-2</v>
      </c>
      <c r="P456" s="96">
        <v>78.746116638183594</v>
      </c>
      <c r="Q456" s="92">
        <f t="shared" si="83"/>
        <v>4.1308677465540011E-2</v>
      </c>
      <c r="R456" s="96">
        <v>352.34323120117102</v>
      </c>
      <c r="S456" s="92">
        <f t="shared" si="84"/>
        <v>8.0721151209981468E-3</v>
      </c>
      <c r="T456" s="96">
        <v>328.06564331054602</v>
      </c>
      <c r="U456" s="92">
        <f t="shared" si="85"/>
        <v>1.7213241720896555E-2</v>
      </c>
      <c r="V456" s="96">
        <v>407.41278076171801</v>
      </c>
      <c r="W456" s="92">
        <f t="shared" si="86"/>
        <v>-3.3836918088774315E-3</v>
      </c>
      <c r="X456" s="96">
        <v>1569.36096191406</v>
      </c>
      <c r="Y456" s="92">
        <f t="shared" si="87"/>
        <v>6.3925194076772218E-2</v>
      </c>
    </row>
    <row r="457" spans="3:25" ht="14.25" customHeight="1" x14ac:dyDescent="0.35">
      <c r="C457" s="95">
        <v>45618</v>
      </c>
      <c r="D457" s="96">
        <v>37047.550000000003</v>
      </c>
      <c r="E457" s="92">
        <f t="shared" si="77"/>
        <v>-1.8079114312002931E-3</v>
      </c>
      <c r="F457" s="96">
        <v>648.95001220703102</v>
      </c>
      <c r="G457" s="92">
        <f t="shared" si="78"/>
        <v>-6.9272123044774481E-2</v>
      </c>
      <c r="H457" s="96">
        <v>1051.80004882812</v>
      </c>
      <c r="I457" s="92">
        <f t="shared" si="79"/>
        <v>-8.1958546168833468E-2</v>
      </c>
      <c r="J457" s="96">
        <v>92.089996337890597</v>
      </c>
      <c r="K457" s="92">
        <f t="shared" si="80"/>
        <v>-3.2972875232124776E-2</v>
      </c>
      <c r="L457" s="96">
        <v>156.66844177246</v>
      </c>
      <c r="M457" s="92">
        <f t="shared" si="81"/>
        <v>1.1697348727075951E-2</v>
      </c>
      <c r="N457" s="96">
        <v>683.862548828125</v>
      </c>
      <c r="O457" s="92">
        <f t="shared" si="82"/>
        <v>-1.4660572744385925E-2</v>
      </c>
      <c r="P457" s="96">
        <v>75.622261047363196</v>
      </c>
      <c r="Q457" s="92">
        <f t="shared" si="83"/>
        <v>-2.7713648171897587E-3</v>
      </c>
      <c r="R457" s="96">
        <v>349.52185058593699</v>
      </c>
      <c r="S457" s="92">
        <f t="shared" si="84"/>
        <v>2.6112667180390181E-2</v>
      </c>
      <c r="T457" s="96">
        <v>322.51412963867102</v>
      </c>
      <c r="U457" s="92">
        <f t="shared" si="85"/>
        <v>3.3906043787791829E-2</v>
      </c>
      <c r="V457" s="96">
        <v>408.79602050781199</v>
      </c>
      <c r="W457" s="92">
        <f t="shared" si="86"/>
        <v>1.3968857655054512E-2</v>
      </c>
      <c r="X457" s="96">
        <v>1475.06701660156</v>
      </c>
      <c r="Y457" s="92">
        <f t="shared" si="87"/>
        <v>-4.1046506321928411E-2</v>
      </c>
    </row>
    <row r="458" spans="3:25" ht="14.25" customHeight="1" x14ac:dyDescent="0.35">
      <c r="C458" s="95">
        <v>45617</v>
      </c>
      <c r="D458" s="96">
        <v>37114.65</v>
      </c>
      <c r="E458" s="92">
        <f t="shared" si="77"/>
        <v>-1.567404354519808E-2</v>
      </c>
      <c r="F458" s="96">
        <v>697.25</v>
      </c>
      <c r="G458" s="92">
        <f t="shared" si="78"/>
        <v>-0.19998851498391845</v>
      </c>
      <c r="H458" s="96">
        <v>1145.69995117187</v>
      </c>
      <c r="I458" s="92">
        <f t="shared" si="79"/>
        <v>-0.18899979417321899</v>
      </c>
      <c r="J458" s="96">
        <v>95.230003356933594</v>
      </c>
      <c r="K458" s="92">
        <f t="shared" si="80"/>
        <v>-9.1490138960227063E-2</v>
      </c>
      <c r="L458" s="96">
        <v>154.85702514648401</v>
      </c>
      <c r="M458" s="92">
        <f t="shared" si="81"/>
        <v>5.883032749174788E-3</v>
      </c>
      <c r="N458" s="96">
        <v>694.03753662109295</v>
      </c>
      <c r="O458" s="92">
        <f t="shared" si="82"/>
        <v>-1.5142970899495456E-2</v>
      </c>
      <c r="P458" s="96">
        <v>75.832420349121094</v>
      </c>
      <c r="Q458" s="92">
        <f t="shared" si="83"/>
        <v>-7.8741171363500007E-3</v>
      </c>
      <c r="R458" s="96">
        <v>340.62716674804602</v>
      </c>
      <c r="S458" s="92">
        <f t="shared" si="84"/>
        <v>-2.8770202536358869E-2</v>
      </c>
      <c r="T458" s="96">
        <v>311.93756103515602</v>
      </c>
      <c r="U458" s="92">
        <f t="shared" si="85"/>
        <v>3.4439102350023232E-2</v>
      </c>
      <c r="V458" s="96">
        <v>403.16427612304602</v>
      </c>
      <c r="W458" s="92">
        <f t="shared" si="86"/>
        <v>-1.2253542212359303E-4</v>
      </c>
      <c r="X458" s="96">
        <v>1538.20495605468</v>
      </c>
      <c r="Y458" s="92">
        <f t="shared" si="87"/>
        <v>-3.1742567775383534E-5</v>
      </c>
    </row>
    <row r="459" spans="3:25" ht="14.25" customHeight="1" x14ac:dyDescent="0.35">
      <c r="C459" s="95">
        <v>45615</v>
      </c>
      <c r="D459" s="96">
        <v>37705.65</v>
      </c>
      <c r="E459" s="92">
        <f t="shared" si="77"/>
        <v>-1.4165650259036711E-2</v>
      </c>
      <c r="F459" s="96">
        <v>871.54998779296795</v>
      </c>
      <c r="G459" s="92">
        <f t="shared" si="78"/>
        <v>5.7700075822915142E-3</v>
      </c>
      <c r="H459" s="96">
        <v>1412.69995117187</v>
      </c>
      <c r="I459" s="92">
        <f t="shared" si="79"/>
        <v>-3.0371667856132212E-2</v>
      </c>
      <c r="J459" s="96">
        <v>104.81999969482401</v>
      </c>
      <c r="K459" s="92">
        <f t="shared" si="80"/>
        <v>-5.2197308287138533E-3</v>
      </c>
      <c r="L459" s="96">
        <v>153.95132446289</v>
      </c>
      <c r="M459" s="92">
        <f t="shared" si="81"/>
        <v>-6.4878821180008872E-3</v>
      </c>
      <c r="N459" s="96">
        <v>704.70892333984295</v>
      </c>
      <c r="O459" s="92">
        <f t="shared" si="82"/>
        <v>-4.0683626386567306E-3</v>
      </c>
      <c r="P459" s="96">
        <v>76.434272766113196</v>
      </c>
      <c r="Q459" s="92">
        <f t="shared" si="83"/>
        <v>2.36694607175858E-2</v>
      </c>
      <c r="R459" s="96">
        <v>350.71737670898398</v>
      </c>
      <c r="S459" s="92">
        <f t="shared" si="84"/>
        <v>0</v>
      </c>
      <c r="T459" s="96">
        <v>301.55236816406199</v>
      </c>
      <c r="U459" s="92">
        <f t="shared" si="85"/>
        <v>9.6138048401279708E-3</v>
      </c>
      <c r="V459" s="96">
        <v>403.21368408203102</v>
      </c>
      <c r="W459" s="92">
        <f t="shared" si="86"/>
        <v>8.401266665899465E-3</v>
      </c>
      <c r="X459" s="96">
        <v>1538.25378417968</v>
      </c>
      <c r="Y459" s="92">
        <f t="shared" si="87"/>
        <v>-4.4205782399209248E-4</v>
      </c>
    </row>
    <row r="460" spans="3:25" ht="14.25" customHeight="1" x14ac:dyDescent="0.35">
      <c r="C460" s="95">
        <v>45614</v>
      </c>
      <c r="D460" s="96">
        <v>38247.449999999997</v>
      </c>
      <c r="E460" s="92">
        <f t="shared" si="77"/>
        <v>-4.0673217259298289E-3</v>
      </c>
      <c r="F460" s="96">
        <v>866.54998779296795</v>
      </c>
      <c r="G460" s="92">
        <f t="shared" si="78"/>
        <v>-1.4948305367271431E-2</v>
      </c>
      <c r="H460" s="96">
        <v>1456.94995117187</v>
      </c>
      <c r="I460" s="92">
        <f t="shared" si="79"/>
        <v>-2.2378109483707331E-2</v>
      </c>
      <c r="J460" s="96">
        <v>105.370002746582</v>
      </c>
      <c r="K460" s="92">
        <f t="shared" si="80"/>
        <v>-4.0520824627645058E-2</v>
      </c>
      <c r="L460" s="96">
        <v>154.95666503906199</v>
      </c>
      <c r="M460" s="92">
        <f t="shared" si="81"/>
        <v>-2.2119321155967042E-2</v>
      </c>
      <c r="N460" s="96">
        <v>707.587646484375</v>
      </c>
      <c r="O460" s="92">
        <f t="shared" si="82"/>
        <v>-2.6229550332206419E-2</v>
      </c>
      <c r="P460" s="96">
        <v>74.666946411132798</v>
      </c>
      <c r="Q460" s="92">
        <f t="shared" si="83"/>
        <v>-2.8068246994454871E-3</v>
      </c>
      <c r="R460" s="96">
        <v>350.71737670898398</v>
      </c>
      <c r="S460" s="92">
        <f t="shared" si="84"/>
        <v>-1.557031151758792E-2</v>
      </c>
      <c r="T460" s="96">
        <v>298.680908203125</v>
      </c>
      <c r="U460" s="92">
        <f t="shared" si="85"/>
        <v>-1.6028612452323454E-4</v>
      </c>
      <c r="V460" s="96">
        <v>399.854400634765</v>
      </c>
      <c r="W460" s="92">
        <f t="shared" si="86"/>
        <v>1.2365648564016674E-4</v>
      </c>
      <c r="X460" s="96">
        <v>1538.93408203125</v>
      </c>
      <c r="Y460" s="92">
        <f t="shared" si="87"/>
        <v>1.5458602633954488E-2</v>
      </c>
    </row>
    <row r="461" spans="3:25" ht="14.25" customHeight="1" x14ac:dyDescent="0.35">
      <c r="C461" s="95">
        <v>45610</v>
      </c>
      <c r="D461" s="96">
        <v>38403.65</v>
      </c>
      <c r="E461" s="92">
        <f t="shared" si="77"/>
        <v>-1.5052365252606115E-2</v>
      </c>
      <c r="F461" s="96">
        <v>879.70001220703102</v>
      </c>
      <c r="G461" s="92">
        <f t="shared" si="78"/>
        <v>-1.140637597053662E-2</v>
      </c>
      <c r="H461" s="96">
        <v>1490.30004882812</v>
      </c>
      <c r="I461" s="92">
        <f t="shared" si="79"/>
        <v>1.4879701986991734E-2</v>
      </c>
      <c r="J461" s="96">
        <v>109.81999969482401</v>
      </c>
      <c r="K461" s="92">
        <f t="shared" si="80"/>
        <v>3.8391056955027203E-3</v>
      </c>
      <c r="L461" s="96">
        <v>158.46173095703099</v>
      </c>
      <c r="M461" s="92">
        <f t="shared" si="81"/>
        <v>-1.1438325090129542E-4</v>
      </c>
      <c r="N461" s="96">
        <v>726.64727783203102</v>
      </c>
      <c r="O461" s="92">
        <f t="shared" si="82"/>
        <v>4.1841184171478307E-3</v>
      </c>
      <c r="P461" s="96">
        <v>74.877113342285099</v>
      </c>
      <c r="Q461" s="92">
        <f t="shared" si="83"/>
        <v>5.6453403604128649E-3</v>
      </c>
      <c r="R461" s="96">
        <v>356.26452636718699</v>
      </c>
      <c r="S461" s="92">
        <f t="shared" si="84"/>
        <v>-2.3207089626233079E-2</v>
      </c>
      <c r="T461" s="96">
        <v>298.72879028320301</v>
      </c>
      <c r="U461" s="92">
        <f t="shared" si="85"/>
        <v>-4.465833036364053E-3</v>
      </c>
      <c r="V461" s="96">
        <v>399.80496215820301</v>
      </c>
      <c r="W461" s="92">
        <f t="shared" si="86"/>
        <v>1.3271489948465609E-2</v>
      </c>
      <c r="X461" s="96">
        <v>1515.50646972656</v>
      </c>
      <c r="Y461" s="92">
        <f t="shared" si="87"/>
        <v>-5.2337271270510244E-2</v>
      </c>
    </row>
    <row r="462" spans="3:25" ht="14.25" customHeight="1" x14ac:dyDescent="0.35">
      <c r="C462" s="95">
        <v>45609</v>
      </c>
      <c r="D462" s="96">
        <v>38990.550000000003</v>
      </c>
      <c r="E462" s="92">
        <f t="shared" si="77"/>
        <v>-1.4465590825736618E-2</v>
      </c>
      <c r="F462" s="96">
        <v>889.84997558593705</v>
      </c>
      <c r="G462" s="92">
        <f t="shared" si="78"/>
        <v>-3.7010997953384916E-2</v>
      </c>
      <c r="H462" s="96">
        <v>1468.44995117187</v>
      </c>
      <c r="I462" s="92">
        <f t="shared" si="79"/>
        <v>-3.6545006954681658E-2</v>
      </c>
      <c r="J462" s="96">
        <v>109.400001525878</v>
      </c>
      <c r="K462" s="92">
        <f t="shared" si="80"/>
        <v>-1.9625368616204564E-2</v>
      </c>
      <c r="L462" s="96">
        <v>158.47985839843699</v>
      </c>
      <c r="M462" s="92">
        <f t="shared" si="81"/>
        <v>-4.8608106053248945E-2</v>
      </c>
      <c r="N462" s="96">
        <v>723.61956787109295</v>
      </c>
      <c r="O462" s="92">
        <f t="shared" si="82"/>
        <v>-2.813150106755069E-2</v>
      </c>
      <c r="P462" s="96">
        <v>74.456779479980398</v>
      </c>
      <c r="Q462" s="92">
        <f t="shared" si="83"/>
        <v>-3.5276583499562864E-2</v>
      </c>
      <c r="R462" s="96">
        <v>364.72882080078102</v>
      </c>
      <c r="S462" s="92">
        <f t="shared" si="84"/>
        <v>2.7610796838481999E-3</v>
      </c>
      <c r="T462" s="96">
        <v>300.06884765625</v>
      </c>
      <c r="U462" s="92">
        <f t="shared" si="85"/>
        <v>-1.4564569726077781E-2</v>
      </c>
      <c r="V462" s="96">
        <v>394.56845092773398</v>
      </c>
      <c r="W462" s="92">
        <f t="shared" si="86"/>
        <v>-3.5735791458146982E-2</v>
      </c>
      <c r="X462" s="96">
        <v>1599.20446777343</v>
      </c>
      <c r="Y462" s="92">
        <f t="shared" si="87"/>
        <v>-8.1991910658411049E-3</v>
      </c>
    </row>
    <row r="463" spans="3:25" ht="14.25" customHeight="1" x14ac:dyDescent="0.35">
      <c r="C463" s="95">
        <v>45608</v>
      </c>
      <c r="D463" s="96">
        <v>39562.85</v>
      </c>
      <c r="E463" s="92">
        <f t="shared" si="77"/>
        <v>1.6389252123961695E-2</v>
      </c>
      <c r="F463" s="96">
        <v>924.04998779296795</v>
      </c>
      <c r="G463" s="92">
        <f t="shared" si="78"/>
        <v>2.450243947761499E-2</v>
      </c>
      <c r="H463" s="96">
        <v>1524.15002441406</v>
      </c>
      <c r="I463" s="92">
        <f t="shared" si="79"/>
        <v>-2.134968503837642E-2</v>
      </c>
      <c r="J463" s="96">
        <v>111.58999633789</v>
      </c>
      <c r="K463" s="92">
        <f t="shared" si="80"/>
        <v>-3.6272601644601887E-2</v>
      </c>
      <c r="L463" s="96">
        <v>166.57684326171801</v>
      </c>
      <c r="M463" s="92">
        <f t="shared" si="81"/>
        <v>-5.4327157151667915E-4</v>
      </c>
      <c r="N463" s="96">
        <v>744.56530761718705</v>
      </c>
      <c r="O463" s="92">
        <f t="shared" si="82"/>
        <v>1.4609461758597453E-2</v>
      </c>
      <c r="P463" s="96">
        <v>77.179405212402301</v>
      </c>
      <c r="Q463" s="92">
        <f t="shared" si="83"/>
        <v>-3.5767014424518129E-3</v>
      </c>
      <c r="R463" s="96">
        <v>363.72454833984301</v>
      </c>
      <c r="S463" s="92">
        <f t="shared" si="84"/>
        <v>-3.1206251053144562E-2</v>
      </c>
      <c r="T463" s="96">
        <v>304.503814697265</v>
      </c>
      <c r="U463" s="92">
        <f t="shared" si="85"/>
        <v>-2.1528090081564311E-2</v>
      </c>
      <c r="V463" s="96">
        <v>409.19122314453102</v>
      </c>
      <c r="W463" s="92">
        <f t="shared" si="86"/>
        <v>-4.0208599855005134E-2</v>
      </c>
      <c r="X463" s="96">
        <v>1612.42504882812</v>
      </c>
      <c r="Y463" s="92">
        <f t="shared" si="87"/>
        <v>-1.2825435754067249E-2</v>
      </c>
    </row>
    <row r="464" spans="3:25" ht="14.25" customHeight="1" x14ac:dyDescent="0.35">
      <c r="C464" s="95">
        <v>45607</v>
      </c>
      <c r="D464" s="96">
        <v>38924.9</v>
      </c>
      <c r="E464" s="92">
        <f t="shared" si="77"/>
        <v>8.2930209365428276E-3</v>
      </c>
      <c r="F464" s="96">
        <v>901.95001220703102</v>
      </c>
      <c r="G464" s="92">
        <f t="shared" si="78"/>
        <v>-3.6635500980474189E-2</v>
      </c>
      <c r="H464" s="96">
        <v>1557.40002441406</v>
      </c>
      <c r="I464" s="92">
        <f t="shared" si="79"/>
        <v>-2.5742093245204711E-2</v>
      </c>
      <c r="J464" s="96">
        <v>115.790000915527</v>
      </c>
      <c r="K464" s="92">
        <f t="shared" si="80"/>
        <v>-1.706283602850911E-2</v>
      </c>
      <c r="L464" s="96">
        <v>166.667388916015</v>
      </c>
      <c r="M464" s="92">
        <f t="shared" si="81"/>
        <v>6.9493586072570945E-3</v>
      </c>
      <c r="N464" s="96">
        <v>733.84423828125</v>
      </c>
      <c r="O464" s="92">
        <f t="shared" si="82"/>
        <v>3.8199472770685361E-2</v>
      </c>
      <c r="P464" s="96">
        <v>77.456443786621094</v>
      </c>
      <c r="Q464" s="92">
        <f t="shared" si="83"/>
        <v>-1.542197062996209E-2</v>
      </c>
      <c r="R464" s="96">
        <v>375.44064331054602</v>
      </c>
      <c r="S464" s="92">
        <f t="shared" si="84"/>
        <v>-1.2825508410424957E-2</v>
      </c>
      <c r="T464" s="96">
        <v>311.20343017578102</v>
      </c>
      <c r="U464" s="92">
        <f t="shared" si="85"/>
        <v>4.2845846989080671E-2</v>
      </c>
      <c r="V464" s="96">
        <v>426.33349609375</v>
      </c>
      <c r="W464" s="92">
        <f t="shared" si="86"/>
        <v>-2.8885342676360226E-3</v>
      </c>
      <c r="X464" s="96">
        <v>1633.37377929687</v>
      </c>
      <c r="Y464" s="92">
        <f t="shared" si="87"/>
        <v>-8.1754416238778438E-3</v>
      </c>
    </row>
    <row r="465" spans="3:25" ht="14.25" customHeight="1" x14ac:dyDescent="0.35">
      <c r="C465" s="95">
        <v>45604</v>
      </c>
      <c r="D465" s="96">
        <v>38604.75</v>
      </c>
      <c r="E465" s="92">
        <f t="shared" si="77"/>
        <v>-2.6009413242876089E-2</v>
      </c>
      <c r="F465" s="96">
        <v>936.25</v>
      </c>
      <c r="G465" s="92">
        <f t="shared" si="78"/>
        <v>-2.8836666298405755E-2</v>
      </c>
      <c r="H465" s="96">
        <v>1598.55004882812</v>
      </c>
      <c r="I465" s="92">
        <f t="shared" si="79"/>
        <v>-2.6876425187846609E-2</v>
      </c>
      <c r="J465" s="96">
        <v>117.800003051757</v>
      </c>
      <c r="K465" s="92">
        <f t="shared" si="80"/>
        <v>-1.7760337263386883E-2</v>
      </c>
      <c r="L465" s="96">
        <v>165.51715087890599</v>
      </c>
      <c r="M465" s="92">
        <f t="shared" si="81"/>
        <v>-1.6997529111733467E-2</v>
      </c>
      <c r="N465" s="96">
        <v>706.84320068359295</v>
      </c>
      <c r="O465" s="92">
        <f t="shared" si="82"/>
        <v>-3.8471843927807559E-3</v>
      </c>
      <c r="P465" s="96">
        <v>78.669685363769503</v>
      </c>
      <c r="Q465" s="92">
        <f t="shared" si="83"/>
        <v>-2.5674404910164372E-2</v>
      </c>
      <c r="R465" s="96">
        <v>380.31842041015602</v>
      </c>
      <c r="S465" s="92">
        <f t="shared" si="84"/>
        <v>-1.5230171255467106E-2</v>
      </c>
      <c r="T465" s="96">
        <v>298.41748046875</v>
      </c>
      <c r="U465" s="92">
        <f t="shared" si="85"/>
        <v>1.0544817463575828E-2</v>
      </c>
      <c r="V465" s="96">
        <v>427.56854248046801</v>
      </c>
      <c r="W465" s="92">
        <f t="shared" si="86"/>
        <v>-2.7309491229130956E-2</v>
      </c>
      <c r="X465" s="96">
        <v>1646.83740234375</v>
      </c>
      <c r="Y465" s="92">
        <f t="shared" si="87"/>
        <v>-3.5278097920162788E-2</v>
      </c>
    </row>
    <row r="466" spans="3:25" ht="14.25" customHeight="1" x14ac:dyDescent="0.35">
      <c r="C466" s="95">
        <v>45603</v>
      </c>
      <c r="D466" s="96">
        <v>39635.65</v>
      </c>
      <c r="E466" s="92">
        <f t="shared" si="77"/>
        <v>8.4906728546549903E-3</v>
      </c>
      <c r="F466" s="96">
        <v>964.04998779296795</v>
      </c>
      <c r="G466" s="92">
        <f t="shared" si="78"/>
        <v>-0.10429253548522122</v>
      </c>
      <c r="H466" s="96">
        <v>1642.69995117187</v>
      </c>
      <c r="I466" s="92">
        <f t="shared" si="79"/>
        <v>-4.5580032030558826E-2</v>
      </c>
      <c r="J466" s="96">
        <v>119.930000305175</v>
      </c>
      <c r="K466" s="92">
        <f t="shared" si="80"/>
        <v>-2.7016077992393694E-2</v>
      </c>
      <c r="L466" s="96">
        <v>168.37918090820301</v>
      </c>
      <c r="M466" s="92">
        <f t="shared" si="81"/>
        <v>-3.9646814435670974E-3</v>
      </c>
      <c r="N466" s="96">
        <v>709.57305908203102</v>
      </c>
      <c r="O466" s="92">
        <f t="shared" si="82"/>
        <v>4.7172574734249517E-2</v>
      </c>
      <c r="P466" s="96">
        <v>80.742706298828097</v>
      </c>
      <c r="Q466" s="92">
        <f t="shared" si="83"/>
        <v>6.9095764848152719E-3</v>
      </c>
      <c r="R466" s="96">
        <v>386.20031738281199</v>
      </c>
      <c r="S466" s="92">
        <f t="shared" si="84"/>
        <v>-1.2472565023410542E-2</v>
      </c>
      <c r="T466" s="96">
        <v>295.30355834960898</v>
      </c>
      <c r="U466" s="92">
        <f t="shared" si="85"/>
        <v>-1.7425566473830756E-2</v>
      </c>
      <c r="V466" s="96">
        <v>439.57305908203102</v>
      </c>
      <c r="W466" s="92">
        <f t="shared" si="86"/>
        <v>-9.7930186493769833E-3</v>
      </c>
      <c r="X466" s="96">
        <v>1707.05920410156</v>
      </c>
      <c r="Y466" s="92">
        <f t="shared" si="87"/>
        <v>-1.8171188430110674E-2</v>
      </c>
    </row>
    <row r="467" spans="3:25" ht="14.25" customHeight="1" x14ac:dyDescent="0.35">
      <c r="C467" s="95">
        <v>45602</v>
      </c>
      <c r="D467" s="96">
        <v>39301.949999999997</v>
      </c>
      <c r="E467" s="92">
        <f t="shared" si="77"/>
        <v>1.4759715646439631E-4</v>
      </c>
      <c r="F467" s="96">
        <v>1076.30004882812</v>
      </c>
      <c r="G467" s="92">
        <f t="shared" si="78"/>
        <v>6.0394136776472873E-2</v>
      </c>
      <c r="H467" s="96">
        <v>1721.15002441406</v>
      </c>
      <c r="I467" s="92">
        <f t="shared" si="79"/>
        <v>4.6769058485059967E-2</v>
      </c>
      <c r="J467" s="96">
        <v>123.26000213623</v>
      </c>
      <c r="K467" s="92">
        <f t="shared" si="80"/>
        <v>2.1294221914294198E-2</v>
      </c>
      <c r="L467" s="96">
        <v>169.04940795898401</v>
      </c>
      <c r="M467" s="92">
        <f t="shared" si="81"/>
        <v>2.4255147267586485E-2</v>
      </c>
      <c r="N467" s="96">
        <v>677.60852050781205</v>
      </c>
      <c r="O467" s="92">
        <f t="shared" si="82"/>
        <v>4.2455754773824905E-2</v>
      </c>
      <c r="P467" s="96">
        <v>80.188636779785099</v>
      </c>
      <c r="Q467" s="92">
        <f t="shared" si="83"/>
        <v>4.6894527205501468E-2</v>
      </c>
      <c r="R467" s="96">
        <v>391.07806396484301</v>
      </c>
      <c r="S467" s="92">
        <f t="shared" si="84"/>
        <v>1.4388419732454194E-2</v>
      </c>
      <c r="T467" s="96">
        <v>300.54064941406199</v>
      </c>
      <c r="U467" s="92">
        <f t="shared" si="85"/>
        <v>6.0014101015333221E-3</v>
      </c>
      <c r="V467" s="96">
        <v>443.92037963867102</v>
      </c>
      <c r="W467" s="92">
        <f t="shared" si="86"/>
        <v>3.5014973737878652E-2</v>
      </c>
      <c r="X467" s="96">
        <v>1738.65258789062</v>
      </c>
      <c r="Y467" s="92">
        <f t="shared" si="87"/>
        <v>4.5996923633932596E-2</v>
      </c>
    </row>
    <row r="468" spans="3:25" ht="14.25" customHeight="1" x14ac:dyDescent="0.35">
      <c r="C468" s="95">
        <v>45601</v>
      </c>
      <c r="D468" s="96">
        <v>39296.15</v>
      </c>
      <c r="E468" s="92">
        <f t="shared" si="77"/>
        <v>-1.6171322008750044E-3</v>
      </c>
      <c r="F468" s="96">
        <v>1015</v>
      </c>
      <c r="G468" s="92">
        <f t="shared" si="78"/>
        <v>5.2031522431781108E-2</v>
      </c>
      <c r="H468" s="96">
        <v>1644.25</v>
      </c>
      <c r="I468" s="92">
        <f t="shared" si="79"/>
        <v>2.0037873263154538E-2</v>
      </c>
      <c r="J468" s="96">
        <v>120.69000244140599</v>
      </c>
      <c r="K468" s="92">
        <f t="shared" si="80"/>
        <v>3.1538482405179424E-2</v>
      </c>
      <c r="L468" s="96">
        <v>165.04618835449199</v>
      </c>
      <c r="M468" s="92">
        <f t="shared" si="81"/>
        <v>7.686351041677586E-3</v>
      </c>
      <c r="N468" s="96">
        <v>650.01177978515602</v>
      </c>
      <c r="O468" s="92">
        <f t="shared" si="82"/>
        <v>-1.2591602452195261E-2</v>
      </c>
      <c r="P468" s="96">
        <v>76.596672058105398</v>
      </c>
      <c r="Q468" s="92">
        <f t="shared" si="83"/>
        <v>-3.7455030263611522E-2</v>
      </c>
      <c r="R468" s="96">
        <v>385.53088378906199</v>
      </c>
      <c r="S468" s="92">
        <f t="shared" si="84"/>
        <v>5.3622979071201726E-3</v>
      </c>
      <c r="T468" s="96">
        <v>298.74774169921801</v>
      </c>
      <c r="U468" s="92">
        <f t="shared" si="85"/>
        <v>3.6456534356281711E-3</v>
      </c>
      <c r="V468" s="96">
        <v>428.90237426757801</v>
      </c>
      <c r="W468" s="92">
        <f t="shared" si="86"/>
        <v>1.1770257599019729E-2</v>
      </c>
      <c r="X468" s="96">
        <v>1662.19665527343</v>
      </c>
      <c r="Y468" s="92">
        <f t="shared" si="87"/>
        <v>-4.884015024966093E-2</v>
      </c>
    </row>
    <row r="469" spans="3:25" ht="14.25" customHeight="1" x14ac:dyDescent="0.35">
      <c r="C469" s="95">
        <v>45600</v>
      </c>
      <c r="D469" s="96">
        <v>39359.800000000003</v>
      </c>
      <c r="E469" s="92">
        <f t="shared" si="77"/>
        <v>6.0398481730929987E-3</v>
      </c>
      <c r="F469" s="96">
        <v>964.79998779296795</v>
      </c>
      <c r="G469" s="92">
        <f t="shared" si="78"/>
        <v>-1.4252886035281742E-2</v>
      </c>
      <c r="H469" s="96">
        <v>1611.94995117187</v>
      </c>
      <c r="I469" s="92">
        <f t="shared" si="79"/>
        <v>-1.2678818444031847E-2</v>
      </c>
      <c r="J469" s="96">
        <v>117</v>
      </c>
      <c r="K469" s="92">
        <f t="shared" si="80"/>
        <v>-2.0674656361139854E-2</v>
      </c>
      <c r="L469" s="96">
        <v>163.78726196289</v>
      </c>
      <c r="M469" s="92">
        <f t="shared" si="81"/>
        <v>-5.16545303226007E-2</v>
      </c>
      <c r="N469" s="96">
        <v>658.30084228515602</v>
      </c>
      <c r="O469" s="92">
        <f t="shared" si="82"/>
        <v>-2.8565080081046856E-2</v>
      </c>
      <c r="P469" s="96">
        <v>79.577239990234304</v>
      </c>
      <c r="Q469" s="92">
        <f t="shared" si="83"/>
        <v>-9.8655113774335224E-3</v>
      </c>
      <c r="R469" s="96">
        <v>383.47457885742102</v>
      </c>
      <c r="S469" s="92">
        <f t="shared" si="84"/>
        <v>-2.5282607806973667E-2</v>
      </c>
      <c r="T469" s="96">
        <v>297.66256713867102</v>
      </c>
      <c r="U469" s="92">
        <f t="shared" si="85"/>
        <v>-2.0493815853614317E-2</v>
      </c>
      <c r="V469" s="96">
        <v>423.91281127929602</v>
      </c>
      <c r="W469" s="92">
        <f t="shared" si="86"/>
        <v>-3.6816785661812013E-2</v>
      </c>
      <c r="X469" s="96">
        <v>1747.54711914062</v>
      </c>
      <c r="Y469" s="92">
        <f t="shared" si="87"/>
        <v>-1.5201668637398469E-2</v>
      </c>
    </row>
    <row r="470" spans="3:25" ht="14.25" customHeight="1" x14ac:dyDescent="0.35">
      <c r="C470" s="95">
        <v>45597</v>
      </c>
      <c r="D470" s="96">
        <v>39123.5</v>
      </c>
      <c r="E470" s="92">
        <f t="shared" si="77"/>
        <v>1.5295510543662516E-3</v>
      </c>
      <c r="F470" s="96">
        <v>978.75</v>
      </c>
      <c r="G470" s="92">
        <f t="shared" si="78"/>
        <v>2.6121571000639054E-3</v>
      </c>
      <c r="H470" s="96">
        <v>1632.65002441406</v>
      </c>
      <c r="I470" s="92">
        <f t="shared" si="79"/>
        <v>2.1491568877274103E-2</v>
      </c>
      <c r="J470" s="96">
        <v>119.470001220703</v>
      </c>
      <c r="K470" s="92">
        <f t="shared" si="80"/>
        <v>7.8454555255043079E-3</v>
      </c>
      <c r="L470" s="96">
        <v>172.70843505859301</v>
      </c>
      <c r="M470" s="92">
        <f t="shared" si="81"/>
        <v>7.9285202499859153E-3</v>
      </c>
      <c r="N470" s="96">
        <v>677.658203125</v>
      </c>
      <c r="O470" s="92">
        <f t="shared" si="82"/>
        <v>5.1535299258274048E-3</v>
      </c>
      <c r="P470" s="96">
        <v>80.370132446289006</v>
      </c>
      <c r="Q470" s="92">
        <f t="shared" si="83"/>
        <v>1.8522924919873729E-2</v>
      </c>
      <c r="R470" s="96">
        <v>393.421295166015</v>
      </c>
      <c r="S470" s="92">
        <f t="shared" si="84"/>
        <v>7.8403826338755422E-3</v>
      </c>
      <c r="T470" s="96">
        <v>303.89044189453102</v>
      </c>
      <c r="U470" s="92">
        <f t="shared" si="85"/>
        <v>3.8965722241997014E-3</v>
      </c>
      <c r="V470" s="96">
        <v>440.11648559570301</v>
      </c>
      <c r="W470" s="92">
        <f t="shared" si="86"/>
        <v>1.2271435477188897E-2</v>
      </c>
      <c r="X470" s="96">
        <v>1774.52282714843</v>
      </c>
      <c r="Y470" s="92">
        <f t="shared" si="87"/>
        <v>2.0309597284204894E-3</v>
      </c>
    </row>
    <row r="471" spans="3:25" ht="14.25" customHeight="1" x14ac:dyDescent="0.35">
      <c r="C471" s="95">
        <v>45596</v>
      </c>
      <c r="D471" s="96">
        <v>39063.75</v>
      </c>
      <c r="E471" s="92">
        <f t="shared" si="77"/>
        <v>-2.2000375539838468E-2</v>
      </c>
      <c r="F471" s="96">
        <v>976.20001220703102</v>
      </c>
      <c r="G471" s="92">
        <f t="shared" si="78"/>
        <v>3.2032970727258636E-2</v>
      </c>
      <c r="H471" s="96">
        <v>1598.30004882812</v>
      </c>
      <c r="I471" s="92">
        <f t="shared" si="79"/>
        <v>-2.1967876279770149E-2</v>
      </c>
      <c r="J471" s="96">
        <v>118.540000915527</v>
      </c>
      <c r="K471" s="92">
        <f t="shared" si="80"/>
        <v>1.0978570171229496E-3</v>
      </c>
      <c r="L471" s="96">
        <v>171.34988403320301</v>
      </c>
      <c r="M471" s="92">
        <f t="shared" si="81"/>
        <v>3.2752806147086311E-2</v>
      </c>
      <c r="N471" s="96">
        <v>674.18377685546795</v>
      </c>
      <c r="O471" s="92">
        <f t="shared" si="82"/>
        <v>7.1179536311838376E-3</v>
      </c>
      <c r="P471" s="96">
        <v>78.908515930175696</v>
      </c>
      <c r="Q471" s="92">
        <f t="shared" si="83"/>
        <v>6.9486653377230923E-3</v>
      </c>
      <c r="R471" s="96">
        <v>390.36071777343699</v>
      </c>
      <c r="S471" s="92">
        <f t="shared" si="84"/>
        <v>5.2955212056611245E-3</v>
      </c>
      <c r="T471" s="96">
        <v>302.71090698242102</v>
      </c>
      <c r="U471" s="92">
        <f t="shared" si="85"/>
        <v>7.3794232285353534E-3</v>
      </c>
      <c r="V471" s="96">
        <v>434.78109741210898</v>
      </c>
      <c r="W471" s="92">
        <f t="shared" si="86"/>
        <v>3.0561964108983153E-2</v>
      </c>
      <c r="X471" s="96">
        <v>1770.92614746093</v>
      </c>
      <c r="Y471" s="92">
        <f t="shared" si="87"/>
        <v>-3.5007984741201037E-3</v>
      </c>
    </row>
    <row r="472" spans="3:25" ht="14.25" customHeight="1" x14ac:dyDescent="0.35">
      <c r="C472" s="95">
        <v>45595</v>
      </c>
      <c r="D472" s="96">
        <v>39942.5</v>
      </c>
      <c r="E472" s="92">
        <f t="shared" si="77"/>
        <v>3.2678261044296608E-3</v>
      </c>
      <c r="F472" s="96">
        <v>945.90002441406205</v>
      </c>
      <c r="G472" s="92">
        <f t="shared" si="78"/>
        <v>1.6441058703543954E-2</v>
      </c>
      <c r="H472" s="96">
        <v>1634.19995117187</v>
      </c>
      <c r="I472" s="92">
        <f t="shared" si="79"/>
        <v>-5.5043998990789156E-4</v>
      </c>
      <c r="J472" s="96">
        <v>118.41000366210901</v>
      </c>
      <c r="K472" s="92">
        <f t="shared" si="80"/>
        <v>-4.220447640502778E-4</v>
      </c>
      <c r="L472" s="96">
        <v>165.91567993164</v>
      </c>
      <c r="M472" s="92">
        <f t="shared" si="81"/>
        <v>4.7167897924307312E-3</v>
      </c>
      <c r="N472" s="96">
        <v>669.41888427734295</v>
      </c>
      <c r="O472" s="92">
        <f t="shared" si="82"/>
        <v>-1.3098152550771736E-2</v>
      </c>
      <c r="P472" s="96">
        <v>78.363990783691406</v>
      </c>
      <c r="Q472" s="92">
        <f t="shared" si="83"/>
        <v>1.6858869780943309E-2</v>
      </c>
      <c r="R472" s="96">
        <v>388.304443359375</v>
      </c>
      <c r="S472" s="92">
        <f t="shared" si="84"/>
        <v>-8.8560594146068761E-3</v>
      </c>
      <c r="T472" s="96">
        <v>300.49343872070301</v>
      </c>
      <c r="U472" s="92">
        <f t="shared" si="85"/>
        <v>-6.5511772636640542E-3</v>
      </c>
      <c r="V472" s="96">
        <v>421.88739013671801</v>
      </c>
      <c r="W472" s="92">
        <f t="shared" si="86"/>
        <v>3.7611621040460896E-3</v>
      </c>
      <c r="X472" s="96">
        <v>1777.14758300781</v>
      </c>
      <c r="Y472" s="92">
        <f t="shared" si="87"/>
        <v>-7.9499510018977704E-3</v>
      </c>
    </row>
    <row r="473" spans="3:25" ht="14.25" customHeight="1" x14ac:dyDescent="0.35">
      <c r="C473" s="95">
        <v>45594</v>
      </c>
      <c r="D473" s="96">
        <v>39812.400000000001</v>
      </c>
      <c r="E473" s="92">
        <f t="shared" si="77"/>
        <v>-4.9225993424036885E-3</v>
      </c>
      <c r="F473" s="96">
        <v>930.59997558593705</v>
      </c>
      <c r="G473" s="92">
        <f t="shared" si="78"/>
        <v>-1.0000025972407345E-2</v>
      </c>
      <c r="H473" s="96">
        <v>1635.09997558593</v>
      </c>
      <c r="I473" s="92">
        <f t="shared" si="79"/>
        <v>1.3606887666782752E-2</v>
      </c>
      <c r="J473" s="96">
        <v>118.459999084472</v>
      </c>
      <c r="K473" s="92">
        <f t="shared" si="80"/>
        <v>-9.8629247007342435E-3</v>
      </c>
      <c r="L473" s="96">
        <v>165.13676452636699</v>
      </c>
      <c r="M473" s="92">
        <f t="shared" si="81"/>
        <v>3.0462349200995442E-2</v>
      </c>
      <c r="N473" s="96">
        <v>678.30340576171795</v>
      </c>
      <c r="O473" s="92">
        <f t="shared" si="82"/>
        <v>6.2840215182306647E-2</v>
      </c>
      <c r="P473" s="96">
        <v>77.064765930175696</v>
      </c>
      <c r="Q473" s="92">
        <f t="shared" si="83"/>
        <v>2.1915209136322611E-2</v>
      </c>
      <c r="R473" s="96">
        <v>391.77401733398398</v>
      </c>
      <c r="S473" s="92">
        <f t="shared" si="84"/>
        <v>2.0425843436124858E-2</v>
      </c>
      <c r="T473" s="96">
        <v>302.475006103515</v>
      </c>
      <c r="U473" s="92">
        <f t="shared" si="85"/>
        <v>7.0687347838540582E-3</v>
      </c>
      <c r="V473" s="96">
        <v>420.306549072265</v>
      </c>
      <c r="W473" s="92">
        <f t="shared" si="86"/>
        <v>-7.0467106510463395E-4</v>
      </c>
      <c r="X473" s="96">
        <v>1791.38903808593</v>
      </c>
      <c r="Y473" s="92">
        <f t="shared" si="87"/>
        <v>7.5175266151747966E-3</v>
      </c>
    </row>
    <row r="474" spans="3:25" ht="14.25" customHeight="1" x14ac:dyDescent="0.35">
      <c r="C474" s="95">
        <v>45593</v>
      </c>
      <c r="D474" s="96">
        <v>40009.35</v>
      </c>
      <c r="E474" s="92">
        <f t="shared" si="77"/>
        <v>-2.3797905071892611E-2</v>
      </c>
      <c r="F474" s="96">
        <v>940</v>
      </c>
      <c r="G474" s="92">
        <f t="shared" si="78"/>
        <v>2.2461548879578741E-2</v>
      </c>
      <c r="H474" s="96">
        <v>1613.15002441406</v>
      </c>
      <c r="I474" s="92">
        <f t="shared" si="79"/>
        <v>-1.8765191962250571E-2</v>
      </c>
      <c r="J474" s="96">
        <v>119.639999389648</v>
      </c>
      <c r="K474" s="92">
        <f t="shared" si="80"/>
        <v>9.9611709800415671E-3</v>
      </c>
      <c r="L474" s="96">
        <v>160.25502014160099</v>
      </c>
      <c r="M474" s="92">
        <f t="shared" si="81"/>
        <v>-3.099674316268386E-2</v>
      </c>
      <c r="N474" s="96">
        <v>638.19885253906205</v>
      </c>
      <c r="O474" s="92">
        <f t="shared" si="82"/>
        <v>-3.8869783481548015E-2</v>
      </c>
      <c r="P474" s="96">
        <v>75.412094116210895</v>
      </c>
      <c r="Q474" s="92">
        <f t="shared" si="83"/>
        <v>5.6051695951668812E-3</v>
      </c>
      <c r="R474" s="96">
        <v>383.931884765625</v>
      </c>
      <c r="S474" s="92">
        <f t="shared" si="84"/>
        <v>1.2534548459353756E-2</v>
      </c>
      <c r="T474" s="96">
        <v>300.35189819335898</v>
      </c>
      <c r="U474" s="92">
        <f t="shared" si="85"/>
        <v>7.9164289891180406E-3</v>
      </c>
      <c r="V474" s="96">
        <v>420.602935791015</v>
      </c>
      <c r="W474" s="92">
        <f t="shared" si="86"/>
        <v>8.5287578119483953E-3</v>
      </c>
      <c r="X474" s="96">
        <v>1778.02270507812</v>
      </c>
      <c r="Y474" s="92">
        <f t="shared" si="87"/>
        <v>-4.9251444132311528E-2</v>
      </c>
    </row>
    <row r="475" spans="3:25" ht="14.25" customHeight="1" x14ac:dyDescent="0.35">
      <c r="C475" s="95">
        <v>45590</v>
      </c>
      <c r="D475" s="96">
        <v>40984.699999999997</v>
      </c>
      <c r="E475" s="92">
        <f t="shared" si="77"/>
        <v>-5.3597148927755356E-3</v>
      </c>
      <c r="F475" s="96">
        <v>919.34997558593705</v>
      </c>
      <c r="G475" s="92">
        <f t="shared" si="78"/>
        <v>-5.8380705100947616E-2</v>
      </c>
      <c r="H475" s="96">
        <v>1644</v>
      </c>
      <c r="I475" s="92">
        <f t="shared" si="79"/>
        <v>-2.8598454098236581E-2</v>
      </c>
      <c r="J475" s="96">
        <v>118.459999084472</v>
      </c>
      <c r="K475" s="92">
        <f t="shared" si="80"/>
        <v>-2.07489634694773E-2</v>
      </c>
      <c r="L475" s="96">
        <v>165.38130187988199</v>
      </c>
      <c r="M475" s="92">
        <f t="shared" si="81"/>
        <v>-2.7274631558277695E-2</v>
      </c>
      <c r="N475" s="96">
        <v>664.00872802734295</v>
      </c>
      <c r="O475" s="92">
        <f t="shared" si="82"/>
        <v>-3.1296749261501278E-3</v>
      </c>
      <c r="P475" s="96">
        <v>74.991752624511705</v>
      </c>
      <c r="Q475" s="92">
        <f t="shared" si="83"/>
        <v>-1.9362986738434729E-2</v>
      </c>
      <c r="R475" s="96">
        <v>379.17904663085898</v>
      </c>
      <c r="S475" s="92">
        <f t="shared" si="84"/>
        <v>-3.1560978598210165E-2</v>
      </c>
      <c r="T475" s="96">
        <v>297.99285888671801</v>
      </c>
      <c r="U475" s="92">
        <f t="shared" si="85"/>
        <v>-1.0496531691861488E-2</v>
      </c>
      <c r="V475" s="96">
        <v>417.04605102539</v>
      </c>
      <c r="W475" s="92">
        <f t="shared" si="86"/>
        <v>-3.6301373050868224E-2</v>
      </c>
      <c r="X475" s="96">
        <v>1870.12927246093</v>
      </c>
      <c r="Y475" s="92">
        <f t="shared" si="87"/>
        <v>-1.580800002878302E-2</v>
      </c>
    </row>
    <row r="476" spans="3:25" ht="14.25" customHeight="1" x14ac:dyDescent="0.35">
      <c r="C476" s="95">
        <v>45589</v>
      </c>
      <c r="D476" s="96">
        <v>41205.550000000003</v>
      </c>
      <c r="E476" s="92">
        <f t="shared" si="77"/>
        <v>5.4303003684454954E-3</v>
      </c>
      <c r="F476" s="96">
        <v>976.34997558593705</v>
      </c>
      <c r="G476" s="92">
        <f t="shared" si="78"/>
        <v>-5.3484108909702677E-3</v>
      </c>
      <c r="H476" s="96">
        <v>1692.40002441406</v>
      </c>
      <c r="I476" s="92">
        <f t="shared" si="79"/>
        <v>-5.698814000940744E-3</v>
      </c>
      <c r="J476" s="96">
        <v>120.970001220703</v>
      </c>
      <c r="K476" s="92">
        <f t="shared" si="80"/>
        <v>2.8918954960486243E-2</v>
      </c>
      <c r="L476" s="96">
        <v>170.01849365234301</v>
      </c>
      <c r="M476" s="92">
        <f t="shared" si="81"/>
        <v>-1.80801564952493E-3</v>
      </c>
      <c r="N476" s="96">
        <v>666.09338378906205</v>
      </c>
      <c r="O476" s="92">
        <f t="shared" si="82"/>
        <v>-2.4354758696796264E-2</v>
      </c>
      <c r="P476" s="96">
        <v>76.472488403320298</v>
      </c>
      <c r="Q476" s="92">
        <f t="shared" si="83"/>
        <v>2.3919194635013241E-2</v>
      </c>
      <c r="R476" s="96">
        <v>391.53631591796801</v>
      </c>
      <c r="S476" s="92">
        <f t="shared" si="84"/>
        <v>8.8170615995968316E-3</v>
      </c>
      <c r="T476" s="96">
        <v>301.15393066406199</v>
      </c>
      <c r="U476" s="92">
        <f t="shared" si="85"/>
        <v>7.0999634439130599E-3</v>
      </c>
      <c r="V476" s="96">
        <v>432.75567626953102</v>
      </c>
      <c r="W476" s="92">
        <f t="shared" si="86"/>
        <v>6.8535172191097615E-4</v>
      </c>
      <c r="X476" s="96">
        <v>1900.16711425781</v>
      </c>
      <c r="Y476" s="92">
        <f t="shared" si="87"/>
        <v>-1.1753355227743789E-3</v>
      </c>
    </row>
    <row r="477" spans="3:25" ht="14.25" customHeight="1" x14ac:dyDescent="0.35">
      <c r="C477" s="95">
        <v>45588</v>
      </c>
      <c r="D477" s="96">
        <v>40983</v>
      </c>
      <c r="E477" s="92">
        <f t="shared" si="77"/>
        <v>-7.787258819527576E-3</v>
      </c>
      <c r="F477" s="96">
        <v>981.59997558593705</v>
      </c>
      <c r="G477" s="92">
        <f t="shared" si="78"/>
        <v>-2.7974452327536925E-2</v>
      </c>
      <c r="H477" s="96">
        <v>1702.09997558593</v>
      </c>
      <c r="I477" s="92">
        <f t="shared" si="79"/>
        <v>1.0478212428799649E-2</v>
      </c>
      <c r="J477" s="96">
        <v>117.56999969482401</v>
      </c>
      <c r="K477" s="92">
        <f t="shared" si="80"/>
        <v>-5.1005321766472989E-4</v>
      </c>
      <c r="L477" s="96">
        <v>170.32644653320301</v>
      </c>
      <c r="M477" s="92">
        <f t="shared" si="81"/>
        <v>7.9322475339473897E-3</v>
      </c>
      <c r="N477" s="96">
        <v>682.72088623046795</v>
      </c>
      <c r="O477" s="92">
        <f t="shared" si="82"/>
        <v>2.6109718536933224E-2</v>
      </c>
      <c r="P477" s="96">
        <v>74.686058044433594</v>
      </c>
      <c r="Q477" s="92">
        <f t="shared" si="83"/>
        <v>-5.3435124586951321E-3</v>
      </c>
      <c r="R477" s="96">
        <v>388.11428833007801</v>
      </c>
      <c r="S477" s="92">
        <f t="shared" si="84"/>
        <v>-1.7919528072399049E-2</v>
      </c>
      <c r="T477" s="96">
        <v>299.03082275390602</v>
      </c>
      <c r="U477" s="92">
        <f t="shared" si="85"/>
        <v>-1.8125510169519465E-2</v>
      </c>
      <c r="V477" s="96">
        <v>432.45928955078102</v>
      </c>
      <c r="W477" s="92">
        <f t="shared" si="86"/>
        <v>4.2446529038129288E-3</v>
      </c>
      <c r="X477" s="96">
        <v>1902.40307617187</v>
      </c>
      <c r="Y477" s="92">
        <f t="shared" si="87"/>
        <v>2.2791105924915289E-3</v>
      </c>
    </row>
    <row r="478" spans="3:25" ht="14.25" customHeight="1" x14ac:dyDescent="0.35">
      <c r="C478" s="95">
        <v>45587</v>
      </c>
      <c r="D478" s="96">
        <v>41304.65</v>
      </c>
      <c r="E478" s="92">
        <f t="shared" si="77"/>
        <v>5.098877035918381E-4</v>
      </c>
      <c r="F478" s="96">
        <v>1009.84997558593</v>
      </c>
      <c r="G478" s="92">
        <f t="shared" si="78"/>
        <v>-7.5672078024698886E-3</v>
      </c>
      <c r="H478" s="96">
        <v>1684.44995117187</v>
      </c>
      <c r="I478" s="92">
        <f t="shared" si="79"/>
        <v>-1.5402207683065883E-2</v>
      </c>
      <c r="J478" s="96">
        <v>117.629997253417</v>
      </c>
      <c r="K478" s="92">
        <f t="shared" si="80"/>
        <v>-2.5596454075880737E-2</v>
      </c>
      <c r="L478" s="96">
        <v>168.98600769042901</v>
      </c>
      <c r="M478" s="92">
        <f t="shared" si="81"/>
        <v>-3.1407226138010946E-2</v>
      </c>
      <c r="N478" s="96">
        <v>665.34881591796795</v>
      </c>
      <c r="O478" s="92">
        <f t="shared" si="82"/>
        <v>-2.088963972561475E-2</v>
      </c>
      <c r="P478" s="96">
        <v>75.087287902832003</v>
      </c>
      <c r="Q478" s="92">
        <f t="shared" si="83"/>
        <v>-4.2047512952812394E-2</v>
      </c>
      <c r="R478" s="96">
        <v>395.19601440429602</v>
      </c>
      <c r="S478" s="92">
        <f t="shared" si="84"/>
        <v>-2.1764776490657223E-2</v>
      </c>
      <c r="T478" s="96">
        <v>304.55096435546801</v>
      </c>
      <c r="U478" s="92">
        <f t="shared" si="85"/>
        <v>-2.5366100818264958E-2</v>
      </c>
      <c r="V478" s="96">
        <v>430.63140869140602</v>
      </c>
      <c r="W478" s="92">
        <f t="shared" si="86"/>
        <v>-3.955486744450587E-2</v>
      </c>
      <c r="X478" s="96">
        <v>1898.0771484375</v>
      </c>
      <c r="Y478" s="92">
        <f t="shared" si="87"/>
        <v>-7.3714365165885587E-3</v>
      </c>
    </row>
    <row r="479" spans="3:25" ht="14.25" customHeight="1" x14ac:dyDescent="0.35">
      <c r="C479" s="95">
        <v>45586</v>
      </c>
      <c r="D479" s="96">
        <v>41283.599999999999</v>
      </c>
      <c r="E479" s="92">
        <f t="shared" si="77"/>
        <v>-6.0515300969423702E-3</v>
      </c>
      <c r="F479" s="96">
        <v>1017.54998779296</v>
      </c>
      <c r="G479" s="92">
        <f t="shared" si="78"/>
        <v>-2.4681357068931042E-2</v>
      </c>
      <c r="H479" s="96">
        <v>1710.80004882812</v>
      </c>
      <c r="I479" s="92">
        <f t="shared" si="79"/>
        <v>-1.4544511557742501E-2</v>
      </c>
      <c r="J479" s="96">
        <v>120.720001220703</v>
      </c>
      <c r="K479" s="92">
        <f t="shared" si="80"/>
        <v>-1.2757585657231174E-2</v>
      </c>
      <c r="L479" s="96">
        <v>174.46548461914</v>
      </c>
      <c r="M479" s="92">
        <f t="shared" si="81"/>
        <v>-2.2331629490608185E-2</v>
      </c>
      <c r="N479" s="96">
        <v>679.54425048828102</v>
      </c>
      <c r="O479" s="92">
        <f t="shared" si="82"/>
        <v>1.1376202159457227E-2</v>
      </c>
      <c r="P479" s="96">
        <v>78.383102416992102</v>
      </c>
      <c r="Q479" s="92">
        <f t="shared" si="83"/>
        <v>-2.4723488301140017E-2</v>
      </c>
      <c r="R479" s="96">
        <v>403.98873901367102</v>
      </c>
      <c r="S479" s="92">
        <f t="shared" si="84"/>
        <v>1.1778176813570518E-4</v>
      </c>
      <c r="T479" s="96">
        <v>312.477294921875</v>
      </c>
      <c r="U479" s="92">
        <f t="shared" si="85"/>
        <v>-2.7105064387779043E-3</v>
      </c>
      <c r="V479" s="96">
        <v>448.36648559570301</v>
      </c>
      <c r="W479" s="92">
        <f t="shared" si="86"/>
        <v>5.5121299206506436E-4</v>
      </c>
      <c r="X479" s="96">
        <v>1912.17260742187</v>
      </c>
      <c r="Y479" s="92">
        <f t="shared" si="87"/>
        <v>-3.344006226097096E-3</v>
      </c>
    </row>
    <row r="480" spans="3:25" ht="14.25" customHeight="1" x14ac:dyDescent="0.35">
      <c r="C480" s="95">
        <v>45583</v>
      </c>
      <c r="D480" s="96">
        <v>41534.949999999997</v>
      </c>
      <c r="E480" s="92">
        <f t="shared" si="77"/>
        <v>4.6127016702057766E-4</v>
      </c>
      <c r="F480" s="96">
        <v>1043.30004882812</v>
      </c>
      <c r="G480" s="92">
        <f t="shared" si="78"/>
        <v>2.119123368736453E-2</v>
      </c>
      <c r="H480" s="96">
        <v>1736.05004882812</v>
      </c>
      <c r="I480" s="92">
        <f t="shared" si="79"/>
        <v>1.4421273857596617E-3</v>
      </c>
      <c r="J480" s="96">
        <v>122.27999877929599</v>
      </c>
      <c r="K480" s="92">
        <f t="shared" si="80"/>
        <v>3.7760555378785199E-3</v>
      </c>
      <c r="L480" s="96">
        <v>178.45057678222599</v>
      </c>
      <c r="M480" s="92">
        <f t="shared" si="81"/>
        <v>2.1039373917455917E-2</v>
      </c>
      <c r="N480" s="96">
        <v>671.90057373046795</v>
      </c>
      <c r="O480" s="92">
        <f t="shared" si="82"/>
        <v>4.4349367962426278E-4</v>
      </c>
      <c r="P480" s="96">
        <v>80.370132446289006</v>
      </c>
      <c r="Q480" s="92">
        <f t="shared" si="83"/>
        <v>-9.6527670055792658E-3</v>
      </c>
      <c r="R480" s="96">
        <v>403.941162109375</v>
      </c>
      <c r="S480" s="92">
        <f t="shared" si="84"/>
        <v>1.7235139749768535E-2</v>
      </c>
      <c r="T480" s="96">
        <v>313.326568603515</v>
      </c>
      <c r="U480" s="92">
        <f t="shared" si="85"/>
        <v>2.7178732517263438E-3</v>
      </c>
      <c r="V480" s="96">
        <v>448.11947631835898</v>
      </c>
      <c r="W480" s="92">
        <f t="shared" si="86"/>
        <v>7.44110622186267E-3</v>
      </c>
      <c r="X480" s="96">
        <v>1918.58837890625</v>
      </c>
      <c r="Y480" s="92">
        <f t="shared" si="87"/>
        <v>1.7450252348065298E-2</v>
      </c>
    </row>
    <row r="481" spans="3:25" ht="14.25" customHeight="1" x14ac:dyDescent="0.35">
      <c r="C481" s="95">
        <v>45582</v>
      </c>
      <c r="D481" s="96">
        <v>41515.800000000003</v>
      </c>
      <c r="E481" s="92">
        <f t="shared" si="77"/>
        <v>1.590008961869227E-4</v>
      </c>
      <c r="F481" s="96">
        <v>1021.65002441406</v>
      </c>
      <c r="G481" s="92">
        <f t="shared" si="78"/>
        <v>-1.0652205238886769E-2</v>
      </c>
      <c r="H481" s="96">
        <v>1733.55004882812</v>
      </c>
      <c r="I481" s="92">
        <f t="shared" si="79"/>
        <v>-9.9940033191580069E-3</v>
      </c>
      <c r="J481" s="96">
        <v>121.81999969482401</v>
      </c>
      <c r="K481" s="92">
        <f t="shared" si="80"/>
        <v>-2.6685873038977515E-2</v>
      </c>
      <c r="L481" s="96">
        <v>174.77345275878901</v>
      </c>
      <c r="M481" s="92">
        <f t="shared" si="81"/>
        <v>-1.8104134416423445E-3</v>
      </c>
      <c r="N481" s="96">
        <v>671.60272216796795</v>
      </c>
      <c r="O481" s="92">
        <f t="shared" si="82"/>
        <v>-1.8497074456414464E-2</v>
      </c>
      <c r="P481" s="96">
        <v>81.153488159179602</v>
      </c>
      <c r="Q481" s="92">
        <f t="shared" si="83"/>
        <v>-3.4549354255977049E-2</v>
      </c>
      <c r="R481" s="96">
        <v>397.09713745117102</v>
      </c>
      <c r="S481" s="92">
        <f t="shared" si="84"/>
        <v>-1.5321152660543236E-2</v>
      </c>
      <c r="T481" s="96">
        <v>312.477294921875</v>
      </c>
      <c r="U481" s="92">
        <f t="shared" si="85"/>
        <v>1.2072110237685507E-2</v>
      </c>
      <c r="V481" s="96">
        <v>444.80960083007801</v>
      </c>
      <c r="W481" s="92">
        <f t="shared" si="86"/>
        <v>-2.2260865295371079E-2</v>
      </c>
      <c r="X481" s="96">
        <v>1885.68273925781</v>
      </c>
      <c r="Y481" s="92">
        <f t="shared" si="87"/>
        <v>-4.3882930727796587E-3</v>
      </c>
    </row>
    <row r="482" spans="3:25" ht="14.25" customHeight="1" x14ac:dyDescent="0.35">
      <c r="C482" s="95">
        <v>45581</v>
      </c>
      <c r="D482" s="96">
        <v>41509.199999999997</v>
      </c>
      <c r="E482" s="92">
        <f t="shared" si="77"/>
        <v>3.1756159099805004E-3</v>
      </c>
      <c r="F482" s="96">
        <v>1032.65002441406</v>
      </c>
      <c r="G482" s="92">
        <f t="shared" si="78"/>
        <v>2.7819261339145473E-2</v>
      </c>
      <c r="H482" s="96">
        <v>1751.05004882812</v>
      </c>
      <c r="I482" s="92">
        <f t="shared" si="79"/>
        <v>-6.7781912489393026E-3</v>
      </c>
      <c r="J482" s="96">
        <v>125.16000366210901</v>
      </c>
      <c r="K482" s="92">
        <f t="shared" si="80"/>
        <v>-1.2778002309395409E-2</v>
      </c>
      <c r="L482" s="96">
        <v>175.09043884277301</v>
      </c>
      <c r="M482" s="92">
        <f t="shared" si="81"/>
        <v>-4.5313768764728701E-3</v>
      </c>
      <c r="N482" s="96">
        <v>684.259521484375</v>
      </c>
      <c r="O482" s="92">
        <f t="shared" si="82"/>
        <v>-4.1176975360431856E-3</v>
      </c>
      <c r="P482" s="96">
        <v>84.057624816894503</v>
      </c>
      <c r="Q482" s="92">
        <f t="shared" si="83"/>
        <v>-2.2442057985712416E-2</v>
      </c>
      <c r="R482" s="96">
        <v>403.275787353515</v>
      </c>
      <c r="S482" s="92">
        <f t="shared" si="84"/>
        <v>-5.5086873696125194E-3</v>
      </c>
      <c r="T482" s="96">
        <v>308.75003051757801</v>
      </c>
      <c r="U482" s="92">
        <f t="shared" si="85"/>
        <v>-8.0339756801104389E-3</v>
      </c>
      <c r="V482" s="96">
        <v>454.93688964843699</v>
      </c>
      <c r="W482" s="92">
        <f t="shared" si="86"/>
        <v>-6.5803165469119351E-3</v>
      </c>
      <c r="X482" s="96">
        <v>1893.994140625</v>
      </c>
      <c r="Y482" s="92">
        <f t="shared" si="87"/>
        <v>-2.4831839891209517E-3</v>
      </c>
    </row>
    <row r="483" spans="3:25" ht="14.25" customHeight="1" x14ac:dyDescent="0.35">
      <c r="C483" s="95">
        <v>45580</v>
      </c>
      <c r="D483" s="96">
        <v>41377.800000000003</v>
      </c>
      <c r="E483" s="92">
        <f t="shared" si="77"/>
        <v>-8.0299189096858514E-3</v>
      </c>
      <c r="F483" s="96">
        <v>1004.70001220703</v>
      </c>
      <c r="G483" s="92">
        <f t="shared" si="78"/>
        <v>2.2699498410811314E-2</v>
      </c>
      <c r="H483" s="96">
        <v>1763</v>
      </c>
      <c r="I483" s="92">
        <f t="shared" si="79"/>
        <v>-6.9563611433031136E-3</v>
      </c>
      <c r="J483" s="96">
        <v>126.77999877929599</v>
      </c>
      <c r="K483" s="92">
        <f t="shared" si="80"/>
        <v>-8.6689739838530233E-4</v>
      </c>
      <c r="L483" s="96">
        <v>175.887451171875</v>
      </c>
      <c r="M483" s="92">
        <f t="shared" si="81"/>
        <v>3.5843806756725494E-2</v>
      </c>
      <c r="N483" s="96">
        <v>687.08874511718705</v>
      </c>
      <c r="O483" s="92">
        <f t="shared" si="82"/>
        <v>-1.5713763598433128E-2</v>
      </c>
      <c r="P483" s="96">
        <v>85.987358093261705</v>
      </c>
      <c r="Q483" s="92">
        <f t="shared" si="83"/>
        <v>-1.1530861663864522E-2</v>
      </c>
      <c r="R483" s="96">
        <v>405.50961303710898</v>
      </c>
      <c r="S483" s="92">
        <f t="shared" si="84"/>
        <v>4.9469348402986224E-3</v>
      </c>
      <c r="T483" s="96">
        <v>311.25061035156199</v>
      </c>
      <c r="U483" s="92">
        <f t="shared" si="85"/>
        <v>-2.5703783237382982E-3</v>
      </c>
      <c r="V483" s="96">
        <v>457.95034790039</v>
      </c>
      <c r="W483" s="92">
        <f t="shared" si="86"/>
        <v>2.595731244436239E-3</v>
      </c>
      <c r="X483" s="96">
        <v>1898.708984375</v>
      </c>
      <c r="Y483" s="92">
        <f t="shared" si="87"/>
        <v>6.6744128264821789E-3</v>
      </c>
    </row>
    <row r="484" spans="3:25" ht="14.25" customHeight="1" x14ac:dyDescent="0.35">
      <c r="C484" s="95">
        <v>45579</v>
      </c>
      <c r="D484" s="96">
        <v>41712.75</v>
      </c>
      <c r="E484" s="92">
        <f t="shared" si="77"/>
        <v>1.6408641949738456E-2</v>
      </c>
      <c r="F484" s="96">
        <v>982.40002441406205</v>
      </c>
      <c r="G484" s="92">
        <f t="shared" si="78"/>
        <v>5.7330432955338129E-3</v>
      </c>
      <c r="H484" s="96">
        <v>1775.34997558593</v>
      </c>
      <c r="I484" s="92">
        <f t="shared" si="79"/>
        <v>-9.4018391055764594E-3</v>
      </c>
      <c r="J484" s="96">
        <v>126.889999389648</v>
      </c>
      <c r="K484" s="92">
        <f t="shared" si="80"/>
        <v>-1.2221759630731133E-2</v>
      </c>
      <c r="L484" s="96">
        <v>169.80113220214801</v>
      </c>
      <c r="M484" s="92">
        <f t="shared" si="81"/>
        <v>1.0673842079993667E-2</v>
      </c>
      <c r="N484" s="96">
        <v>698.057861328125</v>
      </c>
      <c r="O484" s="92">
        <f t="shared" si="82"/>
        <v>-4.9527114629258628E-3</v>
      </c>
      <c r="P484" s="96">
        <v>86.990432739257798</v>
      </c>
      <c r="Q484" s="92">
        <f t="shared" si="83"/>
        <v>1.5397276344879529E-3</v>
      </c>
      <c r="R484" s="96">
        <v>403.51345825195301</v>
      </c>
      <c r="S484" s="92">
        <f t="shared" si="84"/>
        <v>4.7337267315363807E-3</v>
      </c>
      <c r="T484" s="96">
        <v>312.05270385742102</v>
      </c>
      <c r="U484" s="92">
        <f t="shared" si="85"/>
        <v>1.9694776528604852E-3</v>
      </c>
      <c r="V484" s="96">
        <v>456.76470947265602</v>
      </c>
      <c r="W484" s="92">
        <f t="shared" si="86"/>
        <v>2.4937652519747555E-3</v>
      </c>
      <c r="X484" s="96">
        <v>1886.12023925781</v>
      </c>
      <c r="Y484" s="92">
        <f t="shared" si="87"/>
        <v>2.8546359117860298E-2</v>
      </c>
    </row>
    <row r="485" spans="3:25" ht="14.25" customHeight="1" x14ac:dyDescent="0.35">
      <c r="C485" s="95">
        <v>45576</v>
      </c>
      <c r="D485" s="96">
        <v>41039.35</v>
      </c>
      <c r="E485" s="92">
        <f t="shared" si="77"/>
        <v>-2.4745340197929511E-2</v>
      </c>
      <c r="F485" s="96">
        <v>976.79998779296795</v>
      </c>
      <c r="G485" s="92">
        <f t="shared" si="78"/>
        <v>-1.3183803722623955E-2</v>
      </c>
      <c r="H485" s="96">
        <v>1792.19995117187</v>
      </c>
      <c r="I485" s="92">
        <f t="shared" si="79"/>
        <v>6.5711604447458161E-3</v>
      </c>
      <c r="J485" s="96">
        <v>128.46000671386699</v>
      </c>
      <c r="K485" s="92">
        <f t="shared" si="80"/>
        <v>-4.8031849116216829E-3</v>
      </c>
      <c r="L485" s="96">
        <v>168.00784301757801</v>
      </c>
      <c r="M485" s="92">
        <f t="shared" si="81"/>
        <v>-9.155538165944721E-4</v>
      </c>
      <c r="N485" s="96">
        <v>701.53234863281205</v>
      </c>
      <c r="O485" s="92">
        <f t="shared" si="82"/>
        <v>-3.0390267312977559E-2</v>
      </c>
      <c r="P485" s="96">
        <v>86.856697082519503</v>
      </c>
      <c r="Q485" s="92">
        <f t="shared" si="83"/>
        <v>1.2114463253207752E-3</v>
      </c>
      <c r="R485" s="96">
        <v>401.61233520507801</v>
      </c>
      <c r="S485" s="92">
        <f t="shared" si="84"/>
        <v>-4.7317906379173991E-4</v>
      </c>
      <c r="T485" s="96">
        <v>311.43933105468699</v>
      </c>
      <c r="U485" s="92">
        <f t="shared" si="85"/>
        <v>-1.286084369409779E-2</v>
      </c>
      <c r="V485" s="96">
        <v>455.62847900390602</v>
      </c>
      <c r="W485" s="92">
        <f t="shared" si="86"/>
        <v>-9.6638808192556214E-3</v>
      </c>
      <c r="X485" s="96">
        <v>1833.77270507812</v>
      </c>
      <c r="Y485" s="92">
        <f t="shared" si="87"/>
        <v>1.1676972850906964E-3</v>
      </c>
    </row>
    <row r="486" spans="3:25" ht="14.25" customHeight="1" x14ac:dyDescent="0.35">
      <c r="C486" s="95">
        <v>45575</v>
      </c>
      <c r="D486" s="96">
        <v>42080.65</v>
      </c>
      <c r="E486" s="92">
        <f t="shared" si="77"/>
        <v>-1.1042173417468604E-2</v>
      </c>
      <c r="F486" s="96">
        <v>989.84997558593705</v>
      </c>
      <c r="G486" s="92">
        <f t="shared" si="78"/>
        <v>6.6612304223359065E-3</v>
      </c>
      <c r="H486" s="96">
        <v>1780.5</v>
      </c>
      <c r="I486" s="92">
        <f t="shared" si="79"/>
        <v>-2.2135399030249747E-3</v>
      </c>
      <c r="J486" s="96">
        <v>129.08000183105401</v>
      </c>
      <c r="K486" s="92">
        <f t="shared" si="80"/>
        <v>1.7499615402980506E-2</v>
      </c>
      <c r="L486" s="96">
        <v>168.16180419921801</v>
      </c>
      <c r="M486" s="92">
        <f t="shared" si="81"/>
        <v>-1.0551547169706965E-2</v>
      </c>
      <c r="N486" s="96">
        <v>723.52032470703102</v>
      </c>
      <c r="O486" s="92">
        <f t="shared" si="82"/>
        <v>-1.7120739615943403E-3</v>
      </c>
      <c r="P486" s="96">
        <v>86.751602172851506</v>
      </c>
      <c r="Q486" s="92">
        <f t="shared" si="83"/>
        <v>-1.4434560221113224E-2</v>
      </c>
      <c r="R486" s="96">
        <v>401.80245971679602</v>
      </c>
      <c r="S486" s="92">
        <f t="shared" si="84"/>
        <v>1.0156527401961712E-2</v>
      </c>
      <c r="T486" s="96">
        <v>315.49688720703102</v>
      </c>
      <c r="U486" s="92">
        <f t="shared" si="85"/>
        <v>1.3950123612602949E-2</v>
      </c>
      <c r="V486" s="96">
        <v>460.07458496093699</v>
      </c>
      <c r="W486" s="92">
        <f t="shared" si="86"/>
        <v>1.0415458862080174E-2</v>
      </c>
      <c r="X486" s="96">
        <v>1831.63391113281</v>
      </c>
      <c r="Y486" s="92">
        <f t="shared" si="87"/>
        <v>-2.6328764236088875E-2</v>
      </c>
    </row>
    <row r="487" spans="3:25" ht="14.25" customHeight="1" x14ac:dyDescent="0.35">
      <c r="C487" s="95">
        <v>45574</v>
      </c>
      <c r="D487" s="96">
        <v>42550.5</v>
      </c>
      <c r="E487" s="92">
        <f t="shared" si="77"/>
        <v>-2.6053617922233929E-2</v>
      </c>
      <c r="F487" s="96">
        <v>983.29998779296795</v>
      </c>
      <c r="G487" s="92">
        <f t="shared" si="78"/>
        <v>-2.3826069979983933E-2</v>
      </c>
      <c r="H487" s="96">
        <v>1784.44995117187</v>
      </c>
      <c r="I487" s="92">
        <f t="shared" si="79"/>
        <v>-1.6208630708040128E-2</v>
      </c>
      <c r="J487" s="96">
        <v>126.86000061035099</v>
      </c>
      <c r="K487" s="92">
        <f t="shared" si="80"/>
        <v>-9.8344876276612592E-3</v>
      </c>
      <c r="L487" s="96">
        <v>169.95509338378901</v>
      </c>
      <c r="M487" s="92">
        <f t="shared" si="81"/>
        <v>-1.3095635343478573E-2</v>
      </c>
      <c r="N487" s="96">
        <v>724.76116943359295</v>
      </c>
      <c r="O487" s="92">
        <f t="shared" si="82"/>
        <v>1.0449047639347953E-2</v>
      </c>
      <c r="P487" s="96">
        <v>88.022163391113196</v>
      </c>
      <c r="Q487" s="92">
        <f t="shared" si="83"/>
        <v>1.6548951400159551E-2</v>
      </c>
      <c r="R487" s="96">
        <v>397.76257324218699</v>
      </c>
      <c r="S487" s="92">
        <f t="shared" si="84"/>
        <v>-5.9388702639542323E-3</v>
      </c>
      <c r="T487" s="96">
        <v>311.15621948242102</v>
      </c>
      <c r="U487" s="92">
        <f t="shared" si="85"/>
        <v>7.947348519486086E-3</v>
      </c>
      <c r="V487" s="96">
        <v>455.33209228515602</v>
      </c>
      <c r="W487" s="92">
        <f t="shared" si="86"/>
        <v>8.6452962415870527E-3</v>
      </c>
      <c r="X487" s="96">
        <v>1881.16259765625</v>
      </c>
      <c r="Y487" s="92">
        <f t="shared" si="87"/>
        <v>6.5229980837525403E-2</v>
      </c>
    </row>
    <row r="488" spans="3:25" ht="14.25" customHeight="1" x14ac:dyDescent="0.35">
      <c r="C488" s="95">
        <v>45573</v>
      </c>
      <c r="D488" s="96">
        <v>43688.75</v>
      </c>
      <c r="E488" s="92">
        <f t="shared" si="77"/>
        <v>-7.4505812566593166E-3</v>
      </c>
      <c r="F488" s="96">
        <v>1007.29998779296</v>
      </c>
      <c r="G488" s="92">
        <f t="shared" si="78"/>
        <v>7.8248741844084924E-2</v>
      </c>
      <c r="H488" s="96">
        <v>1813.84997558593</v>
      </c>
      <c r="I488" s="92">
        <f t="shared" si="79"/>
        <v>3.5036677865180499E-2</v>
      </c>
      <c r="J488" s="96">
        <v>128.11999511718699</v>
      </c>
      <c r="K488" s="92">
        <f t="shared" si="80"/>
        <v>2.4222550707511559E-2</v>
      </c>
      <c r="L488" s="96">
        <v>172.21029663085901</v>
      </c>
      <c r="M488" s="92">
        <f t="shared" si="81"/>
        <v>3.6524199212950359E-2</v>
      </c>
      <c r="N488" s="96">
        <v>717.26641845703102</v>
      </c>
      <c r="O488" s="92">
        <f t="shared" si="82"/>
        <v>7.1714648702879469E-2</v>
      </c>
      <c r="P488" s="96">
        <v>86.589202880859304</v>
      </c>
      <c r="Q488" s="92">
        <f t="shared" si="83"/>
        <v>1.8791269488094287E-3</v>
      </c>
      <c r="R488" s="96">
        <v>400.13894653320301</v>
      </c>
      <c r="S488" s="92">
        <f t="shared" si="84"/>
        <v>1.3238576122604595E-2</v>
      </c>
      <c r="T488" s="96">
        <v>308.70285034179602</v>
      </c>
      <c r="U488" s="92">
        <f t="shared" si="85"/>
        <v>-5.4720018184648556E-3</v>
      </c>
      <c r="V488" s="96">
        <v>451.42935180664</v>
      </c>
      <c r="W488" s="92">
        <f t="shared" si="86"/>
        <v>3.5350085603535364E-2</v>
      </c>
      <c r="X488" s="96">
        <v>1765.96850585937</v>
      </c>
      <c r="Y488" s="92">
        <f t="shared" si="87"/>
        <v>9.5585143227678859E-3</v>
      </c>
    </row>
    <row r="489" spans="3:25" ht="14.25" customHeight="1" x14ac:dyDescent="0.35">
      <c r="C489" s="95">
        <v>45572</v>
      </c>
      <c r="D489" s="96">
        <v>44016.7</v>
      </c>
      <c r="E489" s="92">
        <f t="shared" si="77"/>
        <v>-1.1859916937927983E-2</v>
      </c>
      <c r="F489" s="96">
        <v>934.20001220703102</v>
      </c>
      <c r="G489" s="92">
        <f t="shared" si="78"/>
        <v>-2.9654622480362436E-2</v>
      </c>
      <c r="H489" s="96">
        <v>1752.44995117187</v>
      </c>
      <c r="I489" s="92">
        <f t="shared" si="79"/>
        <v>-2.7065290540499443E-2</v>
      </c>
      <c r="J489" s="96">
        <v>125.08999633789</v>
      </c>
      <c r="K489" s="92">
        <f t="shared" si="80"/>
        <v>-2.5930555042324221E-2</v>
      </c>
      <c r="L489" s="96">
        <v>166.14208984375</v>
      </c>
      <c r="M489" s="92">
        <f t="shared" si="81"/>
        <v>-5.5892904600270965E-2</v>
      </c>
      <c r="N489" s="96">
        <v>669.26995849609295</v>
      </c>
      <c r="O489" s="92">
        <f t="shared" si="82"/>
        <v>-3.6168684647172045E-2</v>
      </c>
      <c r="P489" s="96">
        <v>86.426795959472599</v>
      </c>
      <c r="Q489" s="92">
        <f t="shared" si="83"/>
        <v>-2.8979246132270986E-2</v>
      </c>
      <c r="R489" s="96">
        <v>394.910888671875</v>
      </c>
      <c r="S489" s="92">
        <f t="shared" si="84"/>
        <v>-3.4847172052927866E-2</v>
      </c>
      <c r="T489" s="96">
        <v>310.4013671875</v>
      </c>
      <c r="U489" s="92">
        <f t="shared" si="85"/>
        <v>-2.9216472153290485E-2</v>
      </c>
      <c r="V489" s="96">
        <v>436.01614379882801</v>
      </c>
      <c r="W489" s="92">
        <f t="shared" si="86"/>
        <v>-5.4323438796178625E-2</v>
      </c>
      <c r="X489" s="96">
        <v>1749.24829101562</v>
      </c>
      <c r="Y489" s="92">
        <f t="shared" si="87"/>
        <v>-4.8262521978037931E-2</v>
      </c>
    </row>
    <row r="490" spans="3:25" ht="14.25" customHeight="1" x14ac:dyDescent="0.35">
      <c r="C490" s="95">
        <v>45569</v>
      </c>
      <c r="D490" s="96">
        <v>44545</v>
      </c>
      <c r="E490" s="92">
        <f t="shared" si="77"/>
        <v>9.0599059237670421E-3</v>
      </c>
      <c r="F490" s="96">
        <v>962.75</v>
      </c>
      <c r="G490" s="92">
        <f t="shared" si="78"/>
        <v>-5.2271473999202067E-2</v>
      </c>
      <c r="H490" s="96">
        <v>1801.19995117187</v>
      </c>
      <c r="I490" s="92">
        <f t="shared" si="79"/>
        <v>-3.6509002533374746E-3</v>
      </c>
      <c r="J490" s="96">
        <v>128.419998168945</v>
      </c>
      <c r="K490" s="92">
        <f t="shared" si="80"/>
        <v>-4.1101108324160807E-3</v>
      </c>
      <c r="L490" s="96">
        <v>175.97801208496</v>
      </c>
      <c r="M490" s="92">
        <f t="shared" si="81"/>
        <v>4.3418827266683557E-3</v>
      </c>
      <c r="N490" s="96">
        <v>694.38494873046795</v>
      </c>
      <c r="O490" s="92">
        <f t="shared" si="82"/>
        <v>-1.284212506483895E-2</v>
      </c>
      <c r="P490" s="96">
        <v>89.006126403808594</v>
      </c>
      <c r="Q490" s="92">
        <f t="shared" si="83"/>
        <v>2.2589508155428373E-3</v>
      </c>
      <c r="R490" s="96">
        <v>409.16928100585898</v>
      </c>
      <c r="S490" s="92">
        <f t="shared" si="84"/>
        <v>-1.1255295243078667E-2</v>
      </c>
      <c r="T490" s="96">
        <v>319.74313354492102</v>
      </c>
      <c r="U490" s="92">
        <f t="shared" si="85"/>
        <v>-1.5400207870903126E-2</v>
      </c>
      <c r="V490" s="96">
        <v>461.06265258789</v>
      </c>
      <c r="W490" s="92">
        <f t="shared" si="86"/>
        <v>-1.0915535972437662E-2</v>
      </c>
      <c r="X490" s="96">
        <v>1837.95251464843</v>
      </c>
      <c r="Y490" s="92">
        <f t="shared" si="87"/>
        <v>1.7681760351721199E-2</v>
      </c>
    </row>
    <row r="491" spans="3:25" ht="14.25" customHeight="1" x14ac:dyDescent="0.35">
      <c r="C491" s="95">
        <v>45568</v>
      </c>
      <c r="D491" s="96">
        <v>44145.05</v>
      </c>
      <c r="E491" s="92">
        <f t="shared" si="77"/>
        <v>1.8234550558611229E-3</v>
      </c>
      <c r="F491" s="96">
        <v>1015.84997558593</v>
      </c>
      <c r="G491" s="92">
        <f t="shared" si="78"/>
        <v>-2.3315066406322194E-2</v>
      </c>
      <c r="H491" s="96">
        <v>1807.80004882812</v>
      </c>
      <c r="I491" s="92">
        <f t="shared" si="79"/>
        <v>-4.0929416876976488E-2</v>
      </c>
      <c r="J491" s="96">
        <v>128.94999694824199</v>
      </c>
      <c r="K491" s="92">
        <f t="shared" si="80"/>
        <v>-1.2936332281856533E-2</v>
      </c>
      <c r="L491" s="96">
        <v>175.21723937988199</v>
      </c>
      <c r="M491" s="92">
        <f t="shared" si="81"/>
        <v>-3.7368798643824142E-2</v>
      </c>
      <c r="N491" s="96">
        <v>703.41833496093705</v>
      </c>
      <c r="O491" s="92">
        <f t="shared" si="82"/>
        <v>-2.0526789531927547E-2</v>
      </c>
      <c r="P491" s="96">
        <v>88.805519104003906</v>
      </c>
      <c r="Q491" s="92">
        <f t="shared" si="83"/>
        <v>-2.1988526600085212E-2</v>
      </c>
      <c r="R491" s="96">
        <v>413.82702636718699</v>
      </c>
      <c r="S491" s="92">
        <f t="shared" si="84"/>
        <v>-1.0792999858406094E-2</v>
      </c>
      <c r="T491" s="96">
        <v>324.74426269531199</v>
      </c>
      <c r="U491" s="92">
        <f t="shared" si="85"/>
        <v>-1.8956673095575916E-2</v>
      </c>
      <c r="V491" s="96">
        <v>466.15093994140602</v>
      </c>
      <c r="W491" s="92">
        <f t="shared" si="86"/>
        <v>-1.9636430385247206E-2</v>
      </c>
      <c r="X491" s="96">
        <v>1806.01892089843</v>
      </c>
      <c r="Y491" s="92">
        <f t="shared" si="87"/>
        <v>-2.0681163784120882E-3</v>
      </c>
    </row>
    <row r="492" spans="3:25" ht="14.25" customHeight="1" x14ac:dyDescent="0.35">
      <c r="C492" s="95">
        <v>45566</v>
      </c>
      <c r="D492" s="96">
        <v>44064.7</v>
      </c>
      <c r="E492" s="92">
        <f t="shared" si="77"/>
        <v>8.1644372807172516E-3</v>
      </c>
      <c r="F492" s="96">
        <v>1040.09997558593</v>
      </c>
      <c r="G492" s="92">
        <f t="shared" si="78"/>
        <v>3.0158916887603082E-2</v>
      </c>
      <c r="H492" s="96">
        <v>1884.94995117187</v>
      </c>
      <c r="I492" s="92">
        <f t="shared" si="79"/>
        <v>-9.3288487178799784E-3</v>
      </c>
      <c r="J492" s="96">
        <v>130.63999938964801</v>
      </c>
      <c r="K492" s="92">
        <f t="shared" si="80"/>
        <v>-4.4958954286331565E-3</v>
      </c>
      <c r="L492" s="96">
        <v>182.01907348632801</v>
      </c>
      <c r="M492" s="92">
        <f t="shared" si="81"/>
        <v>-2.2340324892828889E-3</v>
      </c>
      <c r="N492" s="96">
        <v>718.15985107421795</v>
      </c>
      <c r="O492" s="92">
        <f t="shared" si="82"/>
        <v>-1.3095947340428848E-2</v>
      </c>
      <c r="P492" s="96">
        <v>90.8021240234375</v>
      </c>
      <c r="Q492" s="92">
        <f t="shared" si="83"/>
        <v>1.0532341656992461E-3</v>
      </c>
      <c r="R492" s="96">
        <v>418.342193603515</v>
      </c>
      <c r="S492" s="92">
        <f t="shared" si="84"/>
        <v>-6.9946700411458451E-3</v>
      </c>
      <c r="T492" s="96">
        <v>331.019287109375</v>
      </c>
      <c r="U492" s="92">
        <f t="shared" si="85"/>
        <v>-5.8098699504590678E-3</v>
      </c>
      <c r="V492" s="96">
        <v>475.48782348632801</v>
      </c>
      <c r="W492" s="92">
        <f t="shared" si="86"/>
        <v>-2.797402770123969E-3</v>
      </c>
      <c r="X492" s="96">
        <v>1809.76171875</v>
      </c>
      <c r="Y492" s="92">
        <f t="shared" si="87"/>
        <v>-8.6793567341083566E-3</v>
      </c>
    </row>
    <row r="493" spans="3:25" ht="14.25" customHeight="1" x14ac:dyDescent="0.35">
      <c r="C493" s="95">
        <v>45565</v>
      </c>
      <c r="D493" s="96">
        <v>43707.85</v>
      </c>
      <c r="E493" s="92">
        <f t="shared" si="77"/>
        <v>7.7783285874037933E-3</v>
      </c>
      <c r="F493" s="96">
        <v>1009.65002441406</v>
      </c>
      <c r="G493" s="92">
        <f t="shared" si="78"/>
        <v>-5.4443455387453987E-4</v>
      </c>
      <c r="H493" s="96">
        <v>1902.69995117187</v>
      </c>
      <c r="I493" s="92">
        <f t="shared" si="79"/>
        <v>-3.9937445007995342E-2</v>
      </c>
      <c r="J493" s="96">
        <v>131.22999572753901</v>
      </c>
      <c r="K493" s="92">
        <f t="shared" si="80"/>
        <v>2.8274118558939687E-3</v>
      </c>
      <c r="L493" s="96">
        <v>182.42662048339801</v>
      </c>
      <c r="M493" s="92">
        <f t="shared" si="81"/>
        <v>7.6038603020971429E-3</v>
      </c>
      <c r="N493" s="96">
        <v>727.68963623046795</v>
      </c>
      <c r="O493" s="92">
        <f t="shared" si="82"/>
        <v>-9.7932939336978775E-3</v>
      </c>
      <c r="P493" s="96">
        <v>90.706588745117102</v>
      </c>
      <c r="Q493" s="92">
        <f t="shared" si="83"/>
        <v>-4.0905761946784525E-3</v>
      </c>
      <c r="R493" s="96">
        <v>421.288970947265</v>
      </c>
      <c r="S493" s="92">
        <f t="shared" si="84"/>
        <v>1.4419891358109727E-2</v>
      </c>
      <c r="T493" s="96">
        <v>332.95370483398398</v>
      </c>
      <c r="U493" s="92">
        <f t="shared" si="85"/>
        <v>-3.9520643417142454E-3</v>
      </c>
      <c r="V493" s="96">
        <v>476.821685791015</v>
      </c>
      <c r="W493" s="92">
        <f t="shared" si="86"/>
        <v>-5.9731974957725198E-3</v>
      </c>
      <c r="X493" s="96">
        <v>1825.60681152343</v>
      </c>
      <c r="Y493" s="92">
        <f t="shared" si="87"/>
        <v>-1.5620215624840283E-2</v>
      </c>
    </row>
    <row r="494" spans="3:25" ht="14.25" customHeight="1" x14ac:dyDescent="0.35">
      <c r="C494" s="95">
        <v>45562</v>
      </c>
      <c r="D494" s="96">
        <v>43370.5</v>
      </c>
      <c r="E494" s="92">
        <f t="shared" si="77"/>
        <v>1.2147024504084003E-2</v>
      </c>
      <c r="F494" s="96">
        <v>1010.20001220703</v>
      </c>
      <c r="G494" s="92">
        <f t="shared" si="78"/>
        <v>-2.5561821368743076E-2</v>
      </c>
      <c r="H494" s="96">
        <v>1981.84997558593</v>
      </c>
      <c r="I494" s="92">
        <f t="shared" si="79"/>
        <v>-3.6931806722403593E-2</v>
      </c>
      <c r="J494" s="96">
        <v>130.86000061035099</v>
      </c>
      <c r="K494" s="92">
        <f t="shared" si="80"/>
        <v>-1.6607849945348363E-2</v>
      </c>
      <c r="L494" s="96">
        <v>181.04994201660099</v>
      </c>
      <c r="M494" s="92">
        <f t="shared" si="81"/>
        <v>-2.0482196655307927E-2</v>
      </c>
      <c r="N494" s="96">
        <v>734.88659667968705</v>
      </c>
      <c r="O494" s="92">
        <f t="shared" si="82"/>
        <v>-4.649669927270017E-2</v>
      </c>
      <c r="P494" s="96">
        <v>91.079154968261705</v>
      </c>
      <c r="Q494" s="92">
        <f t="shared" si="83"/>
        <v>2.0443092811140318E-2</v>
      </c>
      <c r="R494" s="96">
        <v>415.30038452148398</v>
      </c>
      <c r="S494" s="92">
        <f t="shared" si="84"/>
        <v>5.2921180616809504E-3</v>
      </c>
      <c r="T494" s="96">
        <v>334.27478027343699</v>
      </c>
      <c r="U494" s="92">
        <f t="shared" si="85"/>
        <v>-3.0647117215905961E-2</v>
      </c>
      <c r="V494" s="96">
        <v>479.68695068359301</v>
      </c>
      <c r="W494" s="92">
        <f t="shared" si="86"/>
        <v>1.9850858060556309E-2</v>
      </c>
      <c r="X494" s="96">
        <v>1854.57568359375</v>
      </c>
      <c r="Y494" s="92">
        <f t="shared" si="87"/>
        <v>9.7385671130885143E-3</v>
      </c>
    </row>
    <row r="495" spans="3:25" ht="14.25" customHeight="1" x14ac:dyDescent="0.35">
      <c r="C495" s="95">
        <v>45561</v>
      </c>
      <c r="D495" s="96">
        <v>42850</v>
      </c>
      <c r="E495" s="92">
        <f t="shared" si="77"/>
        <v>1.2358571026935605E-2</v>
      </c>
      <c r="F495" s="96">
        <v>1036.69995117187</v>
      </c>
      <c r="G495" s="92">
        <f t="shared" si="78"/>
        <v>-7.1825324178410588E-3</v>
      </c>
      <c r="H495" s="96">
        <v>2057.85009765625</v>
      </c>
      <c r="I495" s="92">
        <f t="shared" si="79"/>
        <v>-4.3062307215434581E-3</v>
      </c>
      <c r="J495" s="96">
        <v>133.07000732421801</v>
      </c>
      <c r="K495" s="92">
        <f t="shared" si="80"/>
        <v>-2.9968823917486676E-3</v>
      </c>
      <c r="L495" s="96">
        <v>184.83578491210901</v>
      </c>
      <c r="M495" s="92">
        <f t="shared" si="81"/>
        <v>-9.3685322387492276E-3</v>
      </c>
      <c r="N495" s="96">
        <v>770.72265625</v>
      </c>
      <c r="O495" s="92">
        <f t="shared" si="82"/>
        <v>-9.5675893850593052E-3</v>
      </c>
      <c r="P495" s="96">
        <v>89.2545166015625</v>
      </c>
      <c r="Q495" s="92">
        <f t="shared" si="83"/>
        <v>5.4885689264951854E-3</v>
      </c>
      <c r="R495" s="96">
        <v>413.11413574218699</v>
      </c>
      <c r="S495" s="92">
        <f t="shared" si="84"/>
        <v>-3.4395772681349301E-3</v>
      </c>
      <c r="T495" s="96">
        <v>344.84323120117102</v>
      </c>
      <c r="U495" s="92">
        <f t="shared" si="85"/>
        <v>4.673583552540439E-3</v>
      </c>
      <c r="V495" s="96">
        <v>470.35009765625</v>
      </c>
      <c r="W495" s="92">
        <f t="shared" si="86"/>
        <v>1.6983585334126028E-2</v>
      </c>
      <c r="X495" s="96">
        <v>1836.68896484375</v>
      </c>
      <c r="Y495" s="92">
        <f t="shared" si="87"/>
        <v>1.3249482721842121E-3</v>
      </c>
    </row>
    <row r="496" spans="3:25" ht="14.25" customHeight="1" x14ac:dyDescent="0.35">
      <c r="C496" s="95">
        <v>45560</v>
      </c>
      <c r="D496" s="96">
        <v>42326.9</v>
      </c>
      <c r="E496" s="92">
        <f t="shared" si="77"/>
        <v>-5.6197418224479545E-4</v>
      </c>
      <c r="F496" s="96">
        <v>1044.19995117187</v>
      </c>
      <c r="G496" s="92">
        <f t="shared" si="78"/>
        <v>-6.6118756416946312E-3</v>
      </c>
      <c r="H496" s="96">
        <v>2066.75</v>
      </c>
      <c r="I496" s="92">
        <f t="shared" si="79"/>
        <v>-1.8352847014109219E-3</v>
      </c>
      <c r="J496" s="96">
        <v>133.47000122070301</v>
      </c>
      <c r="K496" s="92">
        <f t="shared" si="80"/>
        <v>-1.1699383897447624E-2</v>
      </c>
      <c r="L496" s="96">
        <v>186.58380126953099</v>
      </c>
      <c r="M496" s="92">
        <f t="shared" si="81"/>
        <v>2.5792895125472448E-2</v>
      </c>
      <c r="N496" s="96">
        <v>778.16784667968705</v>
      </c>
      <c r="O496" s="92">
        <f t="shared" si="82"/>
        <v>-6.8414548572730549E-3</v>
      </c>
      <c r="P496" s="96">
        <v>88.767311096191406</v>
      </c>
      <c r="Q496" s="92">
        <f t="shared" si="83"/>
        <v>-5.7778983595420108E-3</v>
      </c>
      <c r="R496" s="96">
        <v>414.53997802734301</v>
      </c>
      <c r="S496" s="92">
        <f t="shared" si="84"/>
        <v>1.868714173191699E-2</v>
      </c>
      <c r="T496" s="96">
        <v>343.23907470703102</v>
      </c>
      <c r="U496" s="92">
        <f t="shared" si="85"/>
        <v>3.9137163605885483E-2</v>
      </c>
      <c r="V496" s="96">
        <v>462.49526977539</v>
      </c>
      <c r="W496" s="92">
        <f t="shared" si="86"/>
        <v>-1.3867208220307292E-3</v>
      </c>
      <c r="X496" s="96">
        <v>1834.25866699218</v>
      </c>
      <c r="Y496" s="92">
        <f t="shared" si="87"/>
        <v>-1.4828017342834454E-2</v>
      </c>
    </row>
    <row r="497" spans="3:25" ht="14.25" customHeight="1" x14ac:dyDescent="0.35">
      <c r="C497" s="95">
        <v>45559</v>
      </c>
      <c r="D497" s="96">
        <v>42350.7</v>
      </c>
      <c r="E497" s="92">
        <f t="shared" si="77"/>
        <v>-6.9896456641219684E-3</v>
      </c>
      <c r="F497" s="96">
        <v>1051.15002441406</v>
      </c>
      <c r="G497" s="92">
        <f t="shared" si="78"/>
        <v>2.4562673075237074E-2</v>
      </c>
      <c r="H497" s="96">
        <v>2070.55004882812</v>
      </c>
      <c r="I497" s="92">
        <f t="shared" si="79"/>
        <v>1.9372833104661868E-2</v>
      </c>
      <c r="J497" s="96">
        <v>135.05000305175699</v>
      </c>
      <c r="K497" s="92">
        <f t="shared" si="80"/>
        <v>4.8363778630349241E-3</v>
      </c>
      <c r="L497" s="96">
        <v>181.89227294921801</v>
      </c>
      <c r="M497" s="92">
        <f t="shared" si="81"/>
        <v>2.6738279280062116E-2</v>
      </c>
      <c r="N497" s="96">
        <v>783.5283203125</v>
      </c>
      <c r="O497" s="92">
        <f t="shared" si="82"/>
        <v>-3.4719618470775426E-3</v>
      </c>
      <c r="P497" s="96">
        <v>89.283180236816406</v>
      </c>
      <c r="Q497" s="92">
        <f t="shared" si="83"/>
        <v>-8.2766456915817077E-3</v>
      </c>
      <c r="R497" s="96">
        <v>406.93551635742102</v>
      </c>
      <c r="S497" s="92">
        <f t="shared" si="84"/>
        <v>-5.8355978816049259E-4</v>
      </c>
      <c r="T497" s="96">
        <v>330.31161499023398</v>
      </c>
      <c r="U497" s="92">
        <f t="shared" si="85"/>
        <v>2.6088360394632026E-2</v>
      </c>
      <c r="V497" s="96">
        <v>463.13751220703102</v>
      </c>
      <c r="W497" s="92">
        <f t="shared" si="86"/>
        <v>3.1466613670876331E-2</v>
      </c>
      <c r="X497" s="96">
        <v>1861.86645507812</v>
      </c>
      <c r="Y497" s="92">
        <f t="shared" si="87"/>
        <v>2.8625184170683715E-2</v>
      </c>
    </row>
    <row r="498" spans="3:25" ht="14.25" customHeight="1" x14ac:dyDescent="0.35">
      <c r="C498" s="95">
        <v>45558</v>
      </c>
      <c r="D498" s="96">
        <v>42648.800000000003</v>
      </c>
      <c r="E498" s="92">
        <f t="shared" si="77"/>
        <v>1.8675430415815431E-3</v>
      </c>
      <c r="F498" s="96">
        <v>1025.94995117187</v>
      </c>
      <c r="G498" s="92">
        <f t="shared" si="78"/>
        <v>1.8666461105183885E-2</v>
      </c>
      <c r="H498" s="96">
        <v>2031.19995117187</v>
      </c>
      <c r="I498" s="92">
        <f t="shared" si="79"/>
        <v>1.3598143997590739E-2</v>
      </c>
      <c r="J498" s="96">
        <v>134.39999389648401</v>
      </c>
      <c r="K498" s="92">
        <f t="shared" si="80"/>
        <v>1.0298392315712945E-2</v>
      </c>
      <c r="L498" s="96">
        <v>177.15544128417901</v>
      </c>
      <c r="M498" s="92">
        <f t="shared" si="81"/>
        <v>4.9581394533109391E-2</v>
      </c>
      <c r="N498" s="96">
        <v>786.25817871093705</v>
      </c>
      <c r="O498" s="92">
        <f t="shared" si="82"/>
        <v>1.2398569004749005E-2</v>
      </c>
      <c r="P498" s="96">
        <v>90.028312683105398</v>
      </c>
      <c r="Q498" s="92">
        <f t="shared" si="83"/>
        <v>-4.3318457616871031E-3</v>
      </c>
      <c r="R498" s="96">
        <v>407.17312622070301</v>
      </c>
      <c r="S498" s="92">
        <f t="shared" si="84"/>
        <v>1.0378641075935224E-2</v>
      </c>
      <c r="T498" s="96">
        <v>321.91342163085898</v>
      </c>
      <c r="U498" s="92">
        <f t="shared" si="85"/>
        <v>8.8014412502523953E-4</v>
      </c>
      <c r="V498" s="96">
        <v>449.00872802734301</v>
      </c>
      <c r="W498" s="92">
        <f t="shared" si="86"/>
        <v>2.319041467496108E-2</v>
      </c>
      <c r="X498" s="96">
        <v>1810.05334472656</v>
      </c>
      <c r="Y498" s="92">
        <f t="shared" si="87"/>
        <v>-2.1056264076316888E-2</v>
      </c>
    </row>
    <row r="499" spans="3:25" ht="14.25" customHeight="1" x14ac:dyDescent="0.35">
      <c r="C499" s="95">
        <v>45555</v>
      </c>
      <c r="D499" s="96">
        <v>42569.3</v>
      </c>
      <c r="E499" s="92">
        <f t="shared" si="77"/>
        <v>8.0488948457710929E-3</v>
      </c>
      <c r="F499" s="96">
        <v>1007.15002441406</v>
      </c>
      <c r="G499" s="92">
        <f t="shared" si="78"/>
        <v>2.8753855376976611E-2</v>
      </c>
      <c r="H499" s="96">
        <v>2003.94995117187</v>
      </c>
      <c r="I499" s="92">
        <f t="shared" si="79"/>
        <v>2.0886930904949086E-2</v>
      </c>
      <c r="J499" s="96">
        <v>133.02999877929599</v>
      </c>
      <c r="K499" s="92">
        <f t="shared" si="80"/>
        <v>2.3937812917044665E-2</v>
      </c>
      <c r="L499" s="96">
        <v>168.78675842285099</v>
      </c>
      <c r="M499" s="92">
        <f t="shared" si="81"/>
        <v>-1.5062542889969999E-2</v>
      </c>
      <c r="N499" s="96">
        <v>776.62908935546795</v>
      </c>
      <c r="O499" s="92">
        <f t="shared" si="82"/>
        <v>5.3173622759087991E-2</v>
      </c>
      <c r="P499" s="96">
        <v>90.419998168945298</v>
      </c>
      <c r="Q499" s="92">
        <f t="shared" si="83"/>
        <v>2.4018294122816197E-2</v>
      </c>
      <c r="R499" s="96">
        <v>402.990631103515</v>
      </c>
      <c r="S499" s="92">
        <f t="shared" si="84"/>
        <v>0</v>
      </c>
      <c r="T499" s="96">
        <v>321.63034057617102</v>
      </c>
      <c r="U499" s="92">
        <f t="shared" si="85"/>
        <v>1.7766520746519188E-2</v>
      </c>
      <c r="V499" s="96">
        <v>438.83203125</v>
      </c>
      <c r="W499" s="92">
        <f t="shared" si="86"/>
        <v>1.0350301521065086E-2</v>
      </c>
      <c r="X499" s="96">
        <v>1848.98608398437</v>
      </c>
      <c r="Y499" s="92">
        <f t="shared" si="87"/>
        <v>3.2404308360272083E-2</v>
      </c>
    </row>
    <row r="500" spans="3:25" ht="14.25" customHeight="1" x14ac:dyDescent="0.35">
      <c r="C500" s="95">
        <v>45554</v>
      </c>
      <c r="D500" s="96">
        <v>42229.4</v>
      </c>
      <c r="E500" s="92">
        <f t="shared" si="77"/>
        <v>-6.316790143501283E-3</v>
      </c>
      <c r="F500" s="96">
        <v>979</v>
      </c>
      <c r="G500" s="92">
        <f t="shared" si="78"/>
        <v>-9.1848595942245481E-4</v>
      </c>
      <c r="H500" s="96">
        <v>1962.94995117187</v>
      </c>
      <c r="I500" s="92">
        <f t="shared" si="79"/>
        <v>6.2281638505436998E-3</v>
      </c>
      <c r="J500" s="96">
        <v>129.919998168945</v>
      </c>
      <c r="K500" s="92">
        <f t="shared" si="80"/>
        <v>-3.2223276104459408E-3</v>
      </c>
      <c r="L500" s="96">
        <v>171.36799621582</v>
      </c>
      <c r="M500" s="92">
        <f t="shared" si="81"/>
        <v>-1.6171003115008409E-2</v>
      </c>
      <c r="N500" s="96">
        <v>737.41790771484295</v>
      </c>
      <c r="O500" s="92">
        <f t="shared" si="82"/>
        <v>-1.0522882117234511E-2</v>
      </c>
      <c r="P500" s="96">
        <v>88.299201965332003</v>
      </c>
      <c r="Q500" s="92">
        <f t="shared" si="83"/>
        <v>-2.0764917560942342E-2</v>
      </c>
      <c r="R500" s="96">
        <v>402.990631103515</v>
      </c>
      <c r="S500" s="92">
        <f t="shared" si="84"/>
        <v>2.3662967271334878E-2</v>
      </c>
      <c r="T500" s="96">
        <v>316.01583862304602</v>
      </c>
      <c r="U500" s="92">
        <f t="shared" si="85"/>
        <v>1.7947779044575896E-3</v>
      </c>
      <c r="V500" s="96">
        <v>434.33651733398398</v>
      </c>
      <c r="W500" s="92">
        <f t="shared" si="86"/>
        <v>-2.269586337308005E-3</v>
      </c>
      <c r="X500" s="96">
        <v>1790.95153808593</v>
      </c>
      <c r="Y500" s="92">
        <f t="shared" si="87"/>
        <v>-4.6846705091277308E-2</v>
      </c>
    </row>
    <row r="501" spans="3:25" ht="14.25" customHeight="1" x14ac:dyDescent="0.35">
      <c r="C501" s="95">
        <v>45553</v>
      </c>
      <c r="D501" s="96">
        <v>42497.85</v>
      </c>
      <c r="E501" s="92">
        <f t="shared" si="77"/>
        <v>2.0938710549232686E-2</v>
      </c>
      <c r="F501" s="96">
        <v>979.90002441406205</v>
      </c>
      <c r="G501" s="92">
        <f t="shared" si="78"/>
        <v>-9.2011886612112237E-3</v>
      </c>
      <c r="H501" s="96">
        <v>1950.80004882812</v>
      </c>
      <c r="I501" s="92">
        <f t="shared" si="79"/>
        <v>-1.8419850291494511E-3</v>
      </c>
      <c r="J501" s="96">
        <v>130.33999633789</v>
      </c>
      <c r="K501" s="92">
        <f t="shared" si="80"/>
        <v>-2.1985501918194816E-2</v>
      </c>
      <c r="L501" s="96">
        <v>174.18473815917901</v>
      </c>
      <c r="M501" s="92">
        <f t="shared" si="81"/>
        <v>-5.7153368279649897E-4</v>
      </c>
      <c r="N501" s="96">
        <v>745.26019287109295</v>
      </c>
      <c r="O501" s="92">
        <f t="shared" si="82"/>
        <v>2.9389969019004702E-3</v>
      </c>
      <c r="P501" s="96">
        <v>90.171607971191406</v>
      </c>
      <c r="Q501" s="92">
        <f t="shared" si="83"/>
        <v>-1.1623134443812244E-2</v>
      </c>
      <c r="R501" s="96">
        <v>393.67510986328102</v>
      </c>
      <c r="S501" s="92">
        <f t="shared" si="84"/>
        <v>-5.1644520172229313E-3</v>
      </c>
      <c r="T501" s="96">
        <v>315.44967651367102</v>
      </c>
      <c r="U501" s="92">
        <f t="shared" si="85"/>
        <v>-7.7173502241086878E-3</v>
      </c>
      <c r="V501" s="96">
        <v>435.32452392578102</v>
      </c>
      <c r="W501" s="92">
        <f t="shared" si="86"/>
        <v>-1.0110125287942084E-2</v>
      </c>
      <c r="X501" s="96">
        <v>1878.97534179687</v>
      </c>
      <c r="Y501" s="92">
        <f t="shared" si="87"/>
        <v>8.5868343868988894E-2</v>
      </c>
    </row>
    <row r="502" spans="3:25" ht="14.25" customHeight="1" x14ac:dyDescent="0.35">
      <c r="C502" s="95">
        <v>45552</v>
      </c>
      <c r="D502" s="96">
        <v>41626.25</v>
      </c>
      <c r="E502" s="92">
        <f t="shared" si="77"/>
        <v>-1.4609382767485579E-2</v>
      </c>
      <c r="F502" s="96">
        <v>989</v>
      </c>
      <c r="G502" s="92">
        <f t="shared" si="78"/>
        <v>8.6690464048955196E-3</v>
      </c>
      <c r="H502" s="96">
        <v>1954.40002441406</v>
      </c>
      <c r="I502" s="92">
        <f t="shared" si="79"/>
        <v>1.2222899828630007E-2</v>
      </c>
      <c r="J502" s="96">
        <v>133.27000427246</v>
      </c>
      <c r="K502" s="92">
        <f t="shared" si="80"/>
        <v>6.0065943079479212E-4</v>
      </c>
      <c r="L502" s="96">
        <v>174.28434753417901</v>
      </c>
      <c r="M502" s="92">
        <f t="shared" si="81"/>
        <v>-1.5955074359288779E-2</v>
      </c>
      <c r="N502" s="96">
        <v>743.07629394531205</v>
      </c>
      <c r="O502" s="92">
        <f t="shared" si="82"/>
        <v>-2.9872940258501735E-2</v>
      </c>
      <c r="P502" s="96">
        <v>91.232009887695298</v>
      </c>
      <c r="Q502" s="92">
        <f t="shared" si="83"/>
        <v>-7.1733159752775943E-3</v>
      </c>
      <c r="R502" s="96">
        <v>395.71878051757801</v>
      </c>
      <c r="S502" s="92">
        <f t="shared" si="84"/>
        <v>1.2648863388323717E-2</v>
      </c>
      <c r="T502" s="96">
        <v>317.90304565429602</v>
      </c>
      <c r="U502" s="92">
        <f t="shared" si="85"/>
        <v>-3.9911882732136528E-3</v>
      </c>
      <c r="V502" s="96">
        <v>439.77066040039</v>
      </c>
      <c r="W502" s="92">
        <f t="shared" si="86"/>
        <v>3.9472619936795628E-3</v>
      </c>
      <c r="X502" s="96">
        <v>1730.3896484375</v>
      </c>
      <c r="Y502" s="92">
        <f t="shared" si="87"/>
        <v>-4.2118772399468707E-4</v>
      </c>
    </row>
    <row r="503" spans="3:25" ht="14.25" customHeight="1" x14ac:dyDescent="0.35">
      <c r="C503" s="95">
        <v>45551</v>
      </c>
      <c r="D503" s="96">
        <v>42243.4</v>
      </c>
      <c r="E503" s="92">
        <f t="shared" si="77"/>
        <v>7.5524575599110744E-3</v>
      </c>
      <c r="F503" s="96">
        <v>980.5</v>
      </c>
      <c r="G503" s="92">
        <f t="shared" si="78"/>
        <v>-2.8475417753768273E-3</v>
      </c>
      <c r="H503" s="96">
        <v>1930.80004882812</v>
      </c>
      <c r="I503" s="92">
        <f t="shared" si="79"/>
        <v>7.9745051755984564E-2</v>
      </c>
      <c r="J503" s="96">
        <v>133.19000244140599</v>
      </c>
      <c r="K503" s="92">
        <f t="shared" si="80"/>
        <v>5.1306337317392092E-2</v>
      </c>
      <c r="L503" s="96">
        <v>177.11015319824199</v>
      </c>
      <c r="M503" s="92">
        <f t="shared" si="81"/>
        <v>-1.0023698006287218E-2</v>
      </c>
      <c r="N503" s="96">
        <v>765.95770263671795</v>
      </c>
      <c r="O503" s="92">
        <f t="shared" si="82"/>
        <v>4.3604757019366502E-3</v>
      </c>
      <c r="P503" s="96">
        <v>91.891174316406193</v>
      </c>
      <c r="Q503" s="92">
        <f t="shared" si="83"/>
        <v>2.0258955397532974E-2</v>
      </c>
      <c r="R503" s="96">
        <v>390.77590942382801</v>
      </c>
      <c r="S503" s="92">
        <f t="shared" si="84"/>
        <v>2.4165367625358147E-2</v>
      </c>
      <c r="T503" s="96">
        <v>319.17694091796801</v>
      </c>
      <c r="U503" s="92">
        <f t="shared" si="85"/>
        <v>2.9651309423688321E-3</v>
      </c>
      <c r="V503" s="96">
        <v>438.04159545898398</v>
      </c>
      <c r="W503" s="92">
        <f t="shared" si="86"/>
        <v>3.5083561335937929E-3</v>
      </c>
      <c r="X503" s="96">
        <v>1731.11877441406</v>
      </c>
      <c r="Y503" s="92">
        <f t="shared" si="87"/>
        <v>1.0096531418974708E-2</v>
      </c>
    </row>
    <row r="504" spans="3:25" ht="14.25" customHeight="1" x14ac:dyDescent="0.35">
      <c r="C504" s="95">
        <v>45548</v>
      </c>
      <c r="D504" s="96">
        <v>41926.75</v>
      </c>
      <c r="E504" s="92">
        <f t="shared" si="77"/>
        <v>-6.7681454168141419E-3</v>
      </c>
      <c r="F504" s="96">
        <v>983.29998779296795</v>
      </c>
      <c r="G504" s="92">
        <f t="shared" si="78"/>
        <v>-2.4697504575063367E-2</v>
      </c>
      <c r="H504" s="96">
        <v>1788.19995117187</v>
      </c>
      <c r="I504" s="92">
        <f t="shared" si="79"/>
        <v>-1.3080232310198392E-2</v>
      </c>
      <c r="J504" s="96">
        <v>126.69000244140599</v>
      </c>
      <c r="K504" s="92">
        <f t="shared" si="80"/>
        <v>-2.7107961497513822E-2</v>
      </c>
      <c r="L504" s="96">
        <v>178.90342712402301</v>
      </c>
      <c r="M504" s="92">
        <f t="shared" si="81"/>
        <v>1.2974272200526826E-2</v>
      </c>
      <c r="N504" s="96">
        <v>762.63226318359295</v>
      </c>
      <c r="O504" s="92">
        <f t="shared" si="82"/>
        <v>1.0722422129272768E-2</v>
      </c>
      <c r="P504" s="96">
        <v>90.066520690917898</v>
      </c>
      <c r="Q504" s="92">
        <f t="shared" si="83"/>
        <v>-1.0703164917151287E-2</v>
      </c>
      <c r="R504" s="96">
        <v>381.55548095703102</v>
      </c>
      <c r="S504" s="92">
        <f t="shared" si="84"/>
        <v>-8.5216256273643598E-3</v>
      </c>
      <c r="T504" s="96">
        <v>318.23333740234301</v>
      </c>
      <c r="U504" s="92">
        <f t="shared" si="85"/>
        <v>-2.8090572612580189E-3</v>
      </c>
      <c r="V504" s="96">
        <v>436.510162353515</v>
      </c>
      <c r="W504" s="92">
        <f t="shared" si="86"/>
        <v>4.3191107573541387E-3</v>
      </c>
      <c r="X504" s="96">
        <v>1713.81518554687</v>
      </c>
      <c r="Y504" s="92">
        <f t="shared" si="87"/>
        <v>2.1525594358210665E-2</v>
      </c>
    </row>
    <row r="505" spans="3:25" ht="14.25" customHeight="1" x14ac:dyDescent="0.35">
      <c r="C505" s="95">
        <v>45547</v>
      </c>
      <c r="D505" s="96">
        <v>42212.45</v>
      </c>
      <c r="E505" s="92">
        <f t="shared" si="77"/>
        <v>-1.6292797285582528E-2</v>
      </c>
      <c r="F505" s="96">
        <v>1008.20001220703</v>
      </c>
      <c r="G505" s="92">
        <f t="shared" si="78"/>
        <v>1.0119263468735928E-2</v>
      </c>
      <c r="H505" s="96">
        <v>1811.90002441406</v>
      </c>
      <c r="I505" s="92">
        <f t="shared" si="79"/>
        <v>-1.405344223555538E-3</v>
      </c>
      <c r="J505" s="96">
        <v>130.22000122070301</v>
      </c>
      <c r="K505" s="92">
        <f t="shared" si="80"/>
        <v>3.8105856873924981E-2</v>
      </c>
      <c r="L505" s="96">
        <v>176.61201477050699</v>
      </c>
      <c r="M505" s="92">
        <f t="shared" si="81"/>
        <v>2.8801152046051826E-3</v>
      </c>
      <c r="N505" s="96">
        <v>754.541748046875</v>
      </c>
      <c r="O505" s="92">
        <f t="shared" si="82"/>
        <v>2.4669577453512614E-2</v>
      </c>
      <c r="P505" s="96">
        <v>91.040946960449205</v>
      </c>
      <c r="Q505" s="92">
        <f t="shared" si="83"/>
        <v>9.7479031701637187E-3</v>
      </c>
      <c r="R505" s="96">
        <v>384.83489990234301</v>
      </c>
      <c r="S505" s="92">
        <f t="shared" si="84"/>
        <v>3.9009480161151799E-2</v>
      </c>
      <c r="T505" s="96">
        <v>319.129791259765</v>
      </c>
      <c r="U505" s="92">
        <f t="shared" si="85"/>
        <v>1.5006052330454711E-2</v>
      </c>
      <c r="V505" s="96">
        <v>434.63293457031199</v>
      </c>
      <c r="W505" s="92">
        <f t="shared" si="86"/>
        <v>9.7555701372376014E-3</v>
      </c>
      <c r="X505" s="96">
        <v>1677.70166015625</v>
      </c>
      <c r="Y505" s="92">
        <f t="shared" si="87"/>
        <v>1.5026735811544789E-2</v>
      </c>
    </row>
    <row r="506" spans="3:25" ht="14.25" customHeight="1" x14ac:dyDescent="0.35">
      <c r="C506" s="95">
        <v>45546</v>
      </c>
      <c r="D506" s="96">
        <v>42911.6</v>
      </c>
      <c r="E506" s="92">
        <f t="shared" si="77"/>
        <v>-7.8208363728429209E-3</v>
      </c>
      <c r="F506" s="96">
        <v>998.09997558593705</v>
      </c>
      <c r="G506" s="92">
        <f t="shared" si="78"/>
        <v>-1.5680497449766184E-2</v>
      </c>
      <c r="H506" s="96">
        <v>1814.44995117187</v>
      </c>
      <c r="I506" s="92">
        <f t="shared" si="79"/>
        <v>-1.9057144904862766E-2</v>
      </c>
      <c r="J506" s="96">
        <v>125.44000244140599</v>
      </c>
      <c r="K506" s="92">
        <f t="shared" si="80"/>
        <v>-1.5461903807235222E-2</v>
      </c>
      <c r="L506" s="96">
        <v>176.10481262207</v>
      </c>
      <c r="M506" s="92">
        <f t="shared" si="81"/>
        <v>-2.21775611316678E-2</v>
      </c>
      <c r="N506" s="96">
        <v>736.37567138671795</v>
      </c>
      <c r="O506" s="92">
        <f t="shared" si="82"/>
        <v>-3.2248518070185916E-3</v>
      </c>
      <c r="P506" s="96">
        <v>90.162055969238196</v>
      </c>
      <c r="Q506" s="92">
        <f t="shared" si="83"/>
        <v>-7.0490427518423715E-3</v>
      </c>
      <c r="R506" s="96">
        <v>370.38632202148398</v>
      </c>
      <c r="S506" s="92">
        <f t="shared" si="84"/>
        <v>-1.6780279641353646E-2</v>
      </c>
      <c r="T506" s="96">
        <v>314.41171264648398</v>
      </c>
      <c r="U506" s="92">
        <f t="shared" si="85"/>
        <v>-2.8431038350886784E-3</v>
      </c>
      <c r="V506" s="96">
        <v>430.43380737304602</v>
      </c>
      <c r="W506" s="92">
        <f t="shared" si="86"/>
        <v>-2.1780630563556946E-2</v>
      </c>
      <c r="X506" s="96">
        <v>1652.86450195312</v>
      </c>
      <c r="Y506" s="92">
        <f t="shared" si="87"/>
        <v>7.0779678726127226E-3</v>
      </c>
    </row>
    <row r="507" spans="3:25" ht="14.25" customHeight="1" x14ac:dyDescent="0.35">
      <c r="C507" s="95">
        <v>45545</v>
      </c>
      <c r="D507" s="96">
        <v>43249.85</v>
      </c>
      <c r="E507" s="92">
        <f t="shared" si="77"/>
        <v>-5.2394736146043064E-3</v>
      </c>
      <c r="F507" s="96">
        <v>1014</v>
      </c>
      <c r="G507" s="92">
        <f t="shared" si="78"/>
        <v>6.9013577193637321E-3</v>
      </c>
      <c r="H507" s="96">
        <v>1849.69995117187</v>
      </c>
      <c r="I507" s="92">
        <f t="shared" si="79"/>
        <v>-8.6024648683532545E-3</v>
      </c>
      <c r="J507" s="96">
        <v>127.41000366210901</v>
      </c>
      <c r="K507" s="92">
        <f t="shared" si="80"/>
        <v>2.9124901126853509E-3</v>
      </c>
      <c r="L507" s="96">
        <v>180.09896850585901</v>
      </c>
      <c r="M507" s="92">
        <f t="shared" si="81"/>
        <v>4.6634006294723251E-2</v>
      </c>
      <c r="N507" s="96">
        <v>738.758056640625</v>
      </c>
      <c r="O507" s="92">
        <f t="shared" si="82"/>
        <v>1.8405714266964468E-2</v>
      </c>
      <c r="P507" s="96">
        <v>90.8021240234375</v>
      </c>
      <c r="Q507" s="92">
        <f t="shared" si="83"/>
        <v>1.8973696357054148E-3</v>
      </c>
      <c r="R507" s="96">
        <v>376.70758056640602</v>
      </c>
      <c r="S507" s="92">
        <f t="shared" si="84"/>
        <v>1.6544856238329908E-2</v>
      </c>
      <c r="T507" s="96">
        <v>315.30816650390602</v>
      </c>
      <c r="U507" s="92">
        <f t="shared" si="85"/>
        <v>1.7044722426123871E-2</v>
      </c>
      <c r="V507" s="96">
        <v>440.01766967773398</v>
      </c>
      <c r="W507" s="92">
        <f t="shared" si="86"/>
        <v>6.581312414215934E-2</v>
      </c>
      <c r="X507" s="96">
        <v>1641.24780273437</v>
      </c>
      <c r="Y507" s="92">
        <f t="shared" si="87"/>
        <v>1.0715609036667129E-2</v>
      </c>
    </row>
    <row r="508" spans="3:25" ht="14.25" customHeight="1" x14ac:dyDescent="0.35">
      <c r="C508" s="95">
        <v>45544</v>
      </c>
      <c r="D508" s="96">
        <v>43477.65</v>
      </c>
      <c r="E508" s="92">
        <f t="shared" si="77"/>
        <v>-6.973034023518232E-3</v>
      </c>
      <c r="F508" s="96">
        <v>1007.04998779296</v>
      </c>
      <c r="G508" s="92">
        <f t="shared" si="78"/>
        <v>2.2022644486411114E-2</v>
      </c>
      <c r="H508" s="96">
        <v>1865.75</v>
      </c>
      <c r="I508" s="92">
        <f t="shared" si="79"/>
        <v>1.3148452249656106E-3</v>
      </c>
      <c r="J508" s="96">
        <v>127.040000915527</v>
      </c>
      <c r="K508" s="92">
        <f t="shared" si="80"/>
        <v>7.8776171575367648E-4</v>
      </c>
      <c r="L508" s="96">
        <v>172.074447631835</v>
      </c>
      <c r="M508" s="92">
        <f t="shared" si="81"/>
        <v>1.0961562097453914E-2</v>
      </c>
      <c r="N508" s="96">
        <v>725.40643310546795</v>
      </c>
      <c r="O508" s="92">
        <f t="shared" si="82"/>
        <v>2.9878101512114785E-2</v>
      </c>
      <c r="P508" s="96">
        <v>90.630165100097599</v>
      </c>
      <c r="Q508" s="92">
        <f t="shared" si="83"/>
        <v>-1.269639767423747E-2</v>
      </c>
      <c r="R508" s="96">
        <v>370.57644653320301</v>
      </c>
      <c r="S508" s="92">
        <f t="shared" si="84"/>
        <v>-1.2538105116817744E-2</v>
      </c>
      <c r="T508" s="96">
        <v>310.02389526367102</v>
      </c>
      <c r="U508" s="92">
        <f t="shared" si="85"/>
        <v>-3.7902375029855717E-3</v>
      </c>
      <c r="V508" s="96">
        <v>412.846923828125</v>
      </c>
      <c r="W508" s="92">
        <f t="shared" si="86"/>
        <v>2.0383464528264117E-3</v>
      </c>
      <c r="X508" s="96">
        <v>1623.84729003906</v>
      </c>
      <c r="Y508" s="92">
        <f t="shared" si="87"/>
        <v>-1.4396528378997631E-2</v>
      </c>
    </row>
    <row r="509" spans="3:25" ht="14.25" customHeight="1" x14ac:dyDescent="0.35">
      <c r="C509" s="95">
        <v>45541</v>
      </c>
      <c r="D509" s="96">
        <v>43782.95</v>
      </c>
      <c r="E509" s="92">
        <f t="shared" si="77"/>
        <v>5.8390123727636301E-4</v>
      </c>
      <c r="F509" s="96">
        <v>985.34997558593705</v>
      </c>
      <c r="G509" s="92">
        <f t="shared" si="78"/>
        <v>-2.1936608619099851E-2</v>
      </c>
      <c r="H509" s="96">
        <v>1863.30004882812</v>
      </c>
      <c r="I509" s="92">
        <f t="shared" si="79"/>
        <v>-1.4283446702939351E-2</v>
      </c>
      <c r="J509" s="96">
        <v>126.94000244140599</v>
      </c>
      <c r="K509" s="92">
        <f t="shared" si="80"/>
        <v>-1.4211398387329099E-2</v>
      </c>
      <c r="L509" s="96">
        <v>170.20869445800699</v>
      </c>
      <c r="M509" s="92">
        <f t="shared" si="81"/>
        <v>-2.9838467556967729E-2</v>
      </c>
      <c r="N509" s="96">
        <v>704.36145019531205</v>
      </c>
      <c r="O509" s="92">
        <f t="shared" si="82"/>
        <v>-6.8584614757051243E-3</v>
      </c>
      <c r="P509" s="96">
        <v>91.795639038085895</v>
      </c>
      <c r="Q509" s="92">
        <f t="shared" si="83"/>
        <v>-2.1586378529516614E-2</v>
      </c>
      <c r="R509" s="96">
        <v>375.28176879882801</v>
      </c>
      <c r="S509" s="92">
        <f t="shared" si="84"/>
        <v>-2.0954613662969801E-2</v>
      </c>
      <c r="T509" s="96">
        <v>311.20343017578102</v>
      </c>
      <c r="U509" s="92">
        <f t="shared" si="85"/>
        <v>-4.3774138139588414E-3</v>
      </c>
      <c r="V509" s="96">
        <v>412.00711059570301</v>
      </c>
      <c r="W509" s="92">
        <f t="shared" si="86"/>
        <v>-9.2658543232896351E-3</v>
      </c>
      <c r="X509" s="96">
        <v>1647.56652832031</v>
      </c>
      <c r="Y509" s="92">
        <f t="shared" si="87"/>
        <v>1.2818126901821714E-2</v>
      </c>
    </row>
    <row r="510" spans="3:25" ht="14.25" customHeight="1" x14ac:dyDescent="0.35">
      <c r="C510" s="95">
        <v>45540</v>
      </c>
      <c r="D510" s="96">
        <v>43757.4</v>
      </c>
      <c r="E510" s="92">
        <f t="shared" si="77"/>
        <v>2.2056246865058693E-3</v>
      </c>
      <c r="F510" s="96">
        <v>1007.45001220703</v>
      </c>
      <c r="G510" s="92">
        <f t="shared" si="78"/>
        <v>-2.056189372049344E-2</v>
      </c>
      <c r="H510" s="96">
        <v>1890.30004882812</v>
      </c>
      <c r="I510" s="92">
        <f t="shared" si="79"/>
        <v>-2.1026451433320714E-2</v>
      </c>
      <c r="J510" s="96">
        <v>128.77000427246</v>
      </c>
      <c r="K510" s="92">
        <f t="shared" si="80"/>
        <v>-1.0755119583454098E-2</v>
      </c>
      <c r="L510" s="96">
        <v>175.44366455078099</v>
      </c>
      <c r="M510" s="92">
        <f t="shared" si="81"/>
        <v>-1.1858548392397195E-3</v>
      </c>
      <c r="N510" s="96">
        <v>709.22564697265602</v>
      </c>
      <c r="O510" s="92">
        <f t="shared" si="82"/>
        <v>2.2834655996516462E-2</v>
      </c>
      <c r="P510" s="96">
        <v>93.820892333984304</v>
      </c>
      <c r="Q510" s="92">
        <f t="shared" si="83"/>
        <v>-5.4682983058428336E-3</v>
      </c>
      <c r="R510" s="96">
        <v>383.31396484375</v>
      </c>
      <c r="S510" s="92">
        <f t="shared" si="84"/>
        <v>-4.5667890521329246E-3</v>
      </c>
      <c r="T510" s="96">
        <v>312.571685791015</v>
      </c>
      <c r="U510" s="92">
        <f t="shared" si="85"/>
        <v>-4.956492374509569E-3</v>
      </c>
      <c r="V510" s="96">
        <v>415.86041259765602</v>
      </c>
      <c r="W510" s="92">
        <f t="shared" si="86"/>
        <v>0</v>
      </c>
      <c r="X510" s="96">
        <v>1626.71508789062</v>
      </c>
      <c r="Y510" s="92">
        <f t="shared" si="87"/>
        <v>-3.4753173782092639E-2</v>
      </c>
    </row>
    <row r="511" spans="3:25" ht="14.25" customHeight="1" x14ac:dyDescent="0.35">
      <c r="C511" s="95">
        <v>45539</v>
      </c>
      <c r="D511" s="96">
        <v>43661.1</v>
      </c>
      <c r="E511" s="92">
        <f t="shared" si="77"/>
        <v>6.0601731412204263E-3</v>
      </c>
      <c r="F511" s="96">
        <v>1028.59997558593</v>
      </c>
      <c r="G511" s="92">
        <f t="shared" si="78"/>
        <v>-5.8295337583025297E-4</v>
      </c>
      <c r="H511" s="96">
        <v>1930.90002441406</v>
      </c>
      <c r="I511" s="92">
        <f t="shared" si="79"/>
        <v>1.7387638745717471E-2</v>
      </c>
      <c r="J511" s="96">
        <v>130.169998168945</v>
      </c>
      <c r="K511" s="92">
        <f t="shared" si="80"/>
        <v>-1.2517137487443208E-2</v>
      </c>
      <c r="L511" s="96">
        <v>175.65196228027301</v>
      </c>
      <c r="M511" s="92">
        <f t="shared" si="81"/>
        <v>-1.9366016910325023E-2</v>
      </c>
      <c r="N511" s="96">
        <v>693.39227294921795</v>
      </c>
      <c r="O511" s="92">
        <f t="shared" si="82"/>
        <v>8.3730938347830186E-3</v>
      </c>
      <c r="P511" s="96">
        <v>94.336753845214801</v>
      </c>
      <c r="Q511" s="92">
        <f t="shared" si="83"/>
        <v>-3.2300747699959276E-3</v>
      </c>
      <c r="R511" s="96">
        <v>385.072509765625</v>
      </c>
      <c r="S511" s="92">
        <f t="shared" si="84"/>
        <v>-3.1989445868583211E-3</v>
      </c>
      <c r="T511" s="96">
        <v>314.128662109375</v>
      </c>
      <c r="U511" s="92">
        <f t="shared" si="85"/>
        <v>-5.2292935534606899E-3</v>
      </c>
      <c r="V511" s="96">
        <v>415.86041259765602</v>
      </c>
      <c r="W511" s="92">
        <f t="shared" si="86"/>
        <v>-3.0072566717364468E-2</v>
      </c>
      <c r="X511" s="96">
        <v>1685.28405761718</v>
      </c>
      <c r="Y511" s="92">
        <f t="shared" si="87"/>
        <v>1.2143436522371154E-2</v>
      </c>
    </row>
    <row r="512" spans="3:25" ht="14.25" customHeight="1" x14ac:dyDescent="0.35">
      <c r="C512" s="95">
        <v>45538</v>
      </c>
      <c r="D512" s="96">
        <v>43398.1</v>
      </c>
      <c r="E512" s="92">
        <f t="shared" si="77"/>
        <v>-2.8857840670715174E-3</v>
      </c>
      <c r="F512" s="96">
        <v>1029.19995117187</v>
      </c>
      <c r="G512" s="92">
        <f t="shared" si="78"/>
        <v>-4.738443602886222E-3</v>
      </c>
      <c r="H512" s="96">
        <v>1897.90002441406</v>
      </c>
      <c r="I512" s="92">
        <f t="shared" si="79"/>
        <v>-2.4566956857361655E-2</v>
      </c>
      <c r="J512" s="96">
        <v>131.82000732421801</v>
      </c>
      <c r="K512" s="92">
        <f t="shared" si="80"/>
        <v>-1.6562116331765409E-2</v>
      </c>
      <c r="L512" s="96">
        <v>179.12081909179599</v>
      </c>
      <c r="M512" s="92">
        <f t="shared" si="81"/>
        <v>1.0112950868985893E-2</v>
      </c>
      <c r="N512" s="96">
        <v>687.63464355468705</v>
      </c>
      <c r="O512" s="92">
        <f t="shared" si="82"/>
        <v>-1.8560505649010017E-2</v>
      </c>
      <c r="P512" s="96">
        <v>94.6424560546875</v>
      </c>
      <c r="Q512" s="92">
        <f t="shared" si="83"/>
        <v>1.257150152196207E-2</v>
      </c>
      <c r="R512" s="96">
        <v>386.30828857421801</v>
      </c>
      <c r="S512" s="92">
        <f t="shared" si="84"/>
        <v>-8.7805014030973849E-3</v>
      </c>
      <c r="T512" s="96">
        <v>315.77996826171801</v>
      </c>
      <c r="U512" s="92">
        <f t="shared" si="85"/>
        <v>-2.6820416363683153E-3</v>
      </c>
      <c r="V512" s="96">
        <v>428.754150390625</v>
      </c>
      <c r="W512" s="92">
        <f t="shared" si="86"/>
        <v>1.7312489327216962E-3</v>
      </c>
      <c r="X512" s="96">
        <v>1665.064453125</v>
      </c>
      <c r="Y512" s="92">
        <f t="shared" si="87"/>
        <v>-3.0178617897624216E-2</v>
      </c>
    </row>
    <row r="513" spans="3:25" ht="14.25" customHeight="1" x14ac:dyDescent="0.35">
      <c r="C513" s="95">
        <v>45537</v>
      </c>
      <c r="D513" s="96">
        <v>43523.7</v>
      </c>
      <c r="E513" s="92">
        <f t="shared" si="77"/>
        <v>-6.1278245708982215E-3</v>
      </c>
      <c r="F513" s="96">
        <v>1034.09997558593</v>
      </c>
      <c r="G513" s="92">
        <f t="shared" si="78"/>
        <v>2.6503822240226516E-2</v>
      </c>
      <c r="H513" s="96">
        <v>1945.69995117187</v>
      </c>
      <c r="I513" s="92">
        <f t="shared" si="79"/>
        <v>5.8509874237329118E-2</v>
      </c>
      <c r="J513" s="96">
        <v>134.03999328613199</v>
      </c>
      <c r="K513" s="92">
        <f t="shared" si="80"/>
        <v>6.0359064970979315E-2</v>
      </c>
      <c r="L513" s="96">
        <v>177.32751464843699</v>
      </c>
      <c r="M513" s="92">
        <f t="shared" si="81"/>
        <v>9.0187396304199918E-3</v>
      </c>
      <c r="N513" s="96">
        <v>700.63885498046795</v>
      </c>
      <c r="O513" s="92">
        <f t="shared" si="82"/>
        <v>-7.5231608567044583E-3</v>
      </c>
      <c r="P513" s="96">
        <v>93.467430114746094</v>
      </c>
      <c r="Q513" s="92">
        <f t="shared" si="83"/>
        <v>1.7894339074581822E-2</v>
      </c>
      <c r="R513" s="96">
        <v>389.73031616210898</v>
      </c>
      <c r="S513" s="92">
        <f t="shared" si="84"/>
        <v>-1.4896635245839396E-2</v>
      </c>
      <c r="T513" s="96">
        <v>316.62918090820301</v>
      </c>
      <c r="U513" s="92">
        <f t="shared" si="85"/>
        <v>-5.483149401849241E-3</v>
      </c>
      <c r="V513" s="96">
        <v>428.01315307617102</v>
      </c>
      <c r="W513" s="92">
        <f t="shared" si="86"/>
        <v>-3.3359676278110761E-3</v>
      </c>
      <c r="X513" s="96">
        <v>1716.87744140625</v>
      </c>
      <c r="Y513" s="92">
        <f t="shared" si="87"/>
        <v>1.2991233398681246E-2</v>
      </c>
    </row>
    <row r="514" spans="3:25" ht="14.25" customHeight="1" x14ac:dyDescent="0.35">
      <c r="C514" s="95">
        <v>45534</v>
      </c>
      <c r="D514" s="96">
        <v>43792.05</v>
      </c>
      <c r="E514" s="92">
        <f t="shared" si="77"/>
        <v>1.0473451220229801E-2</v>
      </c>
      <c r="F514" s="96">
        <v>1007.40002441406</v>
      </c>
      <c r="G514" s="92">
        <f t="shared" si="78"/>
        <v>3.2865739551524165E-3</v>
      </c>
      <c r="H514" s="96">
        <v>1838.15002441406</v>
      </c>
      <c r="I514" s="92">
        <f t="shared" si="79"/>
        <v>4.6456972025139542E-3</v>
      </c>
      <c r="J514" s="96">
        <v>126.41000366210901</v>
      </c>
      <c r="K514" s="92">
        <f t="shared" si="80"/>
        <v>-1.9012858424937717E-2</v>
      </c>
      <c r="L514" s="96">
        <v>175.74253845214801</v>
      </c>
      <c r="M514" s="92">
        <f t="shared" si="81"/>
        <v>-2.1482593506381154E-2</v>
      </c>
      <c r="N514" s="96">
        <v>705.94982910156205</v>
      </c>
      <c r="O514" s="92">
        <f t="shared" si="82"/>
        <v>-1.2360224755579075E-2</v>
      </c>
      <c r="P514" s="96">
        <v>91.824295043945298</v>
      </c>
      <c r="Q514" s="92">
        <f t="shared" si="83"/>
        <v>1.1576537558273481E-2</v>
      </c>
      <c r="R514" s="96">
        <v>395.623779296875</v>
      </c>
      <c r="S514" s="92">
        <f t="shared" si="84"/>
        <v>1.5369647169271028E-2</v>
      </c>
      <c r="T514" s="96">
        <v>318.37487792968699</v>
      </c>
      <c r="U514" s="92">
        <f t="shared" si="85"/>
        <v>1.2301208987036016E-2</v>
      </c>
      <c r="V514" s="96">
        <v>429.44577026367102</v>
      </c>
      <c r="W514" s="92">
        <f t="shared" si="86"/>
        <v>8.7026638360263586E-3</v>
      </c>
      <c r="X514" s="96">
        <v>1694.85913085937</v>
      </c>
      <c r="Y514" s="92">
        <f t="shared" si="87"/>
        <v>5.0712640779840612E-2</v>
      </c>
    </row>
    <row r="515" spans="3:25" ht="14.25" customHeight="1" x14ac:dyDescent="0.35">
      <c r="C515" s="95">
        <v>45533</v>
      </c>
      <c r="D515" s="96">
        <v>43338.15</v>
      </c>
      <c r="E515" s="92">
        <f t="shared" si="77"/>
        <v>3.9241802214395882E-4</v>
      </c>
      <c r="F515" s="96">
        <v>1004.09997558593</v>
      </c>
      <c r="G515" s="92">
        <f t="shared" si="78"/>
        <v>-2.2440781074097638E-2</v>
      </c>
      <c r="H515" s="96">
        <v>1829.65002441406</v>
      </c>
      <c r="I515" s="92">
        <f t="shared" si="79"/>
        <v>-1.6898582335410861E-2</v>
      </c>
      <c r="J515" s="96">
        <v>128.86000061035099</v>
      </c>
      <c r="K515" s="92">
        <f t="shared" si="80"/>
        <v>4.2865175140138767E-3</v>
      </c>
      <c r="L515" s="96">
        <v>179.600830078125</v>
      </c>
      <c r="M515" s="92">
        <f t="shared" si="81"/>
        <v>-2.8465035473265066E-2</v>
      </c>
      <c r="N515" s="96">
        <v>714.78472900390602</v>
      </c>
      <c r="O515" s="92">
        <f t="shared" si="82"/>
        <v>-2.2468062942161637E-2</v>
      </c>
      <c r="P515" s="96">
        <v>90.773452758789006</v>
      </c>
      <c r="Q515" s="92">
        <f t="shared" si="83"/>
        <v>-4.207390052110016E-4</v>
      </c>
      <c r="R515" s="96">
        <v>389.63522338867102</v>
      </c>
      <c r="S515" s="92">
        <f t="shared" si="84"/>
        <v>2.0780010126280057E-3</v>
      </c>
      <c r="T515" s="96">
        <v>314.50607299804602</v>
      </c>
      <c r="U515" s="92">
        <f t="shared" si="85"/>
        <v>-3.4386409052251654E-3</v>
      </c>
      <c r="V515" s="96">
        <v>425.74069213867102</v>
      </c>
      <c r="W515" s="92">
        <f t="shared" si="86"/>
        <v>-1.1589578701252101E-3</v>
      </c>
      <c r="X515" s="96">
        <v>1613.05676269531</v>
      </c>
      <c r="Y515" s="92">
        <f t="shared" si="87"/>
        <v>-8.4850257476328794E-3</v>
      </c>
    </row>
    <row r="516" spans="3:25" ht="14.25" customHeight="1" x14ac:dyDescent="0.35">
      <c r="C516" s="95">
        <v>45532</v>
      </c>
      <c r="D516" s="96">
        <v>43321.15</v>
      </c>
      <c r="E516" s="92">
        <f t="shared" ref="E516:E579" si="88">D516/D517-1</f>
        <v>-6.2007572585907056E-3</v>
      </c>
      <c r="F516" s="96">
        <v>1027.15002441406</v>
      </c>
      <c r="G516" s="92">
        <f t="shared" ref="G516:G579" si="89">F516/F517-1</f>
        <v>-1.8161831053477906E-2</v>
      </c>
      <c r="H516" s="96">
        <v>1861.09997558593</v>
      </c>
      <c r="I516" s="92">
        <f t="shared" ref="I516:I579" si="90">H516/H517-1</f>
        <v>-1.362098398192868E-2</v>
      </c>
      <c r="J516" s="96">
        <v>128.30999755859301</v>
      </c>
      <c r="K516" s="92">
        <f t="shared" ref="K516:K579" si="91">J516/J517-1</f>
        <v>-1.9186742280210334E-2</v>
      </c>
      <c r="L516" s="96">
        <v>184.86296081542901</v>
      </c>
      <c r="M516" s="92">
        <f t="shared" ref="M516:M579" si="92">L516/L517-1</f>
        <v>-2.0632380010040419E-2</v>
      </c>
      <c r="N516" s="96">
        <v>731.21368408203102</v>
      </c>
      <c r="O516" s="92">
        <f t="shared" ref="O516:O579" si="93">N516/N517-1</f>
        <v>4.7742735220506205E-3</v>
      </c>
      <c r="P516" s="96">
        <v>90.811660766601506</v>
      </c>
      <c r="Q516" s="92">
        <f t="shared" ref="Q516:Q579" si="94">P516/P517-1</f>
        <v>3.1556979340674474E-4</v>
      </c>
      <c r="R516" s="96">
        <v>388.82723999023398</v>
      </c>
      <c r="S516" s="92">
        <f t="shared" ref="S516:S579" si="95">R516/R517-1</f>
        <v>-1.4647586819862557E-3</v>
      </c>
      <c r="T516" s="96">
        <v>315.59127807617102</v>
      </c>
      <c r="U516" s="92">
        <f t="shared" ref="U516:U579" si="96">T516/T517-1</f>
        <v>-2.6835447286249758E-3</v>
      </c>
      <c r="V516" s="96">
        <v>426.23468017578102</v>
      </c>
      <c r="W516" s="92">
        <f t="shared" ref="W516:W579" si="97">V516/V517-1</f>
        <v>7.5907335049447688E-3</v>
      </c>
      <c r="X516" s="96">
        <v>1626.86071777343</v>
      </c>
      <c r="Y516" s="92">
        <f t="shared" ref="Y516:Y579" si="98">X516/X517-1</f>
        <v>-9.0594273929779368E-3</v>
      </c>
    </row>
    <row r="517" spans="3:25" ht="14.25" customHeight="1" x14ac:dyDescent="0.35">
      <c r="C517" s="95">
        <v>45531</v>
      </c>
      <c r="D517" s="96">
        <v>43591.45</v>
      </c>
      <c r="E517" s="92">
        <f t="shared" si="88"/>
        <v>1.4657349983284718E-3</v>
      </c>
      <c r="F517" s="96">
        <v>1046.15002441406</v>
      </c>
      <c r="G517" s="92">
        <f t="shared" si="89"/>
        <v>-6.8352886872807828E-3</v>
      </c>
      <c r="H517" s="96">
        <v>1886.80004882812</v>
      </c>
      <c r="I517" s="92">
        <f t="shared" si="90"/>
        <v>-1.1117452267445094E-3</v>
      </c>
      <c r="J517" s="96">
        <v>130.82000732421801</v>
      </c>
      <c r="K517" s="92">
        <f t="shared" si="91"/>
        <v>-1.0887549088341886E-2</v>
      </c>
      <c r="L517" s="96">
        <v>188.75747680664</v>
      </c>
      <c r="M517" s="92">
        <f t="shared" si="92"/>
        <v>0.1043343552923135</v>
      </c>
      <c r="N517" s="96">
        <v>727.7392578125</v>
      </c>
      <c r="O517" s="92">
        <f t="shared" si="93"/>
        <v>2.4526536014746414E-2</v>
      </c>
      <c r="P517" s="96">
        <v>90.783012390136705</v>
      </c>
      <c r="Q517" s="92">
        <f t="shared" si="94"/>
        <v>-1.676150256016351E-2</v>
      </c>
      <c r="R517" s="96">
        <v>389.39761352539</v>
      </c>
      <c r="S517" s="92">
        <f t="shared" si="95"/>
        <v>-1.2534602511269477E-2</v>
      </c>
      <c r="T517" s="96">
        <v>316.44046020507801</v>
      </c>
      <c r="U517" s="92">
        <f t="shared" si="96"/>
        <v>-8.573553919715371E-3</v>
      </c>
      <c r="V517" s="96">
        <v>423.02362060546801</v>
      </c>
      <c r="W517" s="92">
        <f t="shared" si="97"/>
        <v>1.3372820473267266E-2</v>
      </c>
      <c r="X517" s="96">
        <v>1641.73388671875</v>
      </c>
      <c r="Y517" s="92">
        <f t="shared" si="98"/>
        <v>3.7600176704931432E-2</v>
      </c>
    </row>
    <row r="518" spans="3:25" ht="14.25" customHeight="1" x14ac:dyDescent="0.35">
      <c r="C518" s="95">
        <v>45530</v>
      </c>
      <c r="D518" s="96">
        <v>43527.65</v>
      </c>
      <c r="E518" s="92">
        <f t="shared" si="88"/>
        <v>4.5070253517291992E-3</v>
      </c>
      <c r="F518" s="96">
        <v>1053.34997558593</v>
      </c>
      <c r="G518" s="92">
        <f t="shared" si="89"/>
        <v>-1.1542296763792703E-2</v>
      </c>
      <c r="H518" s="96">
        <v>1888.90002441406</v>
      </c>
      <c r="I518" s="92">
        <f t="shared" si="90"/>
        <v>-6.312799119300827E-3</v>
      </c>
      <c r="J518" s="96">
        <v>132.259994506835</v>
      </c>
      <c r="K518" s="92">
        <f t="shared" si="91"/>
        <v>-2.1456119241634819E-2</v>
      </c>
      <c r="L518" s="96">
        <v>170.92420959472599</v>
      </c>
      <c r="M518" s="92">
        <f t="shared" si="92"/>
        <v>-7.7811885077619936E-3</v>
      </c>
      <c r="N518" s="96">
        <v>710.317626953125</v>
      </c>
      <c r="O518" s="92">
        <f t="shared" si="93"/>
        <v>1.6622942616901781E-2</v>
      </c>
      <c r="P518" s="96">
        <v>92.330612182617102</v>
      </c>
      <c r="Q518" s="92">
        <f t="shared" si="94"/>
        <v>-4.5317733716840891E-3</v>
      </c>
      <c r="R518" s="96">
        <v>394.34051513671801</v>
      </c>
      <c r="S518" s="92">
        <f t="shared" si="95"/>
        <v>3.2093521846468631E-2</v>
      </c>
      <c r="T518" s="96">
        <v>319.17694091796801</v>
      </c>
      <c r="U518" s="92">
        <f t="shared" si="96"/>
        <v>5.9478014275535784E-3</v>
      </c>
      <c r="V518" s="96">
        <v>417.44125366210898</v>
      </c>
      <c r="W518" s="92">
        <f t="shared" si="97"/>
        <v>1.0886451858735935E-2</v>
      </c>
      <c r="X518" s="96">
        <v>1582.24133300781</v>
      </c>
      <c r="Y518" s="92">
        <f t="shared" si="98"/>
        <v>-2.6525095945145738E-2</v>
      </c>
    </row>
    <row r="519" spans="3:25" ht="14.25" customHeight="1" x14ac:dyDescent="0.35">
      <c r="C519" s="95">
        <v>45527</v>
      </c>
      <c r="D519" s="96">
        <v>43332.35</v>
      </c>
      <c r="E519" s="92">
        <f t="shared" si="88"/>
        <v>1.3321188793036898E-2</v>
      </c>
      <c r="F519" s="96">
        <v>1065.65002441406</v>
      </c>
      <c r="G519" s="92">
        <f t="shared" si="89"/>
        <v>-1.122707082898633E-2</v>
      </c>
      <c r="H519" s="96">
        <v>1900.90002441406</v>
      </c>
      <c r="I519" s="92">
        <f t="shared" si="90"/>
        <v>7.7133347557154508E-3</v>
      </c>
      <c r="J519" s="96">
        <v>135.16000366210901</v>
      </c>
      <c r="K519" s="92">
        <f t="shared" si="91"/>
        <v>3.1171007260075712E-3</v>
      </c>
      <c r="L519" s="96">
        <v>172.26463317871</v>
      </c>
      <c r="M519" s="92">
        <f t="shared" si="92"/>
        <v>-9.3234488582341069E-3</v>
      </c>
      <c r="N519" s="96">
        <v>698.703125</v>
      </c>
      <c r="O519" s="92">
        <f t="shared" si="93"/>
        <v>-9.6384087083245529E-3</v>
      </c>
      <c r="P519" s="96">
        <v>92.750938415527301</v>
      </c>
      <c r="Q519" s="92">
        <f t="shared" si="94"/>
        <v>-8.577639046463803E-3</v>
      </c>
      <c r="R519" s="96">
        <v>382.07827758789</v>
      </c>
      <c r="S519" s="92">
        <f t="shared" si="95"/>
        <v>-3.4709937454775464E-3</v>
      </c>
      <c r="T519" s="96">
        <v>317.28976440429602</v>
      </c>
      <c r="U519" s="92">
        <f t="shared" si="96"/>
        <v>6.7366560285997412E-3</v>
      </c>
      <c r="V519" s="96">
        <v>412.94573974609301</v>
      </c>
      <c r="W519" s="92">
        <f t="shared" si="97"/>
        <v>-1.1821707634195544E-2</v>
      </c>
      <c r="X519" s="96">
        <v>1625.35400390625</v>
      </c>
      <c r="Y519" s="92">
        <f t="shared" si="98"/>
        <v>-1.5630995251480595E-2</v>
      </c>
    </row>
    <row r="520" spans="3:25" ht="14.25" customHeight="1" x14ac:dyDescent="0.35">
      <c r="C520" s="95">
        <v>45526</v>
      </c>
      <c r="D520" s="96">
        <v>42762.7</v>
      </c>
      <c r="E520" s="92">
        <f t="shared" si="88"/>
        <v>1.0963629120817497E-2</v>
      </c>
      <c r="F520" s="96">
        <v>1077.75</v>
      </c>
      <c r="G520" s="92">
        <f t="shared" si="89"/>
        <v>-9.7850277243364259E-3</v>
      </c>
      <c r="H520" s="96">
        <v>1886.34997558593</v>
      </c>
      <c r="I520" s="92">
        <f t="shared" si="90"/>
        <v>-1.7960798833066671E-2</v>
      </c>
      <c r="J520" s="96">
        <v>134.74000549316401</v>
      </c>
      <c r="K520" s="92">
        <f t="shared" si="91"/>
        <v>-3.0856601624100977E-2</v>
      </c>
      <c r="L520" s="96">
        <v>173.88584899902301</v>
      </c>
      <c r="M520" s="92">
        <f t="shared" si="92"/>
        <v>2.2583223985612522E-2</v>
      </c>
      <c r="N520" s="96">
        <v>705.50305175781205</v>
      </c>
      <c r="O520" s="92">
        <f t="shared" si="93"/>
        <v>-1.2779588461227065E-2</v>
      </c>
      <c r="P520" s="96">
        <v>93.553405761718693</v>
      </c>
      <c r="Q520" s="92">
        <f t="shared" si="94"/>
        <v>2.0742099262668345E-2</v>
      </c>
      <c r="R520" s="96">
        <v>383.409088134765</v>
      </c>
      <c r="S520" s="92">
        <f t="shared" si="95"/>
        <v>-1.3693617621259313E-2</v>
      </c>
      <c r="T520" s="96">
        <v>315.16659545898398</v>
      </c>
      <c r="U520" s="92">
        <f t="shared" si="96"/>
        <v>-7.8716019504442292E-3</v>
      </c>
      <c r="V520" s="96">
        <v>417.88586425781199</v>
      </c>
      <c r="W520" s="92">
        <f t="shared" si="97"/>
        <v>-3.6513351144470407E-3</v>
      </c>
      <c r="X520" s="96">
        <v>1651.16333007812</v>
      </c>
      <c r="Y520" s="92">
        <f t="shared" si="98"/>
        <v>-1.4247514471831479E-2</v>
      </c>
    </row>
    <row r="521" spans="3:25" ht="14.25" customHeight="1" x14ac:dyDescent="0.35">
      <c r="C521" s="95">
        <v>45525</v>
      </c>
      <c r="D521" s="96">
        <v>42298.95</v>
      </c>
      <c r="E521" s="92">
        <f t="shared" si="88"/>
        <v>-6.3753293078399054E-3</v>
      </c>
      <c r="F521" s="96">
        <v>1088.40002441406</v>
      </c>
      <c r="G521" s="92">
        <f t="shared" si="89"/>
        <v>-1.0455495722101027E-2</v>
      </c>
      <c r="H521" s="96">
        <v>1920.84997558593</v>
      </c>
      <c r="I521" s="92">
        <f t="shared" si="90"/>
        <v>-1.9484568469134711E-3</v>
      </c>
      <c r="J521" s="96">
        <v>139.02999877929599</v>
      </c>
      <c r="K521" s="92">
        <f t="shared" si="91"/>
        <v>-4.3135782711689608E-4</v>
      </c>
      <c r="L521" s="96">
        <v>170.04566955566401</v>
      </c>
      <c r="M521" s="92">
        <f t="shared" si="92"/>
        <v>6.1394132390050871E-2</v>
      </c>
      <c r="N521" s="96">
        <v>714.63580322265602</v>
      </c>
      <c r="O521" s="92">
        <f t="shared" si="93"/>
        <v>1.4086496642849999E-2</v>
      </c>
      <c r="P521" s="96">
        <v>91.65234375</v>
      </c>
      <c r="Q521" s="92">
        <f t="shared" si="94"/>
        <v>-8.8842760425515976E-3</v>
      </c>
      <c r="R521" s="96">
        <v>388.73223876953102</v>
      </c>
      <c r="S521" s="92">
        <f t="shared" si="95"/>
        <v>6.6462634337296489E-3</v>
      </c>
      <c r="T521" s="96">
        <v>317.66714477539</v>
      </c>
      <c r="U521" s="92">
        <f t="shared" si="96"/>
        <v>-1.1306983109718338E-2</v>
      </c>
      <c r="V521" s="96">
        <v>419.41729736328102</v>
      </c>
      <c r="W521" s="92">
        <f t="shared" si="97"/>
        <v>5.2096075851233437E-3</v>
      </c>
      <c r="X521" s="96">
        <v>1675.0283203125</v>
      </c>
      <c r="Y521" s="92">
        <f t="shared" si="98"/>
        <v>-4.1310842172131768E-2</v>
      </c>
    </row>
    <row r="522" spans="3:25" ht="14.25" customHeight="1" x14ac:dyDescent="0.35">
      <c r="C522" s="95">
        <v>45524</v>
      </c>
      <c r="D522" s="96">
        <v>42570.35</v>
      </c>
      <c r="E522" s="92">
        <f t="shared" si="88"/>
        <v>-8.0552613765713099E-3</v>
      </c>
      <c r="F522" s="96">
        <v>1099.90002441406</v>
      </c>
      <c r="G522" s="92">
        <f t="shared" si="89"/>
        <v>6.72735825129811E-3</v>
      </c>
      <c r="H522" s="96">
        <v>1924.59997558593</v>
      </c>
      <c r="I522" s="92">
        <f t="shared" si="90"/>
        <v>1.4014739507866247E-2</v>
      </c>
      <c r="J522" s="96">
        <v>139.08999633789</v>
      </c>
      <c r="K522" s="92">
        <f t="shared" si="91"/>
        <v>-2.2237989395049729E-3</v>
      </c>
      <c r="L522" s="96">
        <v>160.20973205566401</v>
      </c>
      <c r="M522" s="92">
        <f t="shared" si="92"/>
        <v>1.7837621265322179E-2</v>
      </c>
      <c r="N522" s="96">
        <v>704.70892333984295</v>
      </c>
      <c r="O522" s="92">
        <f t="shared" si="93"/>
        <v>6.1850233601605131E-2</v>
      </c>
      <c r="P522" s="96">
        <v>92.473907470703097</v>
      </c>
      <c r="Q522" s="92">
        <f t="shared" si="94"/>
        <v>6.3415573762328759E-3</v>
      </c>
      <c r="R522" s="96">
        <v>386.16567993164</v>
      </c>
      <c r="S522" s="92">
        <f t="shared" si="95"/>
        <v>7.8144208065114018E-3</v>
      </c>
      <c r="T522" s="96">
        <v>321.30007934570301</v>
      </c>
      <c r="U522" s="92">
        <f t="shared" si="96"/>
        <v>5.8771107918076382E-4</v>
      </c>
      <c r="V522" s="96">
        <v>417.24362182617102</v>
      </c>
      <c r="W522" s="92">
        <f t="shared" si="97"/>
        <v>8.3571522078624838E-3</v>
      </c>
      <c r="X522" s="96">
        <v>1747.20690917968</v>
      </c>
      <c r="Y522" s="92">
        <f t="shared" si="98"/>
        <v>7.4455958444205939E-2</v>
      </c>
    </row>
    <row r="523" spans="3:25" ht="14.25" customHeight="1" x14ac:dyDescent="0.35">
      <c r="C523" s="95">
        <v>45523</v>
      </c>
      <c r="D523" s="96">
        <v>42916.05</v>
      </c>
      <c r="E523" s="92">
        <f t="shared" si="88"/>
        <v>-6.9418653486378323E-3</v>
      </c>
      <c r="F523" s="96">
        <v>1092.55004882812</v>
      </c>
      <c r="G523" s="92">
        <f t="shared" si="89"/>
        <v>6.6801802946829802E-3</v>
      </c>
      <c r="H523" s="96">
        <v>1898</v>
      </c>
      <c r="I523" s="92">
        <f t="shared" si="90"/>
        <v>3.6592026215182871E-2</v>
      </c>
      <c r="J523" s="96">
        <v>139.39999389648401</v>
      </c>
      <c r="K523" s="92">
        <f t="shared" si="91"/>
        <v>-5.7357207847408276E-4</v>
      </c>
      <c r="L523" s="96">
        <v>157.40205383300699</v>
      </c>
      <c r="M523" s="92">
        <f t="shared" si="92"/>
        <v>2.9134720810258807E-2</v>
      </c>
      <c r="N523" s="96">
        <v>663.66131591796795</v>
      </c>
      <c r="O523" s="92">
        <f t="shared" si="93"/>
        <v>5.2628849199931604E-3</v>
      </c>
      <c r="P523" s="96">
        <v>91.891174316406193</v>
      </c>
      <c r="Q523" s="92">
        <f t="shared" si="94"/>
        <v>2.1884681164370701E-2</v>
      </c>
      <c r="R523" s="96">
        <v>383.17141723632801</v>
      </c>
      <c r="S523" s="92">
        <f t="shared" si="95"/>
        <v>1.2686813463344881E-2</v>
      </c>
      <c r="T523" s="96">
        <v>321.11135864257801</v>
      </c>
      <c r="U523" s="92">
        <f t="shared" si="96"/>
        <v>5.0206249266344649E-3</v>
      </c>
      <c r="V523" s="96">
        <v>413.785552978515</v>
      </c>
      <c r="W523" s="92">
        <f t="shared" si="97"/>
        <v>1.2450091250939321E-2</v>
      </c>
      <c r="X523" s="96">
        <v>1626.13171386718</v>
      </c>
      <c r="Y523" s="92">
        <f t="shared" si="98"/>
        <v>-9.0633782611778679E-3</v>
      </c>
    </row>
    <row r="524" spans="3:25" ht="14.25" customHeight="1" x14ac:dyDescent="0.35">
      <c r="C524" s="95">
        <v>45520</v>
      </c>
      <c r="D524" s="96">
        <v>43216.05</v>
      </c>
      <c r="E524" s="92">
        <f t="shared" si="88"/>
        <v>1.2390145512173989E-2</v>
      </c>
      <c r="F524" s="96">
        <v>1085.30004882812</v>
      </c>
      <c r="G524" s="92">
        <f t="shared" si="89"/>
        <v>-2.5500497071825112E-2</v>
      </c>
      <c r="H524" s="96">
        <v>1831</v>
      </c>
      <c r="I524" s="92">
        <f t="shared" si="90"/>
        <v>1.2553199446403207E-2</v>
      </c>
      <c r="J524" s="96">
        <v>139.47999572753901</v>
      </c>
      <c r="K524" s="92">
        <f t="shared" si="91"/>
        <v>3.4641334125951939E-2</v>
      </c>
      <c r="L524" s="96">
        <v>152.94601440429599</v>
      </c>
      <c r="M524" s="92">
        <f t="shared" si="92"/>
        <v>-1.7397801615228747E-2</v>
      </c>
      <c r="N524" s="96">
        <v>660.18682861328102</v>
      </c>
      <c r="O524" s="92">
        <f t="shared" si="93"/>
        <v>2.9568747182523447E-2</v>
      </c>
      <c r="P524" s="96">
        <v>89.923233032226506</v>
      </c>
      <c r="Q524" s="92">
        <f t="shared" si="94"/>
        <v>4.8035510779473878E-3</v>
      </c>
      <c r="R524" s="96">
        <v>378.37109375</v>
      </c>
      <c r="S524" s="92">
        <f t="shared" si="95"/>
        <v>4.2891700238920638E-3</v>
      </c>
      <c r="T524" s="96">
        <v>319.507232666015</v>
      </c>
      <c r="U524" s="92">
        <f t="shared" si="96"/>
        <v>2.3734003931594749E-2</v>
      </c>
      <c r="V524" s="96">
        <v>408.69723510742102</v>
      </c>
      <c r="W524" s="92">
        <f t="shared" si="97"/>
        <v>2.0224411126290587E-2</v>
      </c>
      <c r="X524" s="96">
        <v>1641.00476074218</v>
      </c>
      <c r="Y524" s="92">
        <f t="shared" si="98"/>
        <v>5.6594903832860588E-3</v>
      </c>
    </row>
    <row r="525" spans="3:25" ht="14.25" customHeight="1" x14ac:dyDescent="0.35">
      <c r="C525" s="95">
        <v>45518</v>
      </c>
      <c r="D525" s="96">
        <v>42687.15</v>
      </c>
      <c r="E525" s="92">
        <f t="shared" si="88"/>
        <v>-1.6434180330135217E-2</v>
      </c>
      <c r="F525" s="96">
        <v>1113.69995117187</v>
      </c>
      <c r="G525" s="92">
        <f t="shared" si="89"/>
        <v>3.9626558853554261E-2</v>
      </c>
      <c r="H525" s="96">
        <v>1808.30004882812</v>
      </c>
      <c r="I525" s="92">
        <f t="shared" si="90"/>
        <v>-9.5034510195942667E-3</v>
      </c>
      <c r="J525" s="96">
        <v>134.80999755859301</v>
      </c>
      <c r="K525" s="92">
        <f t="shared" si="91"/>
        <v>-2.2407516132383121E-2</v>
      </c>
      <c r="L525" s="96">
        <v>155.654052734375</v>
      </c>
      <c r="M525" s="92">
        <f t="shared" si="92"/>
        <v>-2.2245030133631105E-2</v>
      </c>
      <c r="N525" s="96">
        <v>641.2265625</v>
      </c>
      <c r="O525" s="92">
        <f t="shared" si="93"/>
        <v>-3.9550826156681818E-2</v>
      </c>
      <c r="P525" s="96">
        <v>89.493347167968693</v>
      </c>
      <c r="Q525" s="92">
        <f t="shared" si="94"/>
        <v>-1.5138727731608737E-2</v>
      </c>
      <c r="R525" s="96">
        <v>376.755126953125</v>
      </c>
      <c r="S525" s="92">
        <f t="shared" si="95"/>
        <v>3.7858038836913188E-4</v>
      </c>
      <c r="T525" s="96">
        <v>312.099853515625</v>
      </c>
      <c r="U525" s="92">
        <f t="shared" si="96"/>
        <v>-1.0238870194700378E-2</v>
      </c>
      <c r="V525" s="96">
        <v>400.59542846679602</v>
      </c>
      <c r="W525" s="92">
        <f t="shared" si="97"/>
        <v>-6.8584790217609548E-3</v>
      </c>
      <c r="X525" s="96">
        <v>1631.76977539062</v>
      </c>
      <c r="Y525" s="92">
        <f t="shared" si="98"/>
        <v>-1.9623937782024869E-2</v>
      </c>
    </row>
    <row r="526" spans="3:25" ht="14.25" customHeight="1" x14ac:dyDescent="0.35">
      <c r="C526" s="95">
        <v>45517</v>
      </c>
      <c r="D526" s="96">
        <v>43400.4</v>
      </c>
      <c r="E526" s="92">
        <f t="shared" si="88"/>
        <v>2.1788136301514216E-2</v>
      </c>
      <c r="F526" s="96">
        <v>1071.25</v>
      </c>
      <c r="G526" s="92">
        <f t="shared" si="89"/>
        <v>7.7610536218251092E-3</v>
      </c>
      <c r="H526" s="96">
        <v>1825.65002441406</v>
      </c>
      <c r="I526" s="92">
        <f t="shared" si="90"/>
        <v>1.5208794329824471E-2</v>
      </c>
      <c r="J526" s="96">
        <v>137.89999389648401</v>
      </c>
      <c r="K526" s="92">
        <f t="shared" si="91"/>
        <v>-2.8923293307758779E-3</v>
      </c>
      <c r="L526" s="96">
        <v>159.19535827636699</v>
      </c>
      <c r="M526" s="92">
        <f t="shared" si="92"/>
        <v>-1.5073313738694694E-2</v>
      </c>
      <c r="N526" s="96">
        <v>667.63195800781205</v>
      </c>
      <c r="O526" s="92">
        <f t="shared" si="93"/>
        <v>-2.4016888457040753E-2</v>
      </c>
      <c r="P526" s="96">
        <v>90.868988037109304</v>
      </c>
      <c r="Q526" s="92">
        <f t="shared" si="94"/>
        <v>-1.8065452794652881E-2</v>
      </c>
      <c r="R526" s="96">
        <v>376.612548828125</v>
      </c>
      <c r="S526" s="92">
        <f t="shared" si="95"/>
        <v>-1.1600331195468661E-2</v>
      </c>
      <c r="T526" s="96">
        <v>315.32846069335898</v>
      </c>
      <c r="U526" s="92">
        <f t="shared" si="96"/>
        <v>-1.2311357917111576E-2</v>
      </c>
      <c r="V526" s="96">
        <v>403.36187744140602</v>
      </c>
      <c r="W526" s="92">
        <f t="shared" si="97"/>
        <v>-2.3675714094399503E-2</v>
      </c>
      <c r="X526" s="96">
        <v>1664.43249511718</v>
      </c>
      <c r="Y526" s="92">
        <f t="shared" si="98"/>
        <v>-2.2382058389077253E-2</v>
      </c>
    </row>
    <row r="527" spans="3:25" ht="14.25" customHeight="1" x14ac:dyDescent="0.35">
      <c r="C527" s="95">
        <v>45516</v>
      </c>
      <c r="D527" s="96">
        <v>42474.95</v>
      </c>
      <c r="E527" s="92">
        <f t="shared" si="88"/>
        <v>-3.8918034094027609E-3</v>
      </c>
      <c r="F527" s="96">
        <v>1063</v>
      </c>
      <c r="G527" s="92">
        <f t="shared" si="89"/>
        <v>-3.6963260575533119E-2</v>
      </c>
      <c r="H527" s="96">
        <v>1798.30004882812</v>
      </c>
      <c r="I527" s="92">
        <f t="shared" si="90"/>
        <v>9.7987328980075894E-3</v>
      </c>
      <c r="J527" s="96">
        <v>138.30000305175699</v>
      </c>
      <c r="K527" s="92">
        <f t="shared" si="91"/>
        <v>-5.6082741517684553E-3</v>
      </c>
      <c r="L527" s="96">
        <v>161.63168334960901</v>
      </c>
      <c r="M527" s="92">
        <f t="shared" si="92"/>
        <v>1.5419523305569838E-2</v>
      </c>
      <c r="N527" s="96">
        <v>684.06097412109295</v>
      </c>
      <c r="O527" s="92">
        <f t="shared" si="93"/>
        <v>-1.9772380432032333E-2</v>
      </c>
      <c r="P527" s="96">
        <v>92.540779113769503</v>
      </c>
      <c r="Q527" s="92">
        <f t="shared" si="94"/>
        <v>-4.1122073895748512E-3</v>
      </c>
      <c r="R527" s="96">
        <v>381.03265380859301</v>
      </c>
      <c r="S527" s="92">
        <f t="shared" si="95"/>
        <v>-2.3864493949500076E-2</v>
      </c>
      <c r="T527" s="96">
        <v>319.25897216796801</v>
      </c>
      <c r="U527" s="92">
        <f t="shared" si="96"/>
        <v>-1.4017354047353825E-2</v>
      </c>
      <c r="V527" s="96">
        <v>413.14334106445301</v>
      </c>
      <c r="W527" s="92">
        <f t="shared" si="97"/>
        <v>9.5749102158149135E-4</v>
      </c>
      <c r="X527" s="96">
        <v>1702.53881835937</v>
      </c>
      <c r="Y527" s="92">
        <f t="shared" si="98"/>
        <v>-2.238350410713108E-2</v>
      </c>
    </row>
    <row r="528" spans="3:25" ht="14.25" customHeight="1" x14ac:dyDescent="0.35">
      <c r="C528" s="95">
        <v>45513</v>
      </c>
      <c r="D528" s="96">
        <v>42640.9</v>
      </c>
      <c r="E528" s="92">
        <f t="shared" si="88"/>
        <v>-3.8195074913864535E-2</v>
      </c>
      <c r="F528" s="96">
        <v>1103.80004882812</v>
      </c>
      <c r="G528" s="92">
        <f t="shared" si="89"/>
        <v>2.1336399840496956E-3</v>
      </c>
      <c r="H528" s="96">
        <v>1780.84997558593</v>
      </c>
      <c r="I528" s="92">
        <f t="shared" si="90"/>
        <v>1.5184045973621885E-3</v>
      </c>
      <c r="J528" s="96">
        <v>139.08000183105401</v>
      </c>
      <c r="K528" s="92">
        <f t="shared" si="91"/>
        <v>5.5672350954585337E-3</v>
      </c>
      <c r="L528" s="96">
        <v>159.17724609375</v>
      </c>
      <c r="M528" s="92">
        <f t="shared" si="92"/>
        <v>5.8951644840337103E-3</v>
      </c>
      <c r="N528" s="96">
        <v>697.85931396484295</v>
      </c>
      <c r="O528" s="92">
        <f t="shared" si="93"/>
        <v>5.0752501474378153E-3</v>
      </c>
      <c r="P528" s="96">
        <v>92.922897338867102</v>
      </c>
      <c r="Q528" s="92">
        <f t="shared" si="94"/>
        <v>-1.0224771055982962E-2</v>
      </c>
      <c r="R528" s="96">
        <v>390.34811401367102</v>
      </c>
      <c r="S528" s="92">
        <f t="shared" si="95"/>
        <v>7.2355058566213604E-3</v>
      </c>
      <c r="T528" s="96">
        <v>323.797760009765</v>
      </c>
      <c r="U528" s="92">
        <f t="shared" si="96"/>
        <v>9.7767532374088972E-3</v>
      </c>
      <c r="V528" s="96">
        <v>412.74813842773398</v>
      </c>
      <c r="W528" s="92">
        <f t="shared" si="97"/>
        <v>-4.7851642320018151E-4</v>
      </c>
      <c r="X528" s="96">
        <v>1741.52014160156</v>
      </c>
      <c r="Y528" s="92">
        <f t="shared" si="98"/>
        <v>2.523746267160476E-2</v>
      </c>
    </row>
    <row r="529" spans="3:25" ht="14.25" customHeight="1" x14ac:dyDescent="0.35">
      <c r="C529" s="95">
        <v>45512</v>
      </c>
      <c r="D529" s="96">
        <v>44334.25</v>
      </c>
      <c r="E529" s="92">
        <f t="shared" si="88"/>
        <v>-1.3796187029315177E-2</v>
      </c>
      <c r="F529" s="96">
        <v>1101.44995117187</v>
      </c>
      <c r="G529" s="92">
        <f t="shared" si="89"/>
        <v>-2.668676056259256E-2</v>
      </c>
      <c r="H529" s="96">
        <v>1778.15002441406</v>
      </c>
      <c r="I529" s="92">
        <f t="shared" si="90"/>
        <v>3.1876019261269928E-3</v>
      </c>
      <c r="J529" s="96">
        <v>138.30999755859301</v>
      </c>
      <c r="K529" s="92">
        <f t="shared" si="91"/>
        <v>-5.0590635748470891E-4</v>
      </c>
      <c r="L529" s="96">
        <v>158.244369506835</v>
      </c>
      <c r="M529" s="92">
        <f t="shared" si="92"/>
        <v>1.2608079598011024E-3</v>
      </c>
      <c r="N529" s="96">
        <v>694.33538818359295</v>
      </c>
      <c r="O529" s="92">
        <f t="shared" si="93"/>
        <v>1.3695775007833921E-2</v>
      </c>
      <c r="P529" s="96">
        <v>93.882827758789006</v>
      </c>
      <c r="Q529" s="92">
        <f t="shared" si="94"/>
        <v>-1.7603197724779363E-2</v>
      </c>
      <c r="R529" s="96">
        <v>387.54403686523398</v>
      </c>
      <c r="S529" s="92">
        <f t="shared" si="95"/>
        <v>-2.0657962307606192E-2</v>
      </c>
      <c r="T529" s="96">
        <v>320.66271972656199</v>
      </c>
      <c r="U529" s="92">
        <f t="shared" si="96"/>
        <v>-2.6700651711432655E-2</v>
      </c>
      <c r="V529" s="96">
        <v>412.94573974609301</v>
      </c>
      <c r="W529" s="92">
        <f t="shared" si="97"/>
        <v>-2.8700880646346016E-2</v>
      </c>
      <c r="X529" s="96">
        <v>1698.65051269531</v>
      </c>
      <c r="Y529" s="92">
        <f t="shared" si="98"/>
        <v>-1.3353676958518856E-2</v>
      </c>
    </row>
    <row r="530" spans="3:25" ht="14.25" customHeight="1" x14ac:dyDescent="0.35">
      <c r="C530" s="95">
        <v>45511</v>
      </c>
      <c r="D530" s="96">
        <v>44954.45</v>
      </c>
      <c r="E530" s="92">
        <f t="shared" si="88"/>
        <v>1.96804939346924E-2</v>
      </c>
      <c r="F530" s="96">
        <v>1131.65002441406</v>
      </c>
      <c r="G530" s="92">
        <f t="shared" si="89"/>
        <v>6.0452940176203285E-3</v>
      </c>
      <c r="H530" s="96">
        <v>1772.5</v>
      </c>
      <c r="I530" s="92">
        <f t="shared" si="90"/>
        <v>1.3088720126668285E-2</v>
      </c>
      <c r="J530" s="96">
        <v>138.38000488281199</v>
      </c>
      <c r="K530" s="92">
        <f t="shared" si="91"/>
        <v>3.6263416180246644E-3</v>
      </c>
      <c r="L530" s="96">
        <v>158.04510498046801</v>
      </c>
      <c r="M530" s="92">
        <f t="shared" si="92"/>
        <v>2.8159784922574538E-3</v>
      </c>
      <c r="N530" s="96">
        <v>684.95440673828102</v>
      </c>
      <c r="O530" s="92">
        <f t="shared" si="93"/>
        <v>9.6575333222375104E-3</v>
      </c>
      <c r="P530" s="96">
        <v>95.565078735351506</v>
      </c>
      <c r="Q530" s="92">
        <f t="shared" si="94"/>
        <v>2.8013453732563587E-2</v>
      </c>
      <c r="R530" s="96">
        <v>395.71878051757801</v>
      </c>
      <c r="S530" s="92">
        <f t="shared" si="95"/>
        <v>1.1050283773553549E-2</v>
      </c>
      <c r="T530" s="96">
        <v>329.45950317382801</v>
      </c>
      <c r="U530" s="92">
        <f t="shared" si="96"/>
        <v>3.316192329508616E-2</v>
      </c>
      <c r="V530" s="96">
        <v>425.147857666015</v>
      </c>
      <c r="W530" s="92">
        <f t="shared" si="97"/>
        <v>-1.4655355760735622E-2</v>
      </c>
      <c r="X530" s="96">
        <v>1721.64074707031</v>
      </c>
      <c r="Y530" s="92">
        <f t="shared" si="98"/>
        <v>1.6968292850974009E-3</v>
      </c>
    </row>
    <row r="531" spans="3:25" ht="14.25" customHeight="1" x14ac:dyDescent="0.35">
      <c r="C531" s="95">
        <v>45510</v>
      </c>
      <c r="D531" s="96">
        <v>44086.8</v>
      </c>
      <c r="E531" s="92">
        <f t="shared" si="88"/>
        <v>4.0641472521742994E-3</v>
      </c>
      <c r="F531" s="96">
        <v>1124.84997558593</v>
      </c>
      <c r="G531" s="92">
        <f t="shared" si="89"/>
        <v>-2.9548788475029064E-2</v>
      </c>
      <c r="H531" s="96">
        <v>1749.59997558593</v>
      </c>
      <c r="I531" s="92">
        <f t="shared" si="90"/>
        <v>-1.082686892668272E-2</v>
      </c>
      <c r="J531" s="96">
        <v>137.88000488281199</v>
      </c>
      <c r="K531" s="92">
        <f t="shared" si="91"/>
        <v>-2.0988151550702661E-3</v>
      </c>
      <c r="L531" s="96">
        <v>157.601303100585</v>
      </c>
      <c r="M531" s="92">
        <f t="shared" si="92"/>
        <v>2.0406834577465727E-2</v>
      </c>
      <c r="N531" s="96">
        <v>678.40270996093705</v>
      </c>
      <c r="O531" s="92">
        <f t="shared" si="93"/>
        <v>-1.5341319658922492E-3</v>
      </c>
      <c r="P531" s="96">
        <v>92.960922241210895</v>
      </c>
      <c r="Q531" s="92">
        <f t="shared" si="94"/>
        <v>-5.0858750732838409E-3</v>
      </c>
      <c r="R531" s="96">
        <v>391.39376831054602</v>
      </c>
      <c r="S531" s="92">
        <f t="shared" si="95"/>
        <v>4.2347930970427772E-3</v>
      </c>
      <c r="T531" s="96">
        <v>318.884674072265</v>
      </c>
      <c r="U531" s="92">
        <f t="shared" si="96"/>
        <v>-5.9800747254875608E-3</v>
      </c>
      <c r="V531" s="96">
        <v>431.47122192382801</v>
      </c>
      <c r="W531" s="92">
        <f t="shared" si="97"/>
        <v>4.3697719446900152E-3</v>
      </c>
      <c r="X531" s="96">
        <v>1718.72436523437</v>
      </c>
      <c r="Y531" s="92">
        <f t="shared" si="98"/>
        <v>2.8644743779262516E-3</v>
      </c>
    </row>
    <row r="532" spans="3:25" ht="14.25" customHeight="1" x14ac:dyDescent="0.35">
      <c r="C532" s="95">
        <v>45509</v>
      </c>
      <c r="D532" s="96">
        <v>43908.35</v>
      </c>
      <c r="E532" s="92">
        <f t="shared" si="88"/>
        <v>1.0811787645578663E-2</v>
      </c>
      <c r="F532" s="96">
        <v>1159.09997558593</v>
      </c>
      <c r="G532" s="92">
        <f t="shared" si="89"/>
        <v>-8.1391717600242108E-2</v>
      </c>
      <c r="H532" s="96">
        <v>1768.75</v>
      </c>
      <c r="I532" s="92">
        <f t="shared" si="90"/>
        <v>-5.9875636734481041E-2</v>
      </c>
      <c r="J532" s="96">
        <v>138.169998168945</v>
      </c>
      <c r="K532" s="92">
        <f t="shared" si="91"/>
        <v>-4.8874550111519532E-2</v>
      </c>
      <c r="L532" s="96">
        <v>154.44947814941401</v>
      </c>
      <c r="M532" s="92">
        <f t="shared" si="92"/>
        <v>-5.0342447117719957E-2</v>
      </c>
      <c r="N532" s="96">
        <v>679.445068359375</v>
      </c>
      <c r="O532" s="92">
        <f t="shared" si="93"/>
        <v>-5.2073898198340074E-2</v>
      </c>
      <c r="P532" s="96">
        <v>93.436126708984304</v>
      </c>
      <c r="Q532" s="92">
        <f t="shared" si="94"/>
        <v>-4.8397988799919966E-2</v>
      </c>
      <c r="R532" s="96">
        <v>389.74328613281199</v>
      </c>
      <c r="S532" s="92">
        <f t="shared" si="95"/>
        <v>-1.5368099722761097E-2</v>
      </c>
      <c r="T532" s="96">
        <v>320.80310058593699</v>
      </c>
      <c r="U532" s="92">
        <f t="shared" si="96"/>
        <v>-4.3126274650447383E-2</v>
      </c>
      <c r="V532" s="96">
        <v>429.593994140625</v>
      </c>
      <c r="W532" s="92">
        <f t="shared" si="97"/>
        <v>-5.5501245493362883E-2</v>
      </c>
      <c r="X532" s="96">
        <v>1713.81518554687</v>
      </c>
      <c r="Y532" s="92">
        <f t="shared" si="98"/>
        <v>-4.7721971959037934E-2</v>
      </c>
    </row>
    <row r="533" spans="3:25" ht="14.25" customHeight="1" x14ac:dyDescent="0.35">
      <c r="C533" s="95">
        <v>45506</v>
      </c>
      <c r="D533" s="96">
        <v>43438.7</v>
      </c>
      <c r="E533" s="92">
        <f t="shared" si="88"/>
        <v>4.6347798132673201E-3</v>
      </c>
      <c r="F533" s="96">
        <v>1261.80004882812</v>
      </c>
      <c r="G533" s="92">
        <f t="shared" si="89"/>
        <v>-1.0508079404673687E-2</v>
      </c>
      <c r="H533" s="96">
        <v>1881.40002441406</v>
      </c>
      <c r="I533" s="92">
        <f t="shared" si="90"/>
        <v>-1.0804662207408944E-2</v>
      </c>
      <c r="J533" s="96">
        <v>145.27000427246</v>
      </c>
      <c r="K533" s="92">
        <f t="shared" si="91"/>
        <v>-1.5785919611825183E-2</v>
      </c>
      <c r="L533" s="96">
        <v>162.63702392578099</v>
      </c>
      <c r="M533" s="92">
        <f t="shared" si="92"/>
        <v>-1.2483372813009819E-2</v>
      </c>
      <c r="N533" s="96">
        <v>716.77008056640602</v>
      </c>
      <c r="O533" s="92">
        <f t="shared" si="93"/>
        <v>-7.6960509406241995E-3</v>
      </c>
      <c r="P533" s="96">
        <v>98.188240051269503</v>
      </c>
      <c r="Q533" s="92">
        <f t="shared" si="94"/>
        <v>-1.656372335133427E-2</v>
      </c>
      <c r="R533" s="96">
        <v>395.82638549804602</v>
      </c>
      <c r="S533" s="92">
        <f t="shared" si="95"/>
        <v>-8.8558824361009147E-3</v>
      </c>
      <c r="T533" s="96">
        <v>335.26168823242102</v>
      </c>
      <c r="U533" s="92">
        <f t="shared" si="96"/>
        <v>-7.8926226911489872E-3</v>
      </c>
      <c r="V533" s="96">
        <v>454.83807373046801</v>
      </c>
      <c r="W533" s="92">
        <f t="shared" si="97"/>
        <v>-8.720902971050104E-3</v>
      </c>
      <c r="X533" s="96">
        <v>1799.70043945312</v>
      </c>
      <c r="Y533" s="92">
        <f t="shared" si="98"/>
        <v>1.3161415775803986E-2</v>
      </c>
    </row>
    <row r="534" spans="3:25" ht="14.25" customHeight="1" x14ac:dyDescent="0.35">
      <c r="C534" s="95">
        <v>45505</v>
      </c>
      <c r="D534" s="96">
        <v>43238.3</v>
      </c>
      <c r="E534" s="92">
        <f t="shared" si="88"/>
        <v>1.0942172488853208E-2</v>
      </c>
      <c r="F534" s="96">
        <v>1275.19995117187</v>
      </c>
      <c r="G534" s="92">
        <f t="shared" si="89"/>
        <v>0.12051306749204649</v>
      </c>
      <c r="H534" s="96">
        <v>1901.94995117187</v>
      </c>
      <c r="I534" s="92">
        <f t="shared" si="90"/>
        <v>2.9639455092701938E-2</v>
      </c>
      <c r="J534" s="96">
        <v>147.600006103515</v>
      </c>
      <c r="K534" s="92">
        <f t="shared" si="91"/>
        <v>4.8335946410047459E-3</v>
      </c>
      <c r="L534" s="96">
        <v>164.692947387695</v>
      </c>
      <c r="M534" s="92">
        <f t="shared" si="92"/>
        <v>5.4022511454945299E-2</v>
      </c>
      <c r="N534" s="96">
        <v>722.32916259765602</v>
      </c>
      <c r="O534" s="92">
        <f t="shared" si="93"/>
        <v>-4.8072972271984149E-4</v>
      </c>
      <c r="P534" s="96">
        <v>99.841995239257798</v>
      </c>
      <c r="Q534" s="92">
        <f t="shared" si="94"/>
        <v>9.5298192017034822E-5</v>
      </c>
      <c r="R534" s="96">
        <v>399.36309814453102</v>
      </c>
      <c r="S534" s="92">
        <f t="shared" si="95"/>
        <v>1.7908705396834979E-2</v>
      </c>
      <c r="T534" s="96">
        <v>337.92883300781199</v>
      </c>
      <c r="U534" s="92">
        <f t="shared" si="96"/>
        <v>3.7047595589675408E-2</v>
      </c>
      <c r="V534" s="96">
        <v>458.83956909179602</v>
      </c>
      <c r="W534" s="92">
        <f t="shared" si="97"/>
        <v>2.3809517324387963E-2</v>
      </c>
      <c r="X534" s="96">
        <v>1776.32153320312</v>
      </c>
      <c r="Y534" s="92">
        <f t="shared" si="98"/>
        <v>-2.0975559148872835E-2</v>
      </c>
    </row>
    <row r="535" spans="3:25" ht="14.25" customHeight="1" x14ac:dyDescent="0.35">
      <c r="C535" s="95">
        <v>45504</v>
      </c>
      <c r="D535" s="96">
        <v>42770.3</v>
      </c>
      <c r="E535" s="92">
        <f t="shared" si="88"/>
        <v>1.2689907622587038E-2</v>
      </c>
      <c r="F535" s="96">
        <v>1138.05004882812</v>
      </c>
      <c r="G535" s="92">
        <f t="shared" si="89"/>
        <v>1.1689949443204561E-2</v>
      </c>
      <c r="H535" s="96">
        <v>1847.19995117187</v>
      </c>
      <c r="I535" s="92">
        <f t="shared" si="90"/>
        <v>8.0767990398507017E-3</v>
      </c>
      <c r="J535" s="96">
        <v>146.88999938964801</v>
      </c>
      <c r="K535" s="92">
        <f t="shared" si="91"/>
        <v>7.1305673130714897E-3</v>
      </c>
      <c r="L535" s="96">
        <v>156.25183105468699</v>
      </c>
      <c r="M535" s="92">
        <f t="shared" si="92"/>
        <v>-1.5046485556916567E-3</v>
      </c>
      <c r="N535" s="96">
        <v>722.67657470703102</v>
      </c>
      <c r="O535" s="92">
        <f t="shared" si="93"/>
        <v>1.7825981409380853E-2</v>
      </c>
      <c r="P535" s="96">
        <v>99.832481384277301</v>
      </c>
      <c r="Q535" s="92">
        <f t="shared" si="94"/>
        <v>-4.2657876872301825E-3</v>
      </c>
      <c r="R535" s="96">
        <v>392.33685302734301</v>
      </c>
      <c r="S535" s="92">
        <f t="shared" si="95"/>
        <v>2.2238453664136681E-2</v>
      </c>
      <c r="T535" s="96">
        <v>325.85662841796801</v>
      </c>
      <c r="U535" s="92">
        <f t="shared" si="96"/>
        <v>-4.5738996206956539E-3</v>
      </c>
      <c r="V535" s="96">
        <v>448.16888427734301</v>
      </c>
      <c r="W535" s="92">
        <f t="shared" si="97"/>
        <v>2.1391596859346773E-2</v>
      </c>
      <c r="X535" s="96">
        <v>1814.37915039062</v>
      </c>
      <c r="Y535" s="92">
        <f t="shared" si="98"/>
        <v>0.16558425136115429</v>
      </c>
    </row>
    <row r="536" spans="3:25" ht="14.25" customHeight="1" x14ac:dyDescent="0.35">
      <c r="C536" s="95">
        <v>45503</v>
      </c>
      <c r="D536" s="96">
        <v>42234.35</v>
      </c>
      <c r="E536" s="92">
        <f t="shared" si="88"/>
        <v>1.2340751926557036E-2</v>
      </c>
      <c r="F536" s="96">
        <v>1124.90002441406</v>
      </c>
      <c r="G536" s="92">
        <f t="shared" si="89"/>
        <v>6.9347475287131033E-2</v>
      </c>
      <c r="H536" s="96">
        <v>1832.40002441406</v>
      </c>
      <c r="I536" s="92">
        <f t="shared" si="90"/>
        <v>-2.0966511019414602E-3</v>
      </c>
      <c r="J536" s="96">
        <v>145.850006103515</v>
      </c>
      <c r="K536" s="92">
        <f t="shared" si="91"/>
        <v>1.7936958027042982E-2</v>
      </c>
      <c r="L536" s="96">
        <v>156.48728942871</v>
      </c>
      <c r="M536" s="92">
        <f t="shared" si="92"/>
        <v>3.4920614097267544E-2</v>
      </c>
      <c r="N536" s="96">
        <v>710.019775390625</v>
      </c>
      <c r="O536" s="92">
        <f t="shared" si="93"/>
        <v>3.322504258191894E-2</v>
      </c>
      <c r="P536" s="96">
        <v>100.26016998291</v>
      </c>
      <c r="Q536" s="92">
        <f t="shared" si="94"/>
        <v>1.233742229020951E-3</v>
      </c>
      <c r="R536" s="96">
        <v>383.80169677734301</v>
      </c>
      <c r="S536" s="92">
        <f t="shared" si="95"/>
        <v>3.3130303952602969E-2</v>
      </c>
      <c r="T536" s="96">
        <v>327.353912353515</v>
      </c>
      <c r="U536" s="92">
        <f t="shared" si="96"/>
        <v>2.1761285208991898E-2</v>
      </c>
      <c r="V536" s="96">
        <v>438.782623291015</v>
      </c>
      <c r="W536" s="92">
        <f t="shared" si="97"/>
        <v>4.183156827558987E-3</v>
      </c>
      <c r="X536" s="96">
        <v>1556.62634277343</v>
      </c>
      <c r="Y536" s="92">
        <f t="shared" si="98"/>
        <v>5.7154056397712427E-3</v>
      </c>
    </row>
    <row r="537" spans="3:25" ht="14.25" customHeight="1" x14ac:dyDescent="0.35">
      <c r="C537" s="95">
        <v>45502</v>
      </c>
      <c r="D537" s="96">
        <v>41719.5</v>
      </c>
      <c r="E537" s="92">
        <f t="shared" si="88"/>
        <v>-5.3879438795579881E-3</v>
      </c>
      <c r="F537" s="96">
        <v>1051.94995117187</v>
      </c>
      <c r="G537" s="92">
        <f t="shared" si="89"/>
        <v>0</v>
      </c>
      <c r="H537" s="96">
        <v>1836.25</v>
      </c>
      <c r="I537" s="92">
        <f t="shared" si="90"/>
        <v>1.8046265847588616E-2</v>
      </c>
      <c r="J537" s="96">
        <v>143.27999877929599</v>
      </c>
      <c r="K537" s="92">
        <f t="shared" si="91"/>
        <v>5.2620501397839803E-3</v>
      </c>
      <c r="L537" s="96">
        <v>151.20704650878901</v>
      </c>
      <c r="M537" s="92">
        <f t="shared" si="92"/>
        <v>4.1936928838004484E-4</v>
      </c>
      <c r="N537" s="96">
        <v>687.18792724609295</v>
      </c>
      <c r="O537" s="92">
        <f t="shared" si="93"/>
        <v>-1.8744629336567842E-3</v>
      </c>
      <c r="P537" s="96">
        <v>100.136627197265</v>
      </c>
      <c r="Q537" s="92">
        <f t="shared" si="94"/>
        <v>7.0732405923001895E-3</v>
      </c>
      <c r="R537" s="96">
        <v>371.49398803710898</v>
      </c>
      <c r="S537" s="92">
        <f t="shared" si="95"/>
        <v>-6.0560360928967327E-3</v>
      </c>
      <c r="T537" s="96">
        <v>320.38198852539</v>
      </c>
      <c r="U537" s="92">
        <f t="shared" si="96"/>
        <v>-5.3747945998734448E-3</v>
      </c>
      <c r="V537" s="96">
        <v>436.95477294921801</v>
      </c>
      <c r="W537" s="92">
        <f t="shared" si="97"/>
        <v>-5.5093764835518755E-3</v>
      </c>
      <c r="X537" s="96">
        <v>1547.78015136718</v>
      </c>
      <c r="Y537" s="92">
        <f t="shared" si="98"/>
        <v>2.270609063287865E-2</v>
      </c>
    </row>
    <row r="538" spans="3:25" ht="14.25" customHeight="1" x14ac:dyDescent="0.35">
      <c r="C538" s="95">
        <v>45499</v>
      </c>
      <c r="D538" s="96">
        <v>41945.5</v>
      </c>
      <c r="E538" s="92">
        <f t="shared" si="88"/>
        <v>-2.7886873912341681E-3</v>
      </c>
      <c r="F538" s="96">
        <v>1051.94995117187</v>
      </c>
      <c r="G538" s="92">
        <f t="shared" si="89"/>
        <v>1.7139710669571429E-3</v>
      </c>
      <c r="H538" s="96">
        <v>1803.69995117187</v>
      </c>
      <c r="I538" s="92">
        <f t="shared" si="90"/>
        <v>-9.228260822922274E-3</v>
      </c>
      <c r="J538" s="96">
        <v>142.52999877929599</v>
      </c>
      <c r="K538" s="92">
        <f t="shared" si="91"/>
        <v>2.5100731168634871E-2</v>
      </c>
      <c r="L538" s="96">
        <v>151.14366149902301</v>
      </c>
      <c r="M538" s="92">
        <f t="shared" si="92"/>
        <v>-4.770901959091578E-3</v>
      </c>
      <c r="N538" s="96">
        <v>688.47845458984295</v>
      </c>
      <c r="O538" s="92">
        <f t="shared" si="93"/>
        <v>3.8015367922523025E-2</v>
      </c>
      <c r="P538" s="96">
        <v>99.433311462402301</v>
      </c>
      <c r="Q538" s="92">
        <f t="shared" si="94"/>
        <v>2.6088774169776396E-2</v>
      </c>
      <c r="R538" s="96">
        <v>373.75747680664</v>
      </c>
      <c r="S538" s="92">
        <f t="shared" si="95"/>
        <v>1.0582609141948751E-2</v>
      </c>
      <c r="T538" s="96">
        <v>322.11328125</v>
      </c>
      <c r="U538" s="92">
        <f t="shared" si="96"/>
        <v>1.3993288916203328E-2</v>
      </c>
      <c r="V538" s="96">
        <v>439.37545776367102</v>
      </c>
      <c r="W538" s="92">
        <f t="shared" si="97"/>
        <v>5.0431139582177043E-2</v>
      </c>
      <c r="X538" s="96">
        <v>1513.41638183593</v>
      </c>
      <c r="Y538" s="92">
        <f t="shared" si="98"/>
        <v>1.426750814904687E-2</v>
      </c>
    </row>
    <row r="539" spans="3:25" ht="14.25" customHeight="1" x14ac:dyDescent="0.35">
      <c r="C539" s="95">
        <v>45498</v>
      </c>
      <c r="D539" s="96">
        <v>42062.8</v>
      </c>
      <c r="E539" s="92">
        <f t="shared" si="88"/>
        <v>-2.7149420688235559E-2</v>
      </c>
      <c r="F539" s="96">
        <v>1050.15002441406</v>
      </c>
      <c r="G539" s="92">
        <f t="shared" si="89"/>
        <v>1.3462723315527558E-2</v>
      </c>
      <c r="H539" s="96">
        <v>1820.5</v>
      </c>
      <c r="I539" s="92">
        <f t="shared" si="90"/>
        <v>6.0897435897435903E-2</v>
      </c>
      <c r="J539" s="96">
        <v>139.03999328613199</v>
      </c>
      <c r="K539" s="92">
        <f t="shared" si="91"/>
        <v>7.1966923109978431E-4</v>
      </c>
      <c r="L539" s="96">
        <v>151.86820983886699</v>
      </c>
      <c r="M539" s="92">
        <f t="shared" si="92"/>
        <v>-5.6926115632259799E-3</v>
      </c>
      <c r="N539" s="96">
        <v>663.26422119140602</v>
      </c>
      <c r="O539" s="92">
        <f t="shared" si="93"/>
        <v>-2.0810385991116509E-2</v>
      </c>
      <c r="P539" s="96">
        <v>96.905174255371094</v>
      </c>
      <c r="Q539" s="92">
        <f t="shared" si="94"/>
        <v>-4.1023607254764283E-3</v>
      </c>
      <c r="R539" s="96">
        <v>369.84356689453102</v>
      </c>
      <c r="S539" s="92">
        <f t="shared" si="95"/>
        <v>-1.1461360560581779E-3</v>
      </c>
      <c r="T539" s="96">
        <v>317.66806030273398</v>
      </c>
      <c r="U539" s="92">
        <f t="shared" si="96"/>
        <v>6.8220584273936957E-3</v>
      </c>
      <c r="V539" s="96">
        <v>418.28106689453102</v>
      </c>
      <c r="W539" s="92">
        <f t="shared" si="97"/>
        <v>8.0961106806802796E-3</v>
      </c>
      <c r="X539" s="96">
        <v>1492.12744140625</v>
      </c>
      <c r="Y539" s="92">
        <f t="shared" si="98"/>
        <v>1.0201094637936947E-2</v>
      </c>
    </row>
    <row r="540" spans="3:25" ht="14.25" customHeight="1" x14ac:dyDescent="0.35">
      <c r="C540" s="95">
        <v>45497</v>
      </c>
      <c r="D540" s="96">
        <v>43236.65</v>
      </c>
      <c r="E540" s="92">
        <f t="shared" si="88"/>
        <v>7.4876806243828753E-4</v>
      </c>
      <c r="F540" s="96">
        <v>1036.19995117187</v>
      </c>
      <c r="G540" s="92">
        <f t="shared" si="89"/>
        <v>1.2111704948972513E-2</v>
      </c>
      <c r="H540" s="96">
        <v>1716</v>
      </c>
      <c r="I540" s="92">
        <f t="shared" si="90"/>
        <v>-2.4995923420738642E-3</v>
      </c>
      <c r="J540" s="96">
        <v>138.94000244140599</v>
      </c>
      <c r="K540" s="92">
        <f t="shared" si="91"/>
        <v>-3.8714747825762119E-3</v>
      </c>
      <c r="L540" s="96">
        <v>152.73768615722599</v>
      </c>
      <c r="M540" s="92">
        <f t="shared" si="92"/>
        <v>2.1688985858689058E-2</v>
      </c>
      <c r="N540" s="96">
        <v>677.3603515625</v>
      </c>
      <c r="O540" s="92">
        <f t="shared" si="93"/>
        <v>-2.1159101054184171E-2</v>
      </c>
      <c r="P540" s="96">
        <v>97.304351806640597</v>
      </c>
      <c r="Q540" s="92">
        <f t="shared" si="94"/>
        <v>-1.3204876953869404E-2</v>
      </c>
      <c r="R540" s="96">
        <v>370.26794433593699</v>
      </c>
      <c r="S540" s="92">
        <f t="shared" si="95"/>
        <v>2.6539298340462647E-2</v>
      </c>
      <c r="T540" s="96">
        <v>315.51559448242102</v>
      </c>
      <c r="U540" s="92">
        <f t="shared" si="96"/>
        <v>8.6760964951215769E-3</v>
      </c>
      <c r="V540" s="96">
        <v>414.92181396484301</v>
      </c>
      <c r="W540" s="92">
        <f t="shared" si="97"/>
        <v>8.4043847428905138E-3</v>
      </c>
      <c r="X540" s="96">
        <v>1477.05981445312</v>
      </c>
      <c r="Y540" s="92">
        <f t="shared" si="98"/>
        <v>1.7716057274350883E-2</v>
      </c>
    </row>
    <row r="541" spans="3:25" ht="14.25" customHeight="1" x14ac:dyDescent="0.35">
      <c r="C541" s="95">
        <v>45496</v>
      </c>
      <c r="D541" s="96">
        <v>43204.3</v>
      </c>
      <c r="E541" s="92">
        <f t="shared" si="88"/>
        <v>-2.2792878091586477E-3</v>
      </c>
      <c r="F541" s="96">
        <v>1023.79998779296</v>
      </c>
      <c r="G541" s="92">
        <f t="shared" si="89"/>
        <v>1.2610652444427828E-2</v>
      </c>
      <c r="H541" s="96">
        <v>1720.30004882812</v>
      </c>
      <c r="I541" s="92">
        <f t="shared" si="90"/>
        <v>2.9442057006967559E-3</v>
      </c>
      <c r="J541" s="96">
        <v>139.47999572753901</v>
      </c>
      <c r="K541" s="92">
        <f t="shared" si="91"/>
        <v>1.7955900859842888E-3</v>
      </c>
      <c r="L541" s="96">
        <v>149.49528503417901</v>
      </c>
      <c r="M541" s="92">
        <f t="shared" si="92"/>
        <v>-1.4449403498496549E-2</v>
      </c>
      <c r="N541" s="96">
        <v>692.00250244140602</v>
      </c>
      <c r="O541" s="92">
        <f t="shared" si="93"/>
        <v>-1.7892342591909527E-2</v>
      </c>
      <c r="P541" s="96">
        <v>98.606437683105398</v>
      </c>
      <c r="Q541" s="92">
        <f t="shared" si="94"/>
        <v>-3.3084781824784804E-2</v>
      </c>
      <c r="R541" s="96">
        <v>360.69534301757801</v>
      </c>
      <c r="S541" s="92">
        <f t="shared" si="95"/>
        <v>2.3962649202887931E-2</v>
      </c>
      <c r="T541" s="96">
        <v>312.80169677734301</v>
      </c>
      <c r="U541" s="92">
        <f t="shared" si="96"/>
        <v>-1.2847190319979496E-2</v>
      </c>
      <c r="V541" s="96">
        <v>411.46371459960898</v>
      </c>
      <c r="W541" s="92">
        <f t="shared" si="97"/>
        <v>-1.7922342923834989E-2</v>
      </c>
      <c r="X541" s="96">
        <v>1451.34765625</v>
      </c>
      <c r="Y541" s="92">
        <f t="shared" si="98"/>
        <v>-1.07342469897721E-2</v>
      </c>
    </row>
    <row r="542" spans="3:25" ht="14.25" customHeight="1" x14ac:dyDescent="0.35">
      <c r="C542" s="95">
        <v>45495</v>
      </c>
      <c r="D542" s="96">
        <v>43303</v>
      </c>
      <c r="E542" s="92">
        <f t="shared" si="88"/>
        <v>1.0657850668726709E-2</v>
      </c>
      <c r="F542" s="96">
        <v>1011.04998779296</v>
      </c>
      <c r="G542" s="92">
        <f t="shared" si="89"/>
        <v>3.462704874870326E-4</v>
      </c>
      <c r="H542" s="96">
        <v>1715.25</v>
      </c>
      <c r="I542" s="92">
        <f t="shared" si="90"/>
        <v>-4.6712984390583356E-3</v>
      </c>
      <c r="J542" s="96">
        <v>139.22999572753901</v>
      </c>
      <c r="K542" s="92">
        <f t="shared" si="91"/>
        <v>2.3758232221444686E-3</v>
      </c>
      <c r="L542" s="96">
        <v>151.68707275390599</v>
      </c>
      <c r="M542" s="92">
        <f t="shared" si="92"/>
        <v>4.1814228290193434E-4</v>
      </c>
      <c r="N542" s="96">
        <v>704.609619140625</v>
      </c>
      <c r="O542" s="92">
        <f t="shared" si="93"/>
        <v>6.8084996532433717E-3</v>
      </c>
      <c r="P542" s="96">
        <v>101.98043823242099</v>
      </c>
      <c r="Q542" s="92">
        <f t="shared" si="94"/>
        <v>9.6922839038238173E-3</v>
      </c>
      <c r="R542" s="96">
        <v>352.25439453125</v>
      </c>
      <c r="S542" s="92">
        <f t="shared" si="95"/>
        <v>2.4269842031859667E-2</v>
      </c>
      <c r="T542" s="96">
        <v>316.87261962890602</v>
      </c>
      <c r="U542" s="92">
        <f t="shared" si="96"/>
        <v>1.9265489116349732E-2</v>
      </c>
      <c r="V542" s="96">
        <v>418.97268676757801</v>
      </c>
      <c r="W542" s="92">
        <f t="shared" si="97"/>
        <v>2.3904382767252264E-2</v>
      </c>
      <c r="X542" s="96">
        <v>1467.09582519531</v>
      </c>
      <c r="Y542" s="92">
        <f t="shared" si="98"/>
        <v>-1.133313102258704E-2</v>
      </c>
    </row>
    <row r="543" spans="3:25" ht="14.25" customHeight="1" x14ac:dyDescent="0.35">
      <c r="C543" s="95">
        <v>45492</v>
      </c>
      <c r="D543" s="96">
        <v>42846.35</v>
      </c>
      <c r="E543" s="92">
        <f t="shared" si="88"/>
        <v>2.0932318447219878E-3</v>
      </c>
      <c r="F543" s="96">
        <v>1010.70001220703</v>
      </c>
      <c r="G543" s="92">
        <f t="shared" si="89"/>
        <v>2.4741451529486369E-4</v>
      </c>
      <c r="H543" s="96">
        <v>1723.30004882812</v>
      </c>
      <c r="I543" s="92">
        <f t="shared" si="90"/>
        <v>-1.3876569667496286E-2</v>
      </c>
      <c r="J543" s="96">
        <v>138.89999389648401</v>
      </c>
      <c r="K543" s="92">
        <f t="shared" si="91"/>
        <v>-7.1479631424424817E-3</v>
      </c>
      <c r="L543" s="96">
        <v>151.62367248535099</v>
      </c>
      <c r="M543" s="92">
        <f t="shared" si="92"/>
        <v>-4.6803088582346497E-2</v>
      </c>
      <c r="N543" s="96">
        <v>699.8447265625</v>
      </c>
      <c r="O543" s="92">
        <f t="shared" si="93"/>
        <v>-1.0873420848866666E-2</v>
      </c>
      <c r="P543" s="96">
        <v>101.001502990722</v>
      </c>
      <c r="Q543" s="92">
        <f t="shared" si="94"/>
        <v>-1.874422685817756E-2</v>
      </c>
      <c r="R543" s="96">
        <v>343.90780639648398</v>
      </c>
      <c r="S543" s="92">
        <f t="shared" si="95"/>
        <v>-3.4678988735150518E-2</v>
      </c>
      <c r="T543" s="96">
        <v>310.88330078125</v>
      </c>
      <c r="U543" s="92">
        <f t="shared" si="96"/>
        <v>-2.6520121037273636E-2</v>
      </c>
      <c r="V543" s="96">
        <v>409.19122314453102</v>
      </c>
      <c r="W543" s="92">
        <f t="shared" si="97"/>
        <v>-3.6748572099757459E-2</v>
      </c>
      <c r="X543" s="96">
        <v>1483.91320800781</v>
      </c>
      <c r="Y543" s="92">
        <f t="shared" si="98"/>
        <v>-1.0501069373983762E-2</v>
      </c>
    </row>
    <row r="544" spans="3:25" ht="14.25" customHeight="1" x14ac:dyDescent="0.35">
      <c r="C544" s="95">
        <v>45491</v>
      </c>
      <c r="D544" s="96">
        <v>42756.85</v>
      </c>
      <c r="E544" s="92">
        <f t="shared" si="88"/>
        <v>1.9074198397439623E-3</v>
      </c>
      <c r="F544" s="96">
        <v>1010.45001220703</v>
      </c>
      <c r="G544" s="92">
        <f t="shared" si="89"/>
        <v>-1.1543152646583565E-2</v>
      </c>
      <c r="H544" s="96">
        <v>1747.55004882812</v>
      </c>
      <c r="I544" s="92">
        <f t="shared" si="90"/>
        <v>-7.0455994134909217E-3</v>
      </c>
      <c r="J544" s="96">
        <v>139.89999389648401</v>
      </c>
      <c r="K544" s="92">
        <f t="shared" si="91"/>
        <v>-1.8176794840563448E-2</v>
      </c>
      <c r="L544" s="96">
        <v>159.06857299804599</v>
      </c>
      <c r="M544" s="92">
        <f t="shared" si="92"/>
        <v>-2.4277658124414403E-2</v>
      </c>
      <c r="N544" s="96">
        <v>707.5380859375</v>
      </c>
      <c r="O544" s="92">
        <f t="shared" si="93"/>
        <v>6.211753758873062E-3</v>
      </c>
      <c r="P544" s="96">
        <v>102.930862426757</v>
      </c>
      <c r="Q544" s="92">
        <f t="shared" si="94"/>
        <v>-4.3370803104274547E-2</v>
      </c>
      <c r="R544" s="96">
        <v>356.26263427734301</v>
      </c>
      <c r="S544" s="92">
        <f t="shared" si="95"/>
        <v>-7.0969434204154469E-3</v>
      </c>
      <c r="T544" s="96">
        <v>319.35256958007801</v>
      </c>
      <c r="U544" s="92">
        <f t="shared" si="96"/>
        <v>-3.5041232345210949E-3</v>
      </c>
      <c r="V544" s="96">
        <v>424.80209350585898</v>
      </c>
      <c r="W544" s="92">
        <f t="shared" si="97"/>
        <v>-1.5907402542424176E-2</v>
      </c>
      <c r="X544" s="96">
        <v>1499.66125488281</v>
      </c>
      <c r="Y544" s="92">
        <f t="shared" si="98"/>
        <v>-1.8440157358826648E-3</v>
      </c>
    </row>
    <row r="545" spans="3:25" ht="14.25" customHeight="1" x14ac:dyDescent="0.35">
      <c r="C545" s="95">
        <v>45489</v>
      </c>
      <c r="D545" s="96">
        <v>42675.45</v>
      </c>
      <c r="E545" s="92">
        <f t="shared" si="88"/>
        <v>1.5548285346826951E-3</v>
      </c>
      <c r="F545" s="96">
        <v>1022.25</v>
      </c>
      <c r="G545" s="92">
        <f t="shared" si="89"/>
        <v>8.832539538990547E-3</v>
      </c>
      <c r="H545" s="96">
        <v>1759.94995117187</v>
      </c>
      <c r="I545" s="92">
        <f t="shared" si="90"/>
        <v>1.0826475130812918E-2</v>
      </c>
      <c r="J545" s="96">
        <v>142.49000549316401</v>
      </c>
      <c r="K545" s="92">
        <f t="shared" si="91"/>
        <v>5.5041898408201284E-3</v>
      </c>
      <c r="L545" s="96">
        <v>163.02647399902301</v>
      </c>
      <c r="M545" s="92">
        <f t="shared" si="92"/>
        <v>-1.9020120360773385E-2</v>
      </c>
      <c r="N545" s="96">
        <v>703.170166015625</v>
      </c>
      <c r="O545" s="92">
        <f t="shared" si="93"/>
        <v>-1.679516635661793E-2</v>
      </c>
      <c r="P545" s="96">
        <v>107.597450256347</v>
      </c>
      <c r="Q545" s="92">
        <f t="shared" si="94"/>
        <v>-2.2450485565024159E-2</v>
      </c>
      <c r="R545" s="96">
        <v>358.80908203125</v>
      </c>
      <c r="S545" s="92">
        <f t="shared" si="95"/>
        <v>-1.3483629514497331E-2</v>
      </c>
      <c r="T545" s="96">
        <v>320.47555541992102</v>
      </c>
      <c r="U545" s="92">
        <f t="shared" si="96"/>
        <v>-4.0714989007323288E-3</v>
      </c>
      <c r="V545" s="96">
        <v>431.66882324218699</v>
      </c>
      <c r="W545" s="92">
        <f t="shared" si="97"/>
        <v>-5.5765346015523853E-3</v>
      </c>
      <c r="X545" s="96">
        <v>1502.43176269531</v>
      </c>
      <c r="Y545" s="92">
        <f t="shared" si="98"/>
        <v>1.7177332965072845E-2</v>
      </c>
    </row>
    <row r="546" spans="3:25" ht="14.25" customHeight="1" x14ac:dyDescent="0.35">
      <c r="C546" s="95">
        <v>45488</v>
      </c>
      <c r="D546" s="96">
        <v>42609.2</v>
      </c>
      <c r="E546" s="92">
        <f t="shared" si="88"/>
        <v>-8.3831731541483823E-4</v>
      </c>
      <c r="F546" s="96">
        <v>1013.29998779296</v>
      </c>
      <c r="G546" s="92">
        <f t="shared" si="89"/>
        <v>8.4593950072293644E-3</v>
      </c>
      <c r="H546" s="96">
        <v>1741.09997558593</v>
      </c>
      <c r="I546" s="92">
        <f t="shared" si="90"/>
        <v>3.3712580815041804E-3</v>
      </c>
      <c r="J546" s="96">
        <v>141.71000671386699</v>
      </c>
      <c r="K546" s="92">
        <f t="shared" si="91"/>
        <v>-1.9719611836376272E-3</v>
      </c>
      <c r="L546" s="96">
        <v>166.18737792968699</v>
      </c>
      <c r="M546" s="92">
        <f t="shared" si="92"/>
        <v>-1.8350050253056471E-2</v>
      </c>
      <c r="N546" s="96">
        <v>715.18176269531205</v>
      </c>
      <c r="O546" s="92">
        <f t="shared" si="93"/>
        <v>1.0236222509033333E-2</v>
      </c>
      <c r="P546" s="96">
        <v>110.068542480468</v>
      </c>
      <c r="Q546" s="92">
        <f t="shared" si="94"/>
        <v>2.4685954783963737E-2</v>
      </c>
      <c r="R546" s="96">
        <v>363.71325683593699</v>
      </c>
      <c r="S546" s="92">
        <f t="shared" si="95"/>
        <v>2.2537397026905825E-2</v>
      </c>
      <c r="T546" s="96">
        <v>321.78570556640602</v>
      </c>
      <c r="U546" s="92">
        <f t="shared" si="96"/>
        <v>2.1859517976676734E-3</v>
      </c>
      <c r="V546" s="96">
        <v>434.08953857421801</v>
      </c>
      <c r="W546" s="92">
        <f t="shared" si="97"/>
        <v>1.2210719214371668E-2</v>
      </c>
      <c r="X546" s="96">
        <v>1477.05981445312</v>
      </c>
      <c r="Y546" s="92">
        <f t="shared" si="98"/>
        <v>6.2249183341209768E-3</v>
      </c>
    </row>
    <row r="547" spans="3:25" ht="14.25" customHeight="1" x14ac:dyDescent="0.35">
      <c r="C547" s="95">
        <v>45485</v>
      </c>
      <c r="D547" s="96">
        <v>42644.95</v>
      </c>
      <c r="E547" s="92">
        <f t="shared" si="88"/>
        <v>2.8466344808448785E-3</v>
      </c>
      <c r="F547" s="96">
        <v>1004.79998779296</v>
      </c>
      <c r="G547" s="92">
        <f t="shared" si="89"/>
        <v>3.5956607491387516E-3</v>
      </c>
      <c r="H547" s="96">
        <v>1735.25</v>
      </c>
      <c r="I547" s="92">
        <f t="shared" si="90"/>
        <v>-6.7542706266687791E-3</v>
      </c>
      <c r="J547" s="96">
        <v>141.99000549316401</v>
      </c>
      <c r="K547" s="92">
        <f t="shared" si="91"/>
        <v>-1.4916011555349162E-2</v>
      </c>
      <c r="L547" s="96">
        <v>169.29393005371</v>
      </c>
      <c r="M547" s="92">
        <f t="shared" si="92"/>
        <v>-2.5951058435755514E-2</v>
      </c>
      <c r="N547" s="96">
        <v>707.93518066406205</v>
      </c>
      <c r="O547" s="92">
        <f t="shared" si="93"/>
        <v>2.1041067161542415E-4</v>
      </c>
      <c r="P547" s="96">
        <v>107.416854858398</v>
      </c>
      <c r="Q547" s="92">
        <f t="shared" si="94"/>
        <v>-9.2049025537733753E-3</v>
      </c>
      <c r="R547" s="96">
        <v>355.69677734375</v>
      </c>
      <c r="S547" s="92">
        <f t="shared" si="95"/>
        <v>1.3248751837147132E-4</v>
      </c>
      <c r="T547" s="96">
        <v>321.08383178710898</v>
      </c>
      <c r="U547" s="92">
        <f t="shared" si="96"/>
        <v>8.750888026307635E-4</v>
      </c>
      <c r="V547" s="96">
        <v>428.852935791015</v>
      </c>
      <c r="W547" s="92">
        <f t="shared" si="97"/>
        <v>-1.4418751151526688E-2</v>
      </c>
      <c r="X547" s="96">
        <v>1467.92211914062</v>
      </c>
      <c r="Y547" s="92">
        <f t="shared" si="98"/>
        <v>-1.3103612640057993E-2</v>
      </c>
    </row>
    <row r="548" spans="3:25" ht="14.25" customHeight="1" x14ac:dyDescent="0.35">
      <c r="C548" s="95">
        <v>45484</v>
      </c>
      <c r="D548" s="96">
        <v>42523.9</v>
      </c>
      <c r="E548" s="92">
        <f t="shared" si="88"/>
        <v>1.6158594140179838E-2</v>
      </c>
      <c r="F548" s="96">
        <v>1001.20001220703</v>
      </c>
      <c r="G548" s="92">
        <f t="shared" si="89"/>
        <v>-2.0433469154946815E-3</v>
      </c>
      <c r="H548" s="96">
        <v>1747.05004882812</v>
      </c>
      <c r="I548" s="92">
        <f t="shared" si="90"/>
        <v>-4.8984566777824368E-3</v>
      </c>
      <c r="J548" s="96">
        <v>144.13999938964801</v>
      </c>
      <c r="K548" s="92">
        <f t="shared" si="91"/>
        <v>-9.4151272689563248E-3</v>
      </c>
      <c r="L548" s="96">
        <v>173.80433654785099</v>
      </c>
      <c r="M548" s="92">
        <f t="shared" si="92"/>
        <v>3.1387650738396555E-2</v>
      </c>
      <c r="N548" s="96">
        <v>707.78625488281205</v>
      </c>
      <c r="O548" s="92">
        <f t="shared" si="93"/>
        <v>-1.5737177958308868E-2</v>
      </c>
      <c r="P548" s="96">
        <v>108.41480255126901</v>
      </c>
      <c r="Q548" s="92">
        <f t="shared" si="94"/>
        <v>4.8244809065000949E-2</v>
      </c>
      <c r="R548" s="96">
        <v>355.649658203125</v>
      </c>
      <c r="S548" s="92">
        <f t="shared" si="95"/>
        <v>-1.1274207663391045E-2</v>
      </c>
      <c r="T548" s="96">
        <v>320.80310058593699</v>
      </c>
      <c r="U548" s="92">
        <f t="shared" si="96"/>
        <v>-9.3916755200712521E-3</v>
      </c>
      <c r="V548" s="96">
        <v>435.12692260742102</v>
      </c>
      <c r="W548" s="92">
        <f t="shared" si="97"/>
        <v>6.9737661529427619E-3</v>
      </c>
      <c r="X548" s="96">
        <v>1487.41259765625</v>
      </c>
      <c r="Y548" s="92">
        <f t="shared" si="98"/>
        <v>-9.8042904446739021E-3</v>
      </c>
    </row>
    <row r="549" spans="3:25" ht="14.25" customHeight="1" x14ac:dyDescent="0.35">
      <c r="C549" s="95">
        <v>45483</v>
      </c>
      <c r="D549" s="96">
        <v>41847.699999999997</v>
      </c>
      <c r="E549" s="92">
        <f t="shared" si="88"/>
        <v>1.5125225861263303E-3</v>
      </c>
      <c r="F549" s="96">
        <v>1003.25</v>
      </c>
      <c r="G549" s="92">
        <f t="shared" si="89"/>
        <v>-1.993245349513062E-4</v>
      </c>
      <c r="H549" s="96">
        <v>1755.65002441406</v>
      </c>
      <c r="I549" s="92">
        <f t="shared" si="90"/>
        <v>-3.7011011557719353E-4</v>
      </c>
      <c r="J549" s="96">
        <v>145.509994506835</v>
      </c>
      <c r="K549" s="92">
        <f t="shared" si="91"/>
        <v>3.5863783293359486E-3</v>
      </c>
      <c r="L549" s="96">
        <v>168.515045166015</v>
      </c>
      <c r="M549" s="92">
        <f t="shared" si="92"/>
        <v>2.2644897508659723E-2</v>
      </c>
      <c r="N549" s="96">
        <v>719.10290527343705</v>
      </c>
      <c r="O549" s="92">
        <f t="shared" si="93"/>
        <v>1.9363871726632009E-3</v>
      </c>
      <c r="P549" s="96">
        <v>103.425079345703</v>
      </c>
      <c r="Q549" s="92">
        <f t="shared" si="94"/>
        <v>2.6119699830362775E-2</v>
      </c>
      <c r="R549" s="96">
        <v>359.70504760742102</v>
      </c>
      <c r="S549" s="92">
        <f t="shared" si="95"/>
        <v>1.1537128037361288E-2</v>
      </c>
      <c r="T549" s="96">
        <v>323.84454345703102</v>
      </c>
      <c r="U549" s="92">
        <f t="shared" si="96"/>
        <v>1.4363171245976636E-2</v>
      </c>
      <c r="V549" s="96">
        <v>432.11346435546801</v>
      </c>
      <c r="W549" s="92">
        <f t="shared" si="97"/>
        <v>-3.6450583848971485E-3</v>
      </c>
      <c r="X549" s="96">
        <v>1502.14001464843</v>
      </c>
      <c r="Y549" s="92">
        <f t="shared" si="98"/>
        <v>1.7515477474886021E-2</v>
      </c>
    </row>
    <row r="550" spans="3:25" ht="14.25" customHeight="1" x14ac:dyDescent="0.35">
      <c r="C550" s="95">
        <v>45482</v>
      </c>
      <c r="D550" s="96">
        <v>41784.5</v>
      </c>
      <c r="E550" s="92">
        <f t="shared" si="88"/>
        <v>1.6768729376199776E-3</v>
      </c>
      <c r="F550" s="96">
        <v>1003.45001220703</v>
      </c>
      <c r="G550" s="92">
        <f t="shared" si="89"/>
        <v>5.0580805984372645E-3</v>
      </c>
      <c r="H550" s="96">
        <v>1756.30004882812</v>
      </c>
      <c r="I550" s="92">
        <f t="shared" si="90"/>
        <v>-8.5343931177761512E-5</v>
      </c>
      <c r="J550" s="96">
        <v>144.99000549316401</v>
      </c>
      <c r="K550" s="92">
        <f t="shared" si="91"/>
        <v>3.8535956301787522E-2</v>
      </c>
      <c r="L550" s="96">
        <v>164.78353881835901</v>
      </c>
      <c r="M550" s="92">
        <f t="shared" si="92"/>
        <v>5.7360274384361754E-2</v>
      </c>
      <c r="N550" s="96">
        <v>717.713134765625</v>
      </c>
      <c r="O550" s="92">
        <f t="shared" si="93"/>
        <v>-2.586907690440543E-2</v>
      </c>
      <c r="P550" s="96">
        <v>100.79241180419901</v>
      </c>
      <c r="Q550" s="92">
        <f t="shared" si="94"/>
        <v>2.3451023829613948E-2</v>
      </c>
      <c r="R550" s="96">
        <v>355.60241699218699</v>
      </c>
      <c r="S550" s="92">
        <f t="shared" si="95"/>
        <v>-1.0598604701353986E-3</v>
      </c>
      <c r="T550" s="96">
        <v>319.25897216796801</v>
      </c>
      <c r="U550" s="92">
        <f t="shared" si="96"/>
        <v>5.1562225416614815E-3</v>
      </c>
      <c r="V550" s="96">
        <v>433.69430541992102</v>
      </c>
      <c r="W550" s="92">
        <f t="shared" si="97"/>
        <v>1.2688882936350065E-2</v>
      </c>
      <c r="X550" s="96">
        <v>1476.2822265625</v>
      </c>
      <c r="Y550" s="92">
        <f t="shared" si="98"/>
        <v>3.0781259095948643E-2</v>
      </c>
    </row>
    <row r="551" spans="3:25" ht="14.25" customHeight="1" x14ac:dyDescent="0.35">
      <c r="C551" s="95">
        <v>45481</v>
      </c>
      <c r="D551" s="96">
        <v>41714.550000000003</v>
      </c>
      <c r="E551" s="92">
        <f t="shared" si="88"/>
        <v>3.4820951748624207E-3</v>
      </c>
      <c r="F551" s="96">
        <v>998.40002441406205</v>
      </c>
      <c r="G551" s="92">
        <f t="shared" si="89"/>
        <v>-1.4071988995648654E-2</v>
      </c>
      <c r="H551" s="96">
        <v>1756.44995117187</v>
      </c>
      <c r="I551" s="92">
        <f t="shared" si="90"/>
        <v>1.2255043515425612E-3</v>
      </c>
      <c r="J551" s="96">
        <v>139.61000061035099</v>
      </c>
      <c r="K551" s="92">
        <f t="shared" si="91"/>
        <v>-1.530538995364894E-2</v>
      </c>
      <c r="L551" s="96">
        <v>155.84426879882801</v>
      </c>
      <c r="M551" s="92">
        <f t="shared" si="92"/>
        <v>2.4104443430154721E-2</v>
      </c>
      <c r="N551" s="96">
        <v>736.77276611328102</v>
      </c>
      <c r="O551" s="92">
        <f t="shared" si="93"/>
        <v>7.6025410249658254E-3</v>
      </c>
      <c r="P551" s="96">
        <v>98.482887268066406</v>
      </c>
      <c r="Q551" s="92">
        <f t="shared" si="94"/>
        <v>-1.9263506819579002E-3</v>
      </c>
      <c r="R551" s="96">
        <v>355.97970581054602</v>
      </c>
      <c r="S551" s="92">
        <f t="shared" si="95"/>
        <v>-6.1875030245305274E-3</v>
      </c>
      <c r="T551" s="96">
        <v>317.62124633789</v>
      </c>
      <c r="U551" s="92">
        <f t="shared" si="96"/>
        <v>0</v>
      </c>
      <c r="V551" s="96">
        <v>428.260162353515</v>
      </c>
      <c r="W551" s="92">
        <f t="shared" si="97"/>
        <v>-1.4774421565900586E-2</v>
      </c>
      <c r="X551" s="96">
        <v>1432.19738769531</v>
      </c>
      <c r="Y551" s="92">
        <f t="shared" si="98"/>
        <v>-2.3981439563529605E-2</v>
      </c>
    </row>
    <row r="552" spans="3:25" ht="14.25" customHeight="1" x14ac:dyDescent="0.35">
      <c r="C552" s="95">
        <v>45478</v>
      </c>
      <c r="D552" s="96">
        <v>41569.800000000003</v>
      </c>
      <c r="E552" s="92">
        <f t="shared" si="88"/>
        <v>-5.2501603285057818E-3</v>
      </c>
      <c r="F552" s="96">
        <v>1012.65002441406</v>
      </c>
      <c r="G552" s="92">
        <f t="shared" si="89"/>
        <v>-1.2867330980176339E-2</v>
      </c>
      <c r="H552" s="96">
        <v>1754.30004882812</v>
      </c>
      <c r="I552" s="92">
        <f t="shared" si="90"/>
        <v>-7.0749375450215313E-3</v>
      </c>
      <c r="J552" s="96">
        <v>141.77999877929599</v>
      </c>
      <c r="K552" s="92">
        <f t="shared" si="91"/>
        <v>-4.7033919501552335E-3</v>
      </c>
      <c r="L552" s="96">
        <v>152.17614746093699</v>
      </c>
      <c r="M552" s="92">
        <f t="shared" si="92"/>
        <v>5.6463783149109492E-2</v>
      </c>
      <c r="N552" s="96">
        <v>731.21368408203102</v>
      </c>
      <c r="O552" s="92">
        <f t="shared" si="93"/>
        <v>1.5929984456876323E-2</v>
      </c>
      <c r="P552" s="96">
        <v>98.672966003417898</v>
      </c>
      <c r="Q552" s="92">
        <f t="shared" si="94"/>
        <v>2.1236096234136248E-3</v>
      </c>
      <c r="R552" s="96">
        <v>358.196044921875</v>
      </c>
      <c r="S552" s="92">
        <f t="shared" si="95"/>
        <v>1.8367080452989848E-2</v>
      </c>
      <c r="T552" s="96">
        <v>317.62124633789</v>
      </c>
      <c r="U552" s="92">
        <f t="shared" si="96"/>
        <v>1.3134185161387313E-2</v>
      </c>
      <c r="V552" s="96">
        <v>434.68234252929602</v>
      </c>
      <c r="W552" s="92">
        <f t="shared" si="97"/>
        <v>8.4814512725945868E-3</v>
      </c>
      <c r="X552" s="96">
        <v>1467.38745117187</v>
      </c>
      <c r="Y552" s="92">
        <f t="shared" si="98"/>
        <v>-2.9063833348681456E-3</v>
      </c>
    </row>
    <row r="553" spans="3:25" ht="14.25" customHeight="1" x14ac:dyDescent="0.35">
      <c r="C553" s="95">
        <v>45477</v>
      </c>
      <c r="D553" s="96">
        <v>41789.199999999997</v>
      </c>
      <c r="E553" s="92">
        <f t="shared" si="88"/>
        <v>1.0808529268413691E-2</v>
      </c>
      <c r="F553" s="96">
        <v>1025.84997558593</v>
      </c>
      <c r="G553" s="92">
        <f t="shared" si="89"/>
        <v>-9.0320479394880859E-3</v>
      </c>
      <c r="H553" s="96">
        <v>1766.80004882812</v>
      </c>
      <c r="I553" s="92">
        <f t="shared" si="90"/>
        <v>-4.6477562733775457E-3</v>
      </c>
      <c r="J553" s="96">
        <v>142.44999694824199</v>
      </c>
      <c r="K553" s="92">
        <f t="shared" si="91"/>
        <v>-4.1943802217040416E-3</v>
      </c>
      <c r="L553" s="96">
        <v>144.04293823242099</v>
      </c>
      <c r="M553" s="92">
        <f t="shared" si="92"/>
        <v>-1.8873559858845201E-4</v>
      </c>
      <c r="N553" s="96">
        <v>719.74810791015602</v>
      </c>
      <c r="O553" s="92">
        <f t="shared" si="93"/>
        <v>-1.1048302705429558E-2</v>
      </c>
      <c r="P553" s="96">
        <v>98.4638671875</v>
      </c>
      <c r="Q553" s="92">
        <f t="shared" si="94"/>
        <v>2.1092044254461983E-2</v>
      </c>
      <c r="R553" s="96">
        <v>351.73568725585898</v>
      </c>
      <c r="S553" s="92">
        <f t="shared" si="95"/>
        <v>8.0502559653194972E-4</v>
      </c>
      <c r="T553" s="96">
        <v>313.50363159179602</v>
      </c>
      <c r="U553" s="92">
        <f t="shared" si="96"/>
        <v>-4.473857174208673E-4</v>
      </c>
      <c r="V553" s="96">
        <v>431.026611328125</v>
      </c>
      <c r="W553" s="92">
        <f t="shared" si="97"/>
        <v>1.0188658840857734E-2</v>
      </c>
      <c r="X553" s="96">
        <v>1471.66467285156</v>
      </c>
      <c r="Y553" s="92">
        <f t="shared" si="98"/>
        <v>1.1356824186373737E-2</v>
      </c>
    </row>
    <row r="554" spans="3:25" ht="14.25" customHeight="1" x14ac:dyDescent="0.35">
      <c r="C554" s="95">
        <v>45476</v>
      </c>
      <c r="D554" s="96">
        <v>41342.35</v>
      </c>
      <c r="E554" s="92">
        <f t="shared" si="88"/>
        <v>1.273191810418739E-2</v>
      </c>
      <c r="F554" s="96">
        <v>1035.19995117187</v>
      </c>
      <c r="G554" s="92">
        <f t="shared" si="89"/>
        <v>1.0197561524147414E-2</v>
      </c>
      <c r="H554" s="96">
        <v>1775.05004882812</v>
      </c>
      <c r="I554" s="92">
        <f t="shared" si="90"/>
        <v>5.0729893282674965E-4</v>
      </c>
      <c r="J554" s="96">
        <v>143.05000305175699</v>
      </c>
      <c r="K554" s="92">
        <f t="shared" si="91"/>
        <v>6.5438218865905284E-3</v>
      </c>
      <c r="L554" s="96">
        <v>144.07012939453099</v>
      </c>
      <c r="M554" s="92">
        <f t="shared" si="92"/>
        <v>3.153174498109701E-3</v>
      </c>
      <c r="N554" s="96">
        <v>727.78894042968705</v>
      </c>
      <c r="O554" s="92">
        <f t="shared" si="93"/>
        <v>3.6277270763476199E-3</v>
      </c>
      <c r="P554" s="96">
        <v>96.429962158203097</v>
      </c>
      <c r="Q554" s="92">
        <f t="shared" si="94"/>
        <v>2.4848501753370611E-2</v>
      </c>
      <c r="R554" s="96">
        <v>351.45275878906199</v>
      </c>
      <c r="S554" s="92">
        <f t="shared" si="95"/>
        <v>6.0745868586427054E-3</v>
      </c>
      <c r="T554" s="96">
        <v>313.643951416015</v>
      </c>
      <c r="U554" s="92">
        <f t="shared" si="96"/>
        <v>1.3149821590734412E-2</v>
      </c>
      <c r="V554" s="96">
        <v>426.67932128906199</v>
      </c>
      <c r="W554" s="92">
        <f t="shared" si="97"/>
        <v>2.5419515217928179E-3</v>
      </c>
      <c r="X554" s="96">
        <v>1455.13891601562</v>
      </c>
      <c r="Y554" s="92">
        <f t="shared" si="98"/>
        <v>1.5570291311665097E-2</v>
      </c>
    </row>
    <row r="555" spans="3:25" ht="14.25" customHeight="1" x14ac:dyDescent="0.35">
      <c r="C555" s="95">
        <v>45475</v>
      </c>
      <c r="D555" s="96">
        <v>40822.6</v>
      </c>
      <c r="E555" s="92">
        <f t="shared" si="88"/>
        <v>1.4095073431507066E-2</v>
      </c>
      <c r="F555" s="96">
        <v>1024.75</v>
      </c>
      <c r="G555" s="92">
        <f t="shared" si="89"/>
        <v>2.5570443835898571E-2</v>
      </c>
      <c r="H555" s="96">
        <v>1774.15002441406</v>
      </c>
      <c r="I555" s="92">
        <f t="shared" si="90"/>
        <v>-1.5195155522230719E-3</v>
      </c>
      <c r="J555" s="96">
        <v>142.11999511718699</v>
      </c>
      <c r="K555" s="92">
        <f t="shared" si="91"/>
        <v>-9.5477756187157814E-3</v>
      </c>
      <c r="L555" s="96">
        <v>143.61727905273401</v>
      </c>
      <c r="M555" s="92">
        <f t="shared" si="92"/>
        <v>-1.777738956820385E-2</v>
      </c>
      <c r="N555" s="96">
        <v>725.15826416015602</v>
      </c>
      <c r="O555" s="92">
        <f t="shared" si="93"/>
        <v>-2.625969581518417E-2</v>
      </c>
      <c r="P555" s="96">
        <v>94.0919189453125</v>
      </c>
      <c r="Q555" s="92">
        <f t="shared" si="94"/>
        <v>-1.0989067388791907E-2</v>
      </c>
      <c r="R555" s="96">
        <v>349.33071899414</v>
      </c>
      <c r="S555" s="92">
        <f t="shared" si="95"/>
        <v>1.7578877412733895E-3</v>
      </c>
      <c r="T555" s="96">
        <v>309.57312011718699</v>
      </c>
      <c r="U555" s="92">
        <f t="shared" si="96"/>
        <v>3.640836374289691E-3</v>
      </c>
      <c r="V555" s="96">
        <v>425.59747314453102</v>
      </c>
      <c r="W555" s="92">
        <f t="shared" si="97"/>
        <v>-6.0864295661883228E-3</v>
      </c>
      <c r="X555" s="96">
        <v>1432.82934570312</v>
      </c>
      <c r="Y555" s="92">
        <f t="shared" si="98"/>
        <v>1.2015560452982355E-2</v>
      </c>
    </row>
    <row r="556" spans="3:25" ht="14.25" customHeight="1" x14ac:dyDescent="0.35">
      <c r="C556" s="95">
        <v>45474</v>
      </c>
      <c r="D556" s="96">
        <v>40255.199999999997</v>
      </c>
      <c r="E556" s="92">
        <f t="shared" si="88"/>
        <v>-5.1638302052559037E-3</v>
      </c>
      <c r="F556" s="96">
        <v>999.20001220703102</v>
      </c>
      <c r="G556" s="92">
        <f t="shared" si="89"/>
        <v>1.8549522899493631E-3</v>
      </c>
      <c r="H556" s="96">
        <v>1776.84997558593</v>
      </c>
      <c r="I556" s="92">
        <f t="shared" si="90"/>
        <v>-6.6804969342542098E-3</v>
      </c>
      <c r="J556" s="96">
        <v>143.49000549316401</v>
      </c>
      <c r="K556" s="92">
        <f t="shared" si="91"/>
        <v>-1.600304241480055E-3</v>
      </c>
      <c r="L556" s="96">
        <v>146.21662902832</v>
      </c>
      <c r="M556" s="92">
        <f t="shared" si="92"/>
        <v>-7.1341632796445564E-3</v>
      </c>
      <c r="N556" s="96">
        <v>744.71423339843705</v>
      </c>
      <c r="O556" s="92">
        <f t="shared" si="93"/>
        <v>2.1375098882057353E-2</v>
      </c>
      <c r="P556" s="96">
        <v>95.137390136718693</v>
      </c>
      <c r="Q556" s="92">
        <f t="shared" si="94"/>
        <v>-5.9583439654044001E-3</v>
      </c>
      <c r="R556" s="96">
        <v>348.71771240234301</v>
      </c>
      <c r="S556" s="92">
        <f t="shared" si="95"/>
        <v>-2.273035549620539E-2</v>
      </c>
      <c r="T556" s="96">
        <v>308.450103759765</v>
      </c>
      <c r="U556" s="92">
        <f t="shared" si="96"/>
        <v>-4.0792448918544055E-3</v>
      </c>
      <c r="V556" s="96">
        <v>428.20370483398398</v>
      </c>
      <c r="W556" s="92">
        <f t="shared" si="97"/>
        <v>-1.1801995287681444E-2</v>
      </c>
      <c r="X556" s="96">
        <v>1415.81750488281</v>
      </c>
      <c r="Y556" s="92">
        <f t="shared" si="98"/>
        <v>-2.7996446327039681E-2</v>
      </c>
    </row>
    <row r="557" spans="3:25" ht="14.25" customHeight="1" x14ac:dyDescent="0.35">
      <c r="C557" s="95">
        <v>45471</v>
      </c>
      <c r="D557" s="96">
        <v>40464.15</v>
      </c>
      <c r="E557" s="92">
        <f t="shared" si="88"/>
        <v>1.6313395151201782E-4</v>
      </c>
      <c r="F557" s="96">
        <v>997.34997558593705</v>
      </c>
      <c r="G557" s="92">
        <f t="shared" si="89"/>
        <v>-1.4671049636438505E-2</v>
      </c>
      <c r="H557" s="96">
        <v>1788.80004882812</v>
      </c>
      <c r="I557" s="92">
        <f t="shared" si="90"/>
        <v>-1.0865604730181722E-2</v>
      </c>
      <c r="J557" s="96">
        <v>143.72000122070301</v>
      </c>
      <c r="K557" s="92">
        <f t="shared" si="91"/>
        <v>4.0519898947055655E-3</v>
      </c>
      <c r="L557" s="96">
        <v>147.26725769042901</v>
      </c>
      <c r="M557" s="92">
        <f t="shared" si="92"/>
        <v>-1.609571755800987E-2</v>
      </c>
      <c r="N557" s="96">
        <v>729.12902832031205</v>
      </c>
      <c r="O557" s="92">
        <f t="shared" si="93"/>
        <v>-1.4274695905170942E-3</v>
      </c>
      <c r="P557" s="96">
        <v>95.707649230957003</v>
      </c>
      <c r="Q557" s="92">
        <f t="shared" si="94"/>
        <v>2.1505484917343054E-2</v>
      </c>
      <c r="R557" s="96">
        <v>356.82855224609301</v>
      </c>
      <c r="S557" s="92">
        <f t="shared" si="95"/>
        <v>3.1818531244358628E-3</v>
      </c>
      <c r="T557" s="96">
        <v>309.71350097656199</v>
      </c>
      <c r="U557" s="92">
        <f t="shared" si="96"/>
        <v>-1.8096621737725416E-3</v>
      </c>
      <c r="V557" s="96">
        <v>433.31771850585898</v>
      </c>
      <c r="W557" s="92">
        <f t="shared" si="97"/>
        <v>2.6168814272393703E-3</v>
      </c>
      <c r="X557" s="96">
        <v>1456.59704589843</v>
      </c>
      <c r="Y557" s="92">
        <f t="shared" si="98"/>
        <v>-1.3691425327467255E-2</v>
      </c>
    </row>
    <row r="558" spans="3:25" ht="14.25" customHeight="1" x14ac:dyDescent="0.35">
      <c r="C558" s="95">
        <v>45470</v>
      </c>
      <c r="D558" s="96">
        <v>40457.550000000003</v>
      </c>
      <c r="E558" s="92">
        <f t="shared" si="88"/>
        <v>-7.2729146499908026E-3</v>
      </c>
      <c r="F558" s="96">
        <v>1012.20001220703</v>
      </c>
      <c r="G558" s="92">
        <f t="shared" si="89"/>
        <v>7.0640103408230459E-3</v>
      </c>
      <c r="H558" s="96">
        <v>1808.44995117187</v>
      </c>
      <c r="I558" s="92">
        <f t="shared" si="90"/>
        <v>1.9246971427580695E-2</v>
      </c>
      <c r="J558" s="96">
        <v>143.13999938964801</v>
      </c>
      <c r="K558" s="92">
        <f t="shared" si="91"/>
        <v>-5.8341183693362275E-3</v>
      </c>
      <c r="L558" s="96">
        <v>149.67640686035099</v>
      </c>
      <c r="M558" s="92">
        <f t="shared" si="92"/>
        <v>-1.6192437758775213E-2</v>
      </c>
      <c r="N558" s="96">
        <v>730.17132568359295</v>
      </c>
      <c r="O558" s="92">
        <f t="shared" si="93"/>
        <v>3.2640698283164848E-2</v>
      </c>
      <c r="P558" s="96">
        <v>93.692741394042898</v>
      </c>
      <c r="Q558" s="92">
        <f t="shared" si="94"/>
        <v>-1.1233719629069938E-2</v>
      </c>
      <c r="R558" s="96">
        <v>355.69677734375</v>
      </c>
      <c r="S558" s="92">
        <f t="shared" si="95"/>
        <v>3.3146115869183923E-2</v>
      </c>
      <c r="T558" s="96">
        <v>310.27499389648398</v>
      </c>
      <c r="U558" s="92">
        <f t="shared" si="96"/>
        <v>1.4845336539446086E-2</v>
      </c>
      <c r="V558" s="96">
        <v>432.18673706054602</v>
      </c>
      <c r="W558" s="92">
        <f t="shared" si="97"/>
        <v>1.6774534929178131E-2</v>
      </c>
      <c r="X558" s="96">
        <v>1476.81677246093</v>
      </c>
      <c r="Y558" s="92">
        <f t="shared" si="98"/>
        <v>5.2938353674369942E-3</v>
      </c>
    </row>
    <row r="559" spans="3:25" ht="14.25" customHeight="1" x14ac:dyDescent="0.35">
      <c r="C559" s="95">
        <v>45469</v>
      </c>
      <c r="D559" s="96">
        <v>40753.949999999997</v>
      </c>
      <c r="E559" s="92">
        <f t="shared" si="88"/>
        <v>3.7696208704731671E-3</v>
      </c>
      <c r="F559" s="96">
        <v>1005.09997558593</v>
      </c>
      <c r="G559" s="92">
        <f t="shared" si="89"/>
        <v>-8.972625233258591E-3</v>
      </c>
      <c r="H559" s="96">
        <v>1774.30004882812</v>
      </c>
      <c r="I559" s="92">
        <f t="shared" si="90"/>
        <v>-1.268706642232087E-2</v>
      </c>
      <c r="J559" s="96">
        <v>143.97999572753901</v>
      </c>
      <c r="K559" s="92">
        <f t="shared" si="91"/>
        <v>-7.4452078397269084E-3</v>
      </c>
      <c r="L559" s="96">
        <v>152.13992309570301</v>
      </c>
      <c r="M559" s="92">
        <f t="shared" si="92"/>
        <v>0.10907155442443139</v>
      </c>
      <c r="N559" s="96">
        <v>707.09136962890602</v>
      </c>
      <c r="O559" s="92">
        <f t="shared" si="93"/>
        <v>-1.0831769033828542E-2</v>
      </c>
      <c r="P559" s="96">
        <v>94.757217407226506</v>
      </c>
      <c r="Q559" s="92">
        <f t="shared" si="94"/>
        <v>-1.8022185677060154E-3</v>
      </c>
      <c r="R559" s="96">
        <v>344.285064697265</v>
      </c>
      <c r="S559" s="92">
        <f t="shared" si="95"/>
        <v>1.1639174385044582E-2</v>
      </c>
      <c r="T559" s="96">
        <v>305.736236572265</v>
      </c>
      <c r="U559" s="92">
        <f t="shared" si="96"/>
        <v>-2.1378850177627973E-3</v>
      </c>
      <c r="V559" s="96">
        <v>425.05661010742102</v>
      </c>
      <c r="W559" s="92">
        <f t="shared" si="97"/>
        <v>3.3662725553369466E-3</v>
      </c>
      <c r="X559" s="96">
        <v>1469.03991699218</v>
      </c>
      <c r="Y559" s="92">
        <f t="shared" si="98"/>
        <v>-1.0906813562796547E-3</v>
      </c>
    </row>
    <row r="560" spans="3:25" ht="14.25" customHeight="1" x14ac:dyDescent="0.35">
      <c r="C560" s="95">
        <v>45468</v>
      </c>
      <c r="D560" s="96">
        <v>40600.9</v>
      </c>
      <c r="E560" s="92">
        <f t="shared" si="88"/>
        <v>-1.7099903769919322E-2</v>
      </c>
      <c r="F560" s="96">
        <v>1014.20001220703</v>
      </c>
      <c r="G560" s="92">
        <f t="shared" si="89"/>
        <v>-2.998267675566435E-3</v>
      </c>
      <c r="H560" s="96">
        <v>1797.09997558593</v>
      </c>
      <c r="I560" s="92">
        <f t="shared" si="90"/>
        <v>-8.4144895883421222E-3</v>
      </c>
      <c r="J560" s="96">
        <v>145.05999755859301</v>
      </c>
      <c r="K560" s="92">
        <f t="shared" si="91"/>
        <v>-1.7807602676805478E-2</v>
      </c>
      <c r="L560" s="96">
        <v>137.177734375</v>
      </c>
      <c r="M560" s="92">
        <f t="shared" si="92"/>
        <v>-4.01117358789016E-3</v>
      </c>
      <c r="N560" s="96">
        <v>714.83428955078102</v>
      </c>
      <c r="O560" s="92">
        <f t="shared" si="93"/>
        <v>-3.6139724720100408E-2</v>
      </c>
      <c r="P560" s="96">
        <v>94.928298950195298</v>
      </c>
      <c r="Q560" s="92">
        <f t="shared" si="94"/>
        <v>7.0139904217003668E-4</v>
      </c>
      <c r="R560" s="96">
        <v>340.323974609375</v>
      </c>
      <c r="S560" s="92">
        <f t="shared" si="95"/>
        <v>-5.237700920737054E-3</v>
      </c>
      <c r="T560" s="96">
        <v>306.39126586914</v>
      </c>
      <c r="U560" s="92">
        <f t="shared" si="96"/>
        <v>-1.6669113609070974E-2</v>
      </c>
      <c r="V560" s="96">
        <v>423.63055419921801</v>
      </c>
      <c r="W560" s="92">
        <f t="shared" si="97"/>
        <v>-1.11341322462718E-2</v>
      </c>
      <c r="X560" s="96">
        <v>1470.64392089843</v>
      </c>
      <c r="Y560" s="92">
        <f t="shared" si="98"/>
        <v>1.4654549613533074E-2</v>
      </c>
    </row>
    <row r="561" spans="3:25" ht="14.25" customHeight="1" x14ac:dyDescent="0.35">
      <c r="C561" s="95">
        <v>45467</v>
      </c>
      <c r="D561" s="96">
        <v>41307.25</v>
      </c>
      <c r="E561" s="92">
        <f t="shared" si="88"/>
        <v>6.5119395711501493E-3</v>
      </c>
      <c r="F561" s="96">
        <v>1017.25</v>
      </c>
      <c r="G561" s="92">
        <f t="shared" si="89"/>
        <v>6.6300651011563794E-3</v>
      </c>
      <c r="H561" s="96">
        <v>1812.34997558593</v>
      </c>
      <c r="I561" s="92">
        <f t="shared" si="90"/>
        <v>1.7916832985428011E-2</v>
      </c>
      <c r="J561" s="96">
        <v>147.69000244140599</v>
      </c>
      <c r="K561" s="92">
        <f t="shared" si="91"/>
        <v>6.5426752662736121E-3</v>
      </c>
      <c r="L561" s="96">
        <v>137.73019409179599</v>
      </c>
      <c r="M561" s="92">
        <f t="shared" si="92"/>
        <v>8.5554660555147155E-3</v>
      </c>
      <c r="N561" s="96">
        <v>741.63684082031205</v>
      </c>
      <c r="O561" s="92">
        <f t="shared" si="93"/>
        <v>3.2405053568587583E-2</v>
      </c>
      <c r="P561" s="96">
        <v>94.861763000488196</v>
      </c>
      <c r="Q561" s="92">
        <f t="shared" si="94"/>
        <v>-9.4284862064168973E-3</v>
      </c>
      <c r="R561" s="96">
        <v>342.11587524414</v>
      </c>
      <c r="S561" s="92">
        <f t="shared" si="95"/>
        <v>8.1991790118856045E-3</v>
      </c>
      <c r="T561" s="96">
        <v>311.58511352539</v>
      </c>
      <c r="U561" s="92">
        <f t="shared" si="96"/>
        <v>2.1475451724329409E-2</v>
      </c>
      <c r="V561" s="96">
        <v>428.40042114257801</v>
      </c>
      <c r="W561" s="92">
        <f t="shared" si="97"/>
        <v>-7.066270770842431E-3</v>
      </c>
      <c r="X561" s="96">
        <v>1449.40356445312</v>
      </c>
      <c r="Y561" s="92">
        <f t="shared" si="98"/>
        <v>-8.2808679576414912E-3</v>
      </c>
    </row>
    <row r="562" spans="3:25" ht="14.25" customHeight="1" x14ac:dyDescent="0.35">
      <c r="C562" s="95">
        <v>45464</v>
      </c>
      <c r="D562" s="96">
        <v>41040</v>
      </c>
      <c r="E562" s="92">
        <f t="shared" si="88"/>
        <v>2.3630268725614023E-3</v>
      </c>
      <c r="F562" s="96">
        <v>1010.54998779296</v>
      </c>
      <c r="G562" s="92">
        <f t="shared" si="89"/>
        <v>-5.8534306021053029E-3</v>
      </c>
      <c r="H562" s="96">
        <v>1780.44995117187</v>
      </c>
      <c r="I562" s="92">
        <f t="shared" si="90"/>
        <v>-1.4365629368615296E-2</v>
      </c>
      <c r="J562" s="96">
        <v>146.72999572753901</v>
      </c>
      <c r="K562" s="92">
        <f t="shared" si="91"/>
        <v>-1.3049051357365449E-2</v>
      </c>
      <c r="L562" s="96">
        <v>136.56184387207</v>
      </c>
      <c r="M562" s="92">
        <f t="shared" si="92"/>
        <v>4.6641464328034399E-3</v>
      </c>
      <c r="N562" s="96">
        <v>718.3583984375</v>
      </c>
      <c r="O562" s="92">
        <f t="shared" si="93"/>
        <v>2.3405511333465689E-2</v>
      </c>
      <c r="P562" s="96">
        <v>95.764678955078097</v>
      </c>
      <c r="Q562" s="92">
        <f t="shared" si="94"/>
        <v>4.6865106118634259E-3</v>
      </c>
      <c r="R562" s="96">
        <v>339.33361816406199</v>
      </c>
      <c r="S562" s="92">
        <f t="shared" si="95"/>
        <v>6.0113046038285933E-3</v>
      </c>
      <c r="T562" s="96">
        <v>305.03436279296801</v>
      </c>
      <c r="U562" s="92">
        <f t="shared" si="96"/>
        <v>4.3138195454297534E-3</v>
      </c>
      <c r="V562" s="96">
        <v>431.44915771484301</v>
      </c>
      <c r="W562" s="92">
        <f t="shared" si="97"/>
        <v>-1.1157462691943176E-2</v>
      </c>
      <c r="X562" s="96">
        <v>1461.50610351562</v>
      </c>
      <c r="Y562" s="92">
        <f t="shared" si="98"/>
        <v>-5.804780042410862E-2</v>
      </c>
    </row>
    <row r="563" spans="3:25" ht="14.25" customHeight="1" x14ac:dyDescent="0.35">
      <c r="C563" s="95">
        <v>45463</v>
      </c>
      <c r="D563" s="96">
        <v>40943.25</v>
      </c>
      <c r="E563" s="92">
        <f t="shared" si="88"/>
        <v>-1.2781843927344161E-3</v>
      </c>
      <c r="F563" s="96">
        <v>1016.5</v>
      </c>
      <c r="G563" s="92">
        <f t="shared" si="89"/>
        <v>8.6827090052097322E-3</v>
      </c>
      <c r="H563" s="96">
        <v>1806.40002441406</v>
      </c>
      <c r="I563" s="92">
        <f t="shared" si="90"/>
        <v>9.3593718165561057E-3</v>
      </c>
      <c r="J563" s="96">
        <v>148.669998168945</v>
      </c>
      <c r="K563" s="92">
        <f t="shared" si="91"/>
        <v>6.362976163213796E-3</v>
      </c>
      <c r="L563" s="96">
        <v>135.92785644531199</v>
      </c>
      <c r="M563" s="92">
        <f t="shared" si="92"/>
        <v>4.2156421109664777E-3</v>
      </c>
      <c r="N563" s="96">
        <v>701.92938232421795</v>
      </c>
      <c r="O563" s="92">
        <f t="shared" si="93"/>
        <v>1.2457001827550718E-2</v>
      </c>
      <c r="P563" s="96">
        <v>95.317970275878906</v>
      </c>
      <c r="Q563" s="92">
        <f t="shared" si="94"/>
        <v>1.8980985173200349E-3</v>
      </c>
      <c r="R563" s="96">
        <v>337.30596923828102</v>
      </c>
      <c r="S563" s="92">
        <f t="shared" si="95"/>
        <v>-1.3379243587675282E-2</v>
      </c>
      <c r="T563" s="96">
        <v>303.72415161132801</v>
      </c>
      <c r="U563" s="92">
        <f t="shared" si="96"/>
        <v>-8.4021113181601548E-3</v>
      </c>
      <c r="V563" s="96">
        <v>436.31735229492102</v>
      </c>
      <c r="W563" s="92">
        <f t="shared" si="97"/>
        <v>2.9388962124521356E-3</v>
      </c>
      <c r="X563" s="96">
        <v>1551.57141113281</v>
      </c>
      <c r="Y563" s="92">
        <f t="shared" si="98"/>
        <v>3.8995821848006873E-3</v>
      </c>
    </row>
    <row r="564" spans="3:25" ht="14.25" customHeight="1" x14ac:dyDescent="0.35">
      <c r="C564" s="95">
        <v>45462</v>
      </c>
      <c r="D564" s="96">
        <v>40995.65</v>
      </c>
      <c r="E564" s="92">
        <f t="shared" si="88"/>
        <v>9.2280309595083043E-3</v>
      </c>
      <c r="F564" s="96">
        <v>1007.75</v>
      </c>
      <c r="G564" s="92">
        <f t="shared" si="89"/>
        <v>-1.8313816116010684E-2</v>
      </c>
      <c r="H564" s="96">
        <v>1789.65002441406</v>
      </c>
      <c r="I564" s="92">
        <f t="shared" si="90"/>
        <v>-1.3423360300959253E-2</v>
      </c>
      <c r="J564" s="96">
        <v>147.72999572753901</v>
      </c>
      <c r="K564" s="92">
        <f t="shared" si="91"/>
        <v>-1.2698049143024748E-2</v>
      </c>
      <c r="L564" s="96">
        <v>135.35723876953099</v>
      </c>
      <c r="M564" s="92">
        <f t="shared" si="92"/>
        <v>-1.1835773600639476E-2</v>
      </c>
      <c r="N564" s="96">
        <v>693.29302978515602</v>
      </c>
      <c r="O564" s="92">
        <f t="shared" si="93"/>
        <v>-1.1744745432927362E-2</v>
      </c>
      <c r="P564" s="96">
        <v>95.137390136718693</v>
      </c>
      <c r="Q564" s="92">
        <f t="shared" si="94"/>
        <v>-1.5732449612899324E-2</v>
      </c>
      <c r="R564" s="96">
        <v>341.88006591796801</v>
      </c>
      <c r="S564" s="92">
        <f t="shared" si="95"/>
        <v>-1.9342611713029423E-2</v>
      </c>
      <c r="T564" s="96">
        <v>306.29769897460898</v>
      </c>
      <c r="U564" s="92">
        <f t="shared" si="96"/>
        <v>-1.3562484729365498E-2</v>
      </c>
      <c r="V564" s="96">
        <v>435.038818359375</v>
      </c>
      <c r="W564" s="92">
        <f t="shared" si="97"/>
        <v>-2.0699651774751748E-2</v>
      </c>
      <c r="X564" s="96">
        <v>1545.54443359375</v>
      </c>
      <c r="Y564" s="92">
        <f t="shared" si="98"/>
        <v>-9.0685051414388651E-3</v>
      </c>
    </row>
    <row r="565" spans="3:25" ht="14.25" customHeight="1" x14ac:dyDescent="0.35">
      <c r="C565" s="95">
        <v>45461</v>
      </c>
      <c r="D565" s="96">
        <v>40620.800000000003</v>
      </c>
      <c r="E565" s="92">
        <f t="shared" si="88"/>
        <v>2.7338894916200118E-3</v>
      </c>
      <c r="F565" s="96">
        <v>1026.55004882812</v>
      </c>
      <c r="G565" s="92">
        <f t="shared" si="89"/>
        <v>6.6190048205123642E-3</v>
      </c>
      <c r="H565" s="96">
        <v>1814</v>
      </c>
      <c r="I565" s="92">
        <f t="shared" si="90"/>
        <v>4.2628306282090911E-3</v>
      </c>
      <c r="J565" s="96">
        <v>149.63000488281199</v>
      </c>
      <c r="K565" s="92">
        <f t="shared" si="91"/>
        <v>1.8747825099043602E-3</v>
      </c>
      <c r="L565" s="96">
        <v>136.97848510742099</v>
      </c>
      <c r="M565" s="92">
        <f t="shared" si="92"/>
        <v>9.9500707649544662E-3</v>
      </c>
      <c r="N565" s="96">
        <v>701.53234863281205</v>
      </c>
      <c r="O565" s="92">
        <f t="shared" si="93"/>
        <v>3.3791794752424886E-2</v>
      </c>
      <c r="P565" s="96">
        <v>96.658058166503906</v>
      </c>
      <c r="Q565" s="92">
        <f t="shared" si="94"/>
        <v>-8.6753276751330155E-3</v>
      </c>
      <c r="R565" s="96">
        <v>348.62335205078102</v>
      </c>
      <c r="S565" s="92">
        <f t="shared" si="95"/>
        <v>3.2567208124441027E-3</v>
      </c>
      <c r="T565" s="96">
        <v>310.50897216796801</v>
      </c>
      <c r="U565" s="92">
        <f t="shared" si="96"/>
        <v>3.2037435398496239E-2</v>
      </c>
      <c r="V565" s="96">
        <v>444.23431396484301</v>
      </c>
      <c r="W565" s="92">
        <f t="shared" si="97"/>
        <v>6.7982729459683533E-3</v>
      </c>
      <c r="X565" s="96">
        <v>1559.6884765625</v>
      </c>
      <c r="Y565" s="92">
        <f t="shared" si="98"/>
        <v>3.3455930739847428E-3</v>
      </c>
    </row>
    <row r="566" spans="3:25" ht="14.25" customHeight="1" x14ac:dyDescent="0.35">
      <c r="C566" s="95">
        <v>45457</v>
      </c>
      <c r="D566" s="96">
        <v>40510.050000000003</v>
      </c>
      <c r="E566" s="92">
        <f t="shared" si="88"/>
        <v>5.6288834330850968E-3</v>
      </c>
      <c r="F566" s="96">
        <v>1019.79998779296</v>
      </c>
      <c r="G566" s="92">
        <f t="shared" si="89"/>
        <v>2.1126746202733138E-3</v>
      </c>
      <c r="H566" s="96">
        <v>1806.30004882812</v>
      </c>
      <c r="I566" s="92">
        <f t="shared" si="90"/>
        <v>4.8677365093141578E-3</v>
      </c>
      <c r="J566" s="96">
        <v>149.350006103515</v>
      </c>
      <c r="K566" s="92">
        <f t="shared" si="91"/>
        <v>-9.3525368446207846E-3</v>
      </c>
      <c r="L566" s="96">
        <v>135.62896728515599</v>
      </c>
      <c r="M566" s="92">
        <f t="shared" si="92"/>
        <v>-2.4647210012543885E-3</v>
      </c>
      <c r="N566" s="96">
        <v>678.60119628906205</v>
      </c>
      <c r="O566" s="92">
        <f t="shared" si="93"/>
        <v>3.6621402868810327E-2</v>
      </c>
      <c r="P566" s="96">
        <v>97.503936767578097</v>
      </c>
      <c r="Q566" s="92">
        <f t="shared" si="94"/>
        <v>2.834687090956578E-3</v>
      </c>
      <c r="R566" s="96">
        <v>347.49166870117102</v>
      </c>
      <c r="S566" s="92">
        <f t="shared" si="95"/>
        <v>-4.0546790840949587E-3</v>
      </c>
      <c r="T566" s="96">
        <v>300.869873046875</v>
      </c>
      <c r="U566" s="92">
        <f t="shared" si="96"/>
        <v>1.5561960238952288E-4</v>
      </c>
      <c r="V566" s="96">
        <v>441.23468017578102</v>
      </c>
      <c r="W566" s="92">
        <f t="shared" si="97"/>
        <v>-7.1918684424223667E-3</v>
      </c>
      <c r="X566" s="96">
        <v>1554.48779296875</v>
      </c>
      <c r="Y566" s="92">
        <f t="shared" si="98"/>
        <v>3.3253604312237783E-3</v>
      </c>
    </row>
    <row r="567" spans="3:25" ht="14.25" customHeight="1" x14ac:dyDescent="0.35">
      <c r="C567" s="95">
        <v>45456</v>
      </c>
      <c r="D567" s="96">
        <v>40283.300000000003</v>
      </c>
      <c r="E567" s="92">
        <f t="shared" si="88"/>
        <v>2.3987249505270203E-2</v>
      </c>
      <c r="F567" s="96">
        <v>1017.65002441406</v>
      </c>
      <c r="G567" s="92">
        <f t="shared" si="89"/>
        <v>-2.7927247289956103E-3</v>
      </c>
      <c r="H567" s="96">
        <v>1797.55004882812</v>
      </c>
      <c r="I567" s="92">
        <f t="shared" si="90"/>
        <v>-1.6307728216241046E-2</v>
      </c>
      <c r="J567" s="96">
        <v>150.759994506835</v>
      </c>
      <c r="K567" s="92">
        <f t="shared" si="91"/>
        <v>-1.1020781341280483E-2</v>
      </c>
      <c r="L567" s="96">
        <v>135.96408081054599</v>
      </c>
      <c r="M567" s="92">
        <f t="shared" si="92"/>
        <v>8.3287870768851135E-3</v>
      </c>
      <c r="N567" s="96">
        <v>654.62780761718705</v>
      </c>
      <c r="O567" s="92">
        <f t="shared" si="93"/>
        <v>1.4148349362392176E-2</v>
      </c>
      <c r="P567" s="96">
        <v>97.228324890136705</v>
      </c>
      <c r="Q567" s="92">
        <f t="shared" si="94"/>
        <v>-8.4325834876571859E-3</v>
      </c>
      <c r="R567" s="96">
        <v>348.90637207031199</v>
      </c>
      <c r="S567" s="92">
        <f t="shared" si="95"/>
        <v>-3.6356563083848048E-3</v>
      </c>
      <c r="T567" s="96">
        <v>300.82305908203102</v>
      </c>
      <c r="U567" s="92">
        <f t="shared" si="96"/>
        <v>-9.8569624974159664E-3</v>
      </c>
      <c r="V567" s="96">
        <v>444.43096923828102</v>
      </c>
      <c r="W567" s="92">
        <f t="shared" si="97"/>
        <v>5.0039322032406908E-3</v>
      </c>
      <c r="X567" s="96">
        <v>1549.33569335937</v>
      </c>
      <c r="Y567" s="92">
        <f t="shared" si="98"/>
        <v>-6.9607336569178502E-3</v>
      </c>
    </row>
    <row r="568" spans="3:25" ht="14.25" customHeight="1" x14ac:dyDescent="0.35">
      <c r="C568" s="95">
        <v>45455</v>
      </c>
      <c r="D568" s="96">
        <v>39339.65</v>
      </c>
      <c r="E568" s="92">
        <f t="shared" si="88"/>
        <v>1.620413123977249E-2</v>
      </c>
      <c r="F568" s="96">
        <v>1020.5</v>
      </c>
      <c r="G568" s="92">
        <f t="shared" si="89"/>
        <v>2.6035510906650128E-3</v>
      </c>
      <c r="H568" s="96">
        <v>1827.34997558593</v>
      </c>
      <c r="I568" s="92">
        <f t="shared" si="90"/>
        <v>-1.5277241112194417E-2</v>
      </c>
      <c r="J568" s="96">
        <v>152.44000244140599</v>
      </c>
      <c r="K568" s="92">
        <f t="shared" si="91"/>
        <v>-8.5209986610113031E-4</v>
      </c>
      <c r="L568" s="96">
        <v>134.84101867675699</v>
      </c>
      <c r="M568" s="92">
        <f t="shared" si="92"/>
        <v>7.5117531471422527E-3</v>
      </c>
      <c r="N568" s="96">
        <v>645.4951171875</v>
      </c>
      <c r="O568" s="92">
        <f t="shared" si="93"/>
        <v>1.9200688475126126E-2</v>
      </c>
      <c r="P568" s="96">
        <v>98.055183410644503</v>
      </c>
      <c r="Q568" s="92">
        <f t="shared" si="94"/>
        <v>7.6177228853282486E-3</v>
      </c>
      <c r="R568" s="96">
        <v>350.17950439453102</v>
      </c>
      <c r="S568" s="92">
        <f t="shared" si="95"/>
        <v>1.061514391734697E-2</v>
      </c>
      <c r="T568" s="96">
        <v>303.817779541015</v>
      </c>
      <c r="U568" s="92">
        <f t="shared" si="96"/>
        <v>2.5588457781105856E-2</v>
      </c>
      <c r="V568" s="96">
        <v>442.21813964843699</v>
      </c>
      <c r="W568" s="92">
        <f t="shared" si="97"/>
        <v>2.7876195423182093E-3</v>
      </c>
      <c r="X568" s="96">
        <v>1560.19580078125</v>
      </c>
      <c r="Y568" s="92">
        <f t="shared" si="98"/>
        <v>1.7645925395119333E-2</v>
      </c>
    </row>
    <row r="569" spans="3:25" ht="14.25" customHeight="1" x14ac:dyDescent="0.35">
      <c r="C569" s="95">
        <v>45454</v>
      </c>
      <c r="D569" s="96">
        <v>38712.35</v>
      </c>
      <c r="E569" s="92">
        <f t="shared" si="88"/>
        <v>2.8924279916330287E-2</v>
      </c>
      <c r="F569" s="96">
        <v>1017.84997558593</v>
      </c>
      <c r="G569" s="92">
        <f t="shared" si="89"/>
        <v>-8.7164713835031771E-3</v>
      </c>
      <c r="H569" s="96">
        <v>1855.69995117187</v>
      </c>
      <c r="I569" s="92">
        <f t="shared" si="90"/>
        <v>-1.3109274727636233E-2</v>
      </c>
      <c r="J569" s="96">
        <v>152.57000732421801</v>
      </c>
      <c r="K569" s="92">
        <f t="shared" si="91"/>
        <v>-8.8995394014589335E-3</v>
      </c>
      <c r="L569" s="96">
        <v>133.835678100585</v>
      </c>
      <c r="M569" s="92">
        <f t="shared" si="92"/>
        <v>7.0878053121214979E-3</v>
      </c>
      <c r="N569" s="96">
        <v>633.33465576171795</v>
      </c>
      <c r="O569" s="92">
        <f t="shared" si="93"/>
        <v>1.3261235749334244E-2</v>
      </c>
      <c r="P569" s="96">
        <v>97.313873291015597</v>
      </c>
      <c r="Q569" s="92">
        <f t="shared" si="94"/>
        <v>4.0205298358866326E-3</v>
      </c>
      <c r="R569" s="96">
        <v>346.50134277343699</v>
      </c>
      <c r="S569" s="92">
        <f t="shared" si="95"/>
        <v>6.8511760683067635E-3</v>
      </c>
      <c r="T569" s="96">
        <v>296.23751831054602</v>
      </c>
      <c r="U569" s="92">
        <f t="shared" si="96"/>
        <v>2.374920901366373E-3</v>
      </c>
      <c r="V569" s="96">
        <v>440.98883056640602</v>
      </c>
      <c r="W569" s="92">
        <f t="shared" si="97"/>
        <v>8.9281805794771962E-4</v>
      </c>
      <c r="X569" s="96">
        <v>1533.14208984375</v>
      </c>
      <c r="Y569" s="92">
        <f t="shared" si="98"/>
        <v>3.2386497491023514E-2</v>
      </c>
    </row>
    <row r="570" spans="3:25" ht="14.25" customHeight="1" x14ac:dyDescent="0.35">
      <c r="C570" s="95">
        <v>45453</v>
      </c>
      <c r="D570" s="96">
        <v>37624.1</v>
      </c>
      <c r="E570" s="92">
        <f t="shared" si="88"/>
        <v>-0.12465246999318325</v>
      </c>
      <c r="F570" s="96">
        <v>1026.80004882812</v>
      </c>
      <c r="G570" s="92">
        <f t="shared" si="89"/>
        <v>6.6173825949107368E-3</v>
      </c>
      <c r="H570" s="96">
        <v>1880.34997558593</v>
      </c>
      <c r="I570" s="92">
        <f t="shared" si="90"/>
        <v>8.6361676738260229E-3</v>
      </c>
      <c r="J570" s="96">
        <v>153.94000244140599</v>
      </c>
      <c r="K570" s="92">
        <f t="shared" si="91"/>
        <v>3.4547863023608461E-3</v>
      </c>
      <c r="L570" s="96">
        <v>132.89375305175699</v>
      </c>
      <c r="M570" s="92">
        <f t="shared" si="92"/>
        <v>-1.8367169412469853E-3</v>
      </c>
      <c r="N570" s="96">
        <v>625.04577636718705</v>
      </c>
      <c r="O570" s="92">
        <f t="shared" si="93"/>
        <v>5.9110627575731378E-3</v>
      </c>
      <c r="P570" s="96">
        <v>96.924186706542898</v>
      </c>
      <c r="Q570" s="92">
        <f t="shared" si="94"/>
        <v>-1.1821692658237515E-2</v>
      </c>
      <c r="R570" s="96">
        <v>344.1435546875</v>
      </c>
      <c r="S570" s="92">
        <f t="shared" si="95"/>
        <v>1.1924432946489372E-2</v>
      </c>
      <c r="T570" s="96">
        <v>295.53564453125</v>
      </c>
      <c r="U570" s="92">
        <f t="shared" si="96"/>
        <v>2.0850127251650363E-2</v>
      </c>
      <c r="V570" s="96">
        <v>440.595458984375</v>
      </c>
      <c r="W570" s="92">
        <f t="shared" si="97"/>
        <v>1.0032724165007778E-2</v>
      </c>
      <c r="X570" s="96">
        <v>1485.04663085937</v>
      </c>
      <c r="Y570" s="92">
        <f t="shared" si="98"/>
        <v>2.2363069719092632E-2</v>
      </c>
    </row>
    <row r="571" spans="3:25" ht="14.25" customHeight="1" x14ac:dyDescent="0.35">
      <c r="C571" s="95">
        <v>45450</v>
      </c>
      <c r="D571" s="96">
        <v>42981.9</v>
      </c>
      <c r="E571" s="92">
        <f t="shared" si="88"/>
        <v>6.7727391288147087E-2</v>
      </c>
      <c r="F571" s="96">
        <v>1020.04998779296</v>
      </c>
      <c r="G571" s="92">
        <f t="shared" si="89"/>
        <v>1.8980071156975642E-2</v>
      </c>
      <c r="H571" s="96">
        <v>1864.25</v>
      </c>
      <c r="I571" s="92">
        <f t="shared" si="90"/>
        <v>-5.0930259314729831E-4</v>
      </c>
      <c r="J571" s="96">
        <v>153.41000366210901</v>
      </c>
      <c r="K571" s="92">
        <f t="shared" si="91"/>
        <v>2.3620528860056389E-2</v>
      </c>
      <c r="L571" s="96">
        <v>133.13829040527301</v>
      </c>
      <c r="M571" s="92">
        <f t="shared" si="92"/>
        <v>3.2665964048097962E-2</v>
      </c>
      <c r="N571" s="96">
        <v>621.372802734375</v>
      </c>
      <c r="O571" s="92">
        <f t="shared" si="93"/>
        <v>1.3598253207258715E-3</v>
      </c>
      <c r="P571" s="96">
        <v>98.083702087402301</v>
      </c>
      <c r="Q571" s="92">
        <f t="shared" si="94"/>
        <v>5.8479262214907735E-3</v>
      </c>
      <c r="R571" s="96">
        <v>340.08819580078102</v>
      </c>
      <c r="S571" s="92">
        <f t="shared" si="95"/>
        <v>3.1022327479006018E-2</v>
      </c>
      <c r="T571" s="96">
        <v>289.49954223632801</v>
      </c>
      <c r="U571" s="92">
        <f t="shared" si="96"/>
        <v>2.962218073675249E-2</v>
      </c>
      <c r="V571" s="96">
        <v>436.218994140625</v>
      </c>
      <c r="W571" s="92">
        <f t="shared" si="97"/>
        <v>2.7806749358449734E-2</v>
      </c>
      <c r="X571" s="96">
        <v>1452.56286621093</v>
      </c>
      <c r="Y571" s="92">
        <f t="shared" si="98"/>
        <v>2.4658939139912794E-2</v>
      </c>
    </row>
    <row r="572" spans="3:25" ht="14.25" customHeight="1" x14ac:dyDescent="0.35">
      <c r="C572" s="95">
        <v>45449</v>
      </c>
      <c r="D572" s="96">
        <v>40255.5</v>
      </c>
      <c r="E572" s="92">
        <f t="shared" si="88"/>
        <v>6.7184586932953483E-3</v>
      </c>
      <c r="F572" s="96">
        <v>1001.04998779296</v>
      </c>
      <c r="G572" s="92">
        <f t="shared" si="89"/>
        <v>5.185454970362402E-2</v>
      </c>
      <c r="H572" s="96">
        <v>1865.19995117187</v>
      </c>
      <c r="I572" s="92">
        <f t="shared" si="90"/>
        <v>1.9875865200093434E-2</v>
      </c>
      <c r="J572" s="96">
        <v>149.86999511718699</v>
      </c>
      <c r="K572" s="92">
        <f t="shared" si="91"/>
        <v>3.123920201563557E-2</v>
      </c>
      <c r="L572" s="96">
        <v>128.92677307128901</v>
      </c>
      <c r="M572" s="92">
        <f t="shared" si="92"/>
        <v>4.6306490147889567E-2</v>
      </c>
      <c r="N572" s="96">
        <v>620.52899169921795</v>
      </c>
      <c r="O572" s="92">
        <f t="shared" si="93"/>
        <v>2.7195752494929337E-2</v>
      </c>
      <c r="P572" s="96">
        <v>97.513450622558594</v>
      </c>
      <c r="Q572" s="92">
        <f t="shared" si="94"/>
        <v>5.3929206979741906E-2</v>
      </c>
      <c r="R572" s="96">
        <v>329.85531616210898</v>
      </c>
      <c r="S572" s="92">
        <f t="shared" si="95"/>
        <v>2.5659665847115098E-2</v>
      </c>
      <c r="T572" s="96">
        <v>281.170654296875</v>
      </c>
      <c r="U572" s="92">
        <f t="shared" si="96"/>
        <v>5.5223294189548078E-3</v>
      </c>
      <c r="V572" s="96">
        <v>424.41732788085898</v>
      </c>
      <c r="W572" s="92">
        <f t="shared" si="97"/>
        <v>2.0695432952976045E-2</v>
      </c>
      <c r="X572" s="96">
        <v>1417.60620117187</v>
      </c>
      <c r="Y572" s="92">
        <f t="shared" si="98"/>
        <v>1.5666303973369544E-2</v>
      </c>
    </row>
    <row r="573" spans="3:25" ht="14.25" customHeight="1" x14ac:dyDescent="0.35">
      <c r="C573" s="95">
        <v>45448</v>
      </c>
      <c r="D573" s="96">
        <v>39986.85</v>
      </c>
      <c r="E573" s="92">
        <f t="shared" si="88"/>
        <v>-1.4427366521904128E-2</v>
      </c>
      <c r="F573" s="96">
        <v>951.70001220703102</v>
      </c>
      <c r="G573" s="92">
        <f t="shared" si="89"/>
        <v>-2.6493416556585436E-2</v>
      </c>
      <c r="H573" s="96">
        <v>1828.84997558593</v>
      </c>
      <c r="I573" s="92">
        <f t="shared" si="90"/>
        <v>0.11108746997930141</v>
      </c>
      <c r="J573" s="96">
        <v>145.33000183105401</v>
      </c>
      <c r="K573" s="92">
        <f t="shared" si="91"/>
        <v>5.1179577557682876E-3</v>
      </c>
      <c r="L573" s="96">
        <v>123.22084808349599</v>
      </c>
      <c r="M573" s="92">
        <f t="shared" si="92"/>
        <v>3.5782219755001288E-2</v>
      </c>
      <c r="N573" s="96">
        <v>604.10003662109295</v>
      </c>
      <c r="O573" s="92">
        <f t="shared" si="93"/>
        <v>9.9855450252239297E-2</v>
      </c>
      <c r="P573" s="96">
        <v>92.523719787597599</v>
      </c>
      <c r="Q573" s="92">
        <f t="shared" si="94"/>
        <v>-5.1345452783257972E-4</v>
      </c>
      <c r="R573" s="96">
        <v>321.60308837890602</v>
      </c>
      <c r="S573" s="92">
        <f t="shared" si="95"/>
        <v>2.9433887507403833E-2</v>
      </c>
      <c r="T573" s="96">
        <v>279.62646484375</v>
      </c>
      <c r="U573" s="92">
        <f t="shared" si="96"/>
        <v>9.629762018363186E-3</v>
      </c>
      <c r="V573" s="96">
        <v>415.811920166015</v>
      </c>
      <c r="W573" s="92">
        <f t="shared" si="97"/>
        <v>5.8057922572041232E-2</v>
      </c>
      <c r="X573" s="96">
        <v>1395.74011230468</v>
      </c>
      <c r="Y573" s="92">
        <f t="shared" si="98"/>
        <v>2.8988120999010603E-2</v>
      </c>
    </row>
    <row r="574" spans="3:25" ht="14.25" customHeight="1" x14ac:dyDescent="0.35">
      <c r="C574" s="95">
        <v>45447</v>
      </c>
      <c r="D574" s="96">
        <v>40572.199999999997</v>
      </c>
      <c r="E574" s="92">
        <f t="shared" si="88"/>
        <v>-5.4577967562082774E-3</v>
      </c>
      <c r="F574" s="96">
        <v>977.59997558593705</v>
      </c>
      <c r="G574" s="92">
        <f t="shared" si="89"/>
        <v>-0.19996725344732602</v>
      </c>
      <c r="H574" s="96">
        <v>1646</v>
      </c>
      <c r="I574" s="92">
        <f t="shared" si="90"/>
        <v>-0.1923454367026497</v>
      </c>
      <c r="J574" s="96">
        <v>144.58999633789</v>
      </c>
      <c r="K574" s="92">
        <f t="shared" si="91"/>
        <v>-0.17329902010478759</v>
      </c>
      <c r="L574" s="96">
        <v>118.964050292968</v>
      </c>
      <c r="M574" s="92">
        <f t="shared" si="92"/>
        <v>-0.13699067146543065</v>
      </c>
      <c r="N574" s="96">
        <v>549.25402832031205</v>
      </c>
      <c r="O574" s="92">
        <f t="shared" si="93"/>
        <v>-0.16001222787722691</v>
      </c>
      <c r="P574" s="96">
        <v>92.571250915527301</v>
      </c>
      <c r="Q574" s="92">
        <f t="shared" si="94"/>
        <v>-0.13919575116607408</v>
      </c>
      <c r="R574" s="96">
        <v>312.40771484375</v>
      </c>
      <c r="S574" s="92">
        <f t="shared" si="95"/>
        <v>-0.15454299791150072</v>
      </c>
      <c r="T574" s="96">
        <v>276.95941162109301</v>
      </c>
      <c r="U574" s="92">
        <f t="shared" si="96"/>
        <v>-0.12350054070112437</v>
      </c>
      <c r="V574" s="96">
        <v>392.99542236328102</v>
      </c>
      <c r="W574" s="92">
        <f t="shared" si="97"/>
        <v>-0.1247397703494989</v>
      </c>
      <c r="X574" s="96">
        <v>1356.42004394531</v>
      </c>
      <c r="Y574" s="92">
        <f t="shared" si="98"/>
        <v>-7.6819027320332078E-2</v>
      </c>
    </row>
    <row r="575" spans="3:25" ht="14.25" customHeight="1" x14ac:dyDescent="0.35">
      <c r="C575" s="95">
        <v>45446</v>
      </c>
      <c r="D575" s="96">
        <v>40794.85</v>
      </c>
      <c r="E575" s="92">
        <f t="shared" si="88"/>
        <v>-1.2055414220206284E-2</v>
      </c>
      <c r="F575" s="96">
        <v>1221.94995117187</v>
      </c>
      <c r="G575" s="92">
        <f t="shared" si="89"/>
        <v>8.8305929846755893E-2</v>
      </c>
      <c r="H575" s="96">
        <v>2038</v>
      </c>
      <c r="I575" s="92">
        <f t="shared" si="90"/>
        <v>6.7938284943914962E-2</v>
      </c>
      <c r="J575" s="96">
        <v>174.89999389648401</v>
      </c>
      <c r="K575" s="92">
        <f t="shared" si="91"/>
        <v>0.15705206178376052</v>
      </c>
      <c r="L575" s="96">
        <v>137.84793090820301</v>
      </c>
      <c r="M575" s="92">
        <f t="shared" si="92"/>
        <v>3.5021978458859682E-2</v>
      </c>
      <c r="N575" s="96">
        <v>653.88336181640602</v>
      </c>
      <c r="O575" s="92">
        <f t="shared" si="93"/>
        <v>7.455141956063871E-2</v>
      </c>
      <c r="P575" s="96">
        <v>107.54042053222599</v>
      </c>
      <c r="Q575" s="92">
        <f t="shared" si="94"/>
        <v>5.5011649219280923E-2</v>
      </c>
      <c r="R575" s="96">
        <v>369.513427734375</v>
      </c>
      <c r="S575" s="92">
        <f t="shared" si="95"/>
        <v>9.1365039139448934E-2</v>
      </c>
      <c r="T575" s="96">
        <v>315.98355102539</v>
      </c>
      <c r="U575" s="92">
        <f t="shared" si="96"/>
        <v>8.919350242414148E-2</v>
      </c>
      <c r="V575" s="96">
        <v>449.00408935546801</v>
      </c>
      <c r="W575" s="92">
        <f t="shared" si="97"/>
        <v>4.533472209542011E-2</v>
      </c>
      <c r="X575" s="96">
        <v>1469.28942871093</v>
      </c>
      <c r="Y575" s="92">
        <f t="shared" si="98"/>
        <v>8.9558902288169318E-3</v>
      </c>
    </row>
    <row r="576" spans="3:25" ht="14.25" customHeight="1" x14ac:dyDescent="0.35">
      <c r="C576" s="95">
        <v>45443</v>
      </c>
      <c r="D576" s="96">
        <v>41292.65</v>
      </c>
      <c r="E576" s="92">
        <f t="shared" si="88"/>
        <v>-8.2143118772465273E-3</v>
      </c>
      <c r="F576" s="96">
        <v>1122.80004882812</v>
      </c>
      <c r="G576" s="92">
        <f t="shared" si="89"/>
        <v>2.1145012930315898E-2</v>
      </c>
      <c r="H576" s="96">
        <v>1908.34997558593</v>
      </c>
      <c r="I576" s="92">
        <f t="shared" si="90"/>
        <v>1.7840925242039951E-2</v>
      </c>
      <c r="J576" s="96">
        <v>151.16000366210901</v>
      </c>
      <c r="K576" s="92">
        <f t="shared" si="91"/>
        <v>8.2187940924187464E-2</v>
      </c>
      <c r="L576" s="96">
        <v>133.18357849121</v>
      </c>
      <c r="M576" s="92">
        <f t="shared" si="92"/>
        <v>2.9401500621003329E-2</v>
      </c>
      <c r="N576" s="96">
        <v>608.51751708984295</v>
      </c>
      <c r="O576" s="92">
        <f t="shared" si="93"/>
        <v>9.8846618936123676E-3</v>
      </c>
      <c r="P576" s="96">
        <v>101.93292236328099</v>
      </c>
      <c r="Q576" s="92">
        <f t="shared" si="94"/>
        <v>6.1355827639437255E-2</v>
      </c>
      <c r="R576" s="96">
        <v>338.57913208007801</v>
      </c>
      <c r="S576" s="92">
        <f t="shared" si="95"/>
        <v>-1.9461695301306037E-3</v>
      </c>
      <c r="T576" s="96">
        <v>290.107818603515</v>
      </c>
      <c r="U576" s="92">
        <f t="shared" si="96"/>
        <v>1.0759743401872246E-2</v>
      </c>
      <c r="V576" s="96">
        <v>429.53140258789</v>
      </c>
      <c r="W576" s="92">
        <f t="shared" si="97"/>
        <v>2.6801451234300444E-2</v>
      </c>
      <c r="X576" s="96">
        <v>1456.24743652343</v>
      </c>
      <c r="Y576" s="92">
        <f t="shared" si="98"/>
        <v>4.2590950043623677E-2</v>
      </c>
    </row>
    <row r="577" spans="3:25" ht="14.25" customHeight="1" x14ac:dyDescent="0.35">
      <c r="C577" s="95">
        <v>45442</v>
      </c>
      <c r="D577" s="96">
        <v>41634.65</v>
      </c>
      <c r="E577" s="92">
        <f t="shared" si="88"/>
        <v>1.8142772066387369E-3</v>
      </c>
      <c r="F577" s="96">
        <v>1099.55004882812</v>
      </c>
      <c r="G577" s="92">
        <f t="shared" si="89"/>
        <v>1.2756837320753833E-2</v>
      </c>
      <c r="H577" s="96">
        <v>1874.90002441406</v>
      </c>
      <c r="I577" s="92">
        <f t="shared" si="90"/>
        <v>-2.5005060826333025E-3</v>
      </c>
      <c r="J577" s="96">
        <v>139.67999267578099</v>
      </c>
      <c r="K577" s="92">
        <f t="shared" si="91"/>
        <v>2.8192759662797773E-2</v>
      </c>
      <c r="L577" s="96">
        <v>129.379623413085</v>
      </c>
      <c r="M577" s="92">
        <f t="shared" si="92"/>
        <v>-1.7537812061832359E-2</v>
      </c>
      <c r="N577" s="96">
        <v>602.56140136718705</v>
      </c>
      <c r="O577" s="92">
        <f t="shared" si="93"/>
        <v>7.9445177334787065E-3</v>
      </c>
      <c r="P577" s="96">
        <v>96.040290832519503</v>
      </c>
      <c r="Q577" s="92">
        <f t="shared" si="94"/>
        <v>-5.4133349683029852E-3</v>
      </c>
      <c r="R577" s="96">
        <v>339.23934936523398</v>
      </c>
      <c r="S577" s="92">
        <f t="shared" si="95"/>
        <v>-1.3439476958145957E-2</v>
      </c>
      <c r="T577" s="96">
        <v>287.01956176757801</v>
      </c>
      <c r="U577" s="92">
        <f t="shared" si="96"/>
        <v>-3.4624092803625217E-2</v>
      </c>
      <c r="V577" s="96">
        <v>418.31982421875</v>
      </c>
      <c r="W577" s="92">
        <f t="shared" si="97"/>
        <v>-1.7326942238483523E-2</v>
      </c>
      <c r="X577" s="96">
        <v>1396.75817871093</v>
      </c>
      <c r="Y577" s="92">
        <f t="shared" si="98"/>
        <v>-1.0815955765168472E-2</v>
      </c>
    </row>
    <row r="578" spans="3:25" ht="14.25" customHeight="1" x14ac:dyDescent="0.35">
      <c r="C578" s="95">
        <v>45441</v>
      </c>
      <c r="D578" s="96">
        <v>41559.25</v>
      </c>
      <c r="E578" s="92">
        <f t="shared" si="88"/>
        <v>5.5091086591234628E-3</v>
      </c>
      <c r="F578" s="96">
        <v>1085.69995117187</v>
      </c>
      <c r="G578" s="92">
        <f t="shared" si="89"/>
        <v>-2.2057021118556674E-3</v>
      </c>
      <c r="H578" s="96">
        <v>1879.59997558593</v>
      </c>
      <c r="I578" s="92">
        <f t="shared" si="90"/>
        <v>-7.4195593942852911E-3</v>
      </c>
      <c r="J578" s="96">
        <v>135.850006103515</v>
      </c>
      <c r="K578" s="92">
        <f t="shared" si="91"/>
        <v>5.1559379031074215E-4</v>
      </c>
      <c r="L578" s="96">
        <v>131.68916320800699</v>
      </c>
      <c r="M578" s="92">
        <f t="shared" si="92"/>
        <v>2.5387862866426802E-2</v>
      </c>
      <c r="N578" s="96">
        <v>597.81207275390602</v>
      </c>
      <c r="O578" s="92">
        <f t="shared" si="93"/>
        <v>-1.4275194519703716E-2</v>
      </c>
      <c r="P578" s="96">
        <v>96.563018798828097</v>
      </c>
      <c r="Q578" s="92">
        <f t="shared" si="94"/>
        <v>1.3972018789798923E-2</v>
      </c>
      <c r="R578" s="96">
        <v>343.86065673828102</v>
      </c>
      <c r="S578" s="92">
        <f t="shared" si="95"/>
        <v>-2.1892701145935778E-3</v>
      </c>
      <c r="T578" s="96">
        <v>297.31378173828102</v>
      </c>
      <c r="U578" s="92">
        <f t="shared" si="96"/>
        <v>1.5665262562011062E-2</v>
      </c>
      <c r="V578" s="96">
        <v>425.69583129882801</v>
      </c>
      <c r="W578" s="92">
        <f t="shared" si="97"/>
        <v>-9.2698589559805367E-3</v>
      </c>
      <c r="X578" s="96">
        <v>1412.03063964843</v>
      </c>
      <c r="Y578" s="92">
        <f t="shared" si="98"/>
        <v>1.5339699573296395E-2</v>
      </c>
    </row>
    <row r="579" spans="3:25" ht="14.25" customHeight="1" x14ac:dyDescent="0.35">
      <c r="C579" s="95">
        <v>45440</v>
      </c>
      <c r="D579" s="96">
        <v>41331.550000000003</v>
      </c>
      <c r="E579" s="92">
        <f t="shared" si="88"/>
        <v>8.7988958056970379E-3</v>
      </c>
      <c r="F579" s="96">
        <v>1088.09997558593</v>
      </c>
      <c r="G579" s="92">
        <f t="shared" si="89"/>
        <v>-1.4714538288804979E-2</v>
      </c>
      <c r="H579" s="96">
        <v>1893.65002441406</v>
      </c>
      <c r="I579" s="92">
        <f t="shared" si="90"/>
        <v>-1.8579930337362049E-2</v>
      </c>
      <c r="J579" s="96">
        <v>135.77999877929599</v>
      </c>
      <c r="K579" s="92">
        <f t="shared" si="91"/>
        <v>-3.6816360902781953E-2</v>
      </c>
      <c r="L579" s="96">
        <v>128.42863464355401</v>
      </c>
      <c r="M579" s="92">
        <f t="shared" si="92"/>
        <v>-2.8767040457217563E-2</v>
      </c>
      <c r="N579" s="96">
        <v>606.46954345703102</v>
      </c>
      <c r="O579" s="92">
        <f t="shared" si="93"/>
        <v>-1.3121895334117339E-2</v>
      </c>
      <c r="P579" s="96">
        <v>95.232429504394503</v>
      </c>
      <c r="Q579" s="92">
        <f t="shared" si="94"/>
        <v>-2.052792113818136E-2</v>
      </c>
      <c r="R579" s="96">
        <v>344.61511230468699</v>
      </c>
      <c r="S579" s="92">
        <f t="shared" si="95"/>
        <v>-1.1497335799554254E-2</v>
      </c>
      <c r="T579" s="96">
        <v>292.72811889648398</v>
      </c>
      <c r="U579" s="92">
        <f t="shared" si="96"/>
        <v>-1.6197672153856146E-2</v>
      </c>
      <c r="V579" s="96">
        <v>429.67889404296801</v>
      </c>
      <c r="W579" s="92">
        <f t="shared" si="97"/>
        <v>-2.0513419861018733E-2</v>
      </c>
      <c r="X579" s="96">
        <v>1390.69775390625</v>
      </c>
      <c r="Y579" s="92">
        <f t="shared" si="98"/>
        <v>2.5710568119572619E-2</v>
      </c>
    </row>
    <row r="580" spans="3:25" ht="14.25" customHeight="1" x14ac:dyDescent="0.35">
      <c r="C580" s="95">
        <v>45439</v>
      </c>
      <c r="D580" s="96">
        <v>40971.050000000003</v>
      </c>
      <c r="E580" s="92">
        <f t="shared" ref="E580:E643" si="99">D580/D581-1</f>
        <v>1.331095878722377E-2</v>
      </c>
      <c r="F580" s="96">
        <v>1104.34997558593</v>
      </c>
      <c r="G580" s="92">
        <f t="shared" ref="G580:G643" si="100">F580/F581-1</f>
        <v>-2.1234080506208342E-3</v>
      </c>
      <c r="H580" s="96">
        <v>1929.5</v>
      </c>
      <c r="I580" s="92">
        <f t="shared" ref="I580:I643" si="101">H580/H581-1</f>
        <v>1.479238860107257E-3</v>
      </c>
      <c r="J580" s="96">
        <v>140.97000122070301</v>
      </c>
      <c r="K580" s="92">
        <f t="shared" ref="K580:K643" si="102">J580/J581-1</f>
        <v>-3.0409667209446711E-3</v>
      </c>
      <c r="L580" s="96">
        <v>132.23257446289</v>
      </c>
      <c r="M580" s="92">
        <f t="shared" ref="M580:M643" si="103">L580/L581-1</f>
        <v>6.8965373006297792E-3</v>
      </c>
      <c r="N580" s="96">
        <v>614.53338623046795</v>
      </c>
      <c r="O580" s="92">
        <f t="shared" ref="O580:O643" si="104">N580/N581-1</f>
        <v>3.4046403385845192E-2</v>
      </c>
      <c r="P580" s="96">
        <v>97.228324890136705</v>
      </c>
      <c r="Q580" s="92">
        <f t="shared" ref="Q580:Q643" si="105">P580/P581-1</f>
        <v>-1.4641220748405903E-3</v>
      </c>
      <c r="R580" s="96">
        <v>348.62335205078102</v>
      </c>
      <c r="S580" s="92">
        <f t="shared" ref="S580:S643" si="106">R580/R581-1</f>
        <v>-1.4135338968781608E-2</v>
      </c>
      <c r="T580" s="96">
        <v>297.54769897460898</v>
      </c>
      <c r="U580" s="92">
        <f t="shared" ref="U580:U643" si="107">T580/T581-1</f>
        <v>-2.6661939495754572E-3</v>
      </c>
      <c r="V580" s="96">
        <v>438.67767333984301</v>
      </c>
      <c r="W580" s="92">
        <f t="shared" ref="W580:W643" si="108">V580/V581-1</f>
        <v>-2.5715998812357865E-3</v>
      </c>
      <c r="X580" s="96">
        <v>1355.83837890625</v>
      </c>
      <c r="Y580" s="92">
        <f t="shared" ref="Y580:Y643" si="109">X580/X581-1</f>
        <v>-1.6779174983749812E-3</v>
      </c>
    </row>
    <row r="581" spans="3:25" ht="14.25" customHeight="1" x14ac:dyDescent="0.35">
      <c r="C581" s="95">
        <v>45436</v>
      </c>
      <c r="D581" s="96">
        <v>40432.85</v>
      </c>
      <c r="E581" s="92">
        <f t="shared" si="99"/>
        <v>3.2342906767570678E-3</v>
      </c>
      <c r="F581" s="96">
        <v>1106.69995117187</v>
      </c>
      <c r="G581" s="92">
        <f t="shared" si="100"/>
        <v>6.4568713564736591E-3</v>
      </c>
      <c r="H581" s="96">
        <v>1926.65002441406</v>
      </c>
      <c r="I581" s="92">
        <f t="shared" si="101"/>
        <v>2.0039164870534254E-2</v>
      </c>
      <c r="J581" s="96">
        <v>141.39999389648401</v>
      </c>
      <c r="K581" s="92">
        <f t="shared" si="102"/>
        <v>-6.1152059453786212E-3</v>
      </c>
      <c r="L581" s="96">
        <v>131.32687377929599</v>
      </c>
      <c r="M581" s="92">
        <f t="shared" si="103"/>
        <v>-1.0914188398952529E-2</v>
      </c>
      <c r="N581" s="96">
        <v>594.29962158203102</v>
      </c>
      <c r="O581" s="92">
        <f t="shared" si="104"/>
        <v>-2.7208670776292077E-2</v>
      </c>
      <c r="P581" s="96">
        <v>97.370887756347599</v>
      </c>
      <c r="Q581" s="92">
        <f t="shared" si="105"/>
        <v>-2.7065553671149378E-2</v>
      </c>
      <c r="R581" s="96">
        <v>353.62191772460898</v>
      </c>
      <c r="S581" s="92">
        <f t="shared" si="106"/>
        <v>7.118108292623937E-3</v>
      </c>
      <c r="T581" s="96">
        <v>298.34313964843699</v>
      </c>
      <c r="U581" s="92">
        <f t="shared" si="107"/>
        <v>-3.4385881930812934E-3</v>
      </c>
      <c r="V581" s="96">
        <v>439.80868530273398</v>
      </c>
      <c r="W581" s="92">
        <f t="shared" si="108"/>
        <v>-4.3414995151468405E-3</v>
      </c>
      <c r="X581" s="96">
        <v>1358.1171875</v>
      </c>
      <c r="Y581" s="92">
        <f t="shared" si="109"/>
        <v>-1.8121735403843986E-2</v>
      </c>
    </row>
    <row r="582" spans="3:25" ht="14.25" customHeight="1" x14ac:dyDescent="0.35">
      <c r="C582" s="95">
        <v>45435</v>
      </c>
      <c r="D582" s="96">
        <v>40302.5</v>
      </c>
      <c r="E582" s="92">
        <f t="shared" si="99"/>
        <v>5.6367057085682237E-3</v>
      </c>
      <c r="F582" s="96">
        <v>1099.59997558593</v>
      </c>
      <c r="G582" s="92">
        <f t="shared" si="100"/>
        <v>1.1638092812296996E-2</v>
      </c>
      <c r="H582" s="96">
        <v>1888.80004882812</v>
      </c>
      <c r="I582" s="92">
        <f t="shared" si="101"/>
        <v>1.1974656830319619E-2</v>
      </c>
      <c r="J582" s="96">
        <v>142.27000427246</v>
      </c>
      <c r="K582" s="92">
        <f t="shared" si="102"/>
        <v>2.8780180631674979E-2</v>
      </c>
      <c r="L582" s="96">
        <v>132.77601623535099</v>
      </c>
      <c r="M582" s="92">
        <f t="shared" si="103"/>
        <v>-1.2129151469139288E-2</v>
      </c>
      <c r="N582" s="96">
        <v>610.92199707031205</v>
      </c>
      <c r="O582" s="92">
        <f t="shared" si="104"/>
        <v>1.3126462537530026E-2</v>
      </c>
      <c r="P582" s="96">
        <v>100.07959747314401</v>
      </c>
      <c r="Q582" s="92">
        <f t="shared" si="105"/>
        <v>-4.2552238590678471E-3</v>
      </c>
      <c r="R582" s="96">
        <v>351.12258911132801</v>
      </c>
      <c r="S582" s="92">
        <f t="shared" si="106"/>
        <v>-4.1461937728245468E-3</v>
      </c>
      <c r="T582" s="96">
        <v>299.37255859375</v>
      </c>
      <c r="U582" s="92">
        <f t="shared" si="107"/>
        <v>-1.7958636063449163E-2</v>
      </c>
      <c r="V582" s="96">
        <v>441.72644042968699</v>
      </c>
      <c r="W582" s="92">
        <f t="shared" si="108"/>
        <v>3.2387554994661727E-3</v>
      </c>
      <c r="X582" s="96">
        <v>1383.18286132812</v>
      </c>
      <c r="Y582" s="92">
        <f t="shared" si="109"/>
        <v>3.231272157850551E-2</v>
      </c>
    </row>
    <row r="583" spans="3:25" ht="14.25" customHeight="1" x14ac:dyDescent="0.35">
      <c r="C583" s="95">
        <v>45434</v>
      </c>
      <c r="D583" s="96">
        <v>40076.6</v>
      </c>
      <c r="E583" s="92">
        <f t="shared" si="99"/>
        <v>3.1802611043176832E-3</v>
      </c>
      <c r="F583" s="96">
        <v>1086.94995117187</v>
      </c>
      <c r="G583" s="92">
        <f t="shared" si="100"/>
        <v>2.4071910844278177E-2</v>
      </c>
      <c r="H583" s="96">
        <v>1866.44995117187</v>
      </c>
      <c r="I583" s="92">
        <f t="shared" si="101"/>
        <v>3.8185256563669778E-3</v>
      </c>
      <c r="J583" s="96">
        <v>138.28999328613199</v>
      </c>
      <c r="K583" s="92">
        <f t="shared" si="102"/>
        <v>1.6763464975968478E-2</v>
      </c>
      <c r="L583" s="96">
        <v>134.40625</v>
      </c>
      <c r="M583" s="92">
        <f t="shared" si="103"/>
        <v>8.4947161480271038E-3</v>
      </c>
      <c r="N583" s="96">
        <v>603.00665283203102</v>
      </c>
      <c r="O583" s="92">
        <f t="shared" si="104"/>
        <v>9.1903829436890128E-3</v>
      </c>
      <c r="P583" s="96">
        <v>100.507278442382</v>
      </c>
      <c r="Q583" s="92">
        <f t="shared" si="105"/>
        <v>2.5703054080511878E-2</v>
      </c>
      <c r="R583" s="96">
        <v>352.58447265625</v>
      </c>
      <c r="S583" s="92">
        <f t="shared" si="106"/>
        <v>4.9730713734745802E-3</v>
      </c>
      <c r="T583" s="96">
        <v>304.84719848632801</v>
      </c>
      <c r="U583" s="92">
        <f t="shared" si="107"/>
        <v>3.0722504585267707E-4</v>
      </c>
      <c r="V583" s="96">
        <v>440.30041503906199</v>
      </c>
      <c r="W583" s="92">
        <f t="shared" si="108"/>
        <v>1.3583918681532747E-2</v>
      </c>
      <c r="X583" s="96">
        <v>1339.88745117187</v>
      </c>
      <c r="Y583" s="92">
        <f t="shared" si="109"/>
        <v>-2.4910000778202379E-2</v>
      </c>
    </row>
    <row r="584" spans="3:25" ht="14.25" customHeight="1" x14ac:dyDescent="0.35">
      <c r="C584" s="95">
        <v>45433</v>
      </c>
      <c r="D584" s="96">
        <v>39949.550000000003</v>
      </c>
      <c r="E584" s="92">
        <f t="shared" si="99"/>
        <v>1.1529541046533476E-2</v>
      </c>
      <c r="F584" s="96">
        <v>1061.40002441406</v>
      </c>
      <c r="G584" s="92">
        <f t="shared" si="100"/>
        <v>2.5358643076744958E-2</v>
      </c>
      <c r="H584" s="96">
        <v>1859.34997558593</v>
      </c>
      <c r="I584" s="92">
        <f t="shared" si="101"/>
        <v>1.4375327651898528E-2</v>
      </c>
      <c r="J584" s="96">
        <v>136.009994506835</v>
      </c>
      <c r="K584" s="92">
        <f t="shared" si="102"/>
        <v>6.9345010583612643E-2</v>
      </c>
      <c r="L584" s="96">
        <v>133.27412414550699</v>
      </c>
      <c r="M584" s="92">
        <f t="shared" si="103"/>
        <v>0</v>
      </c>
      <c r="N584" s="96">
        <v>597.51525878906205</v>
      </c>
      <c r="O584" s="92">
        <f t="shared" si="104"/>
        <v>1.6837767069887155E-2</v>
      </c>
      <c r="P584" s="96">
        <v>97.988670349121094</v>
      </c>
      <c r="Q584" s="92">
        <f t="shared" si="105"/>
        <v>3.8791050763671731E-2</v>
      </c>
      <c r="R584" s="96">
        <v>350.83972167968699</v>
      </c>
      <c r="S584" s="92">
        <f t="shared" si="106"/>
        <v>1.7923136165436615E-2</v>
      </c>
      <c r="T584" s="96">
        <v>304.75357055664</v>
      </c>
      <c r="U584" s="92">
        <f t="shared" si="107"/>
        <v>3.991701211973564E-2</v>
      </c>
      <c r="V584" s="96">
        <v>434.39956665039</v>
      </c>
      <c r="W584" s="92">
        <f t="shared" si="108"/>
        <v>1.2376833004964061E-2</v>
      </c>
      <c r="X584" s="96">
        <v>1374.11669921875</v>
      </c>
      <c r="Y584" s="92">
        <f t="shared" si="109"/>
        <v>2.7889565254869408E-2</v>
      </c>
    </row>
    <row r="585" spans="3:25" ht="14.25" customHeight="1" x14ac:dyDescent="0.35">
      <c r="C585" s="95">
        <v>45429</v>
      </c>
      <c r="D585" s="96">
        <v>39494.199999999997</v>
      </c>
      <c r="E585" s="92">
        <f t="shared" si="99"/>
        <v>1.6107018214141844E-2</v>
      </c>
      <c r="F585" s="96">
        <v>1035.15002441406</v>
      </c>
      <c r="G585" s="92">
        <f t="shared" si="100"/>
        <v>4.025241914704214E-3</v>
      </c>
      <c r="H585" s="96">
        <v>1833</v>
      </c>
      <c r="I585" s="92">
        <f t="shared" si="101"/>
        <v>-6.1808849832788448E-3</v>
      </c>
      <c r="J585" s="96">
        <v>127.19000244140599</v>
      </c>
      <c r="K585" s="92">
        <f t="shared" si="102"/>
        <v>-6.8712800225287918E-3</v>
      </c>
      <c r="L585" s="96">
        <v>133.27412414550699</v>
      </c>
      <c r="M585" s="92">
        <f t="shared" si="103"/>
        <v>4.2507880947469046E-2</v>
      </c>
      <c r="N585" s="96">
        <v>587.62103271484295</v>
      </c>
      <c r="O585" s="92">
        <f t="shared" si="104"/>
        <v>-4.2080078607753535E-4</v>
      </c>
      <c r="P585" s="96">
        <v>94.329528808593693</v>
      </c>
      <c r="Q585" s="92">
        <f t="shared" si="105"/>
        <v>1.0692497447715166E-2</v>
      </c>
      <c r="R585" s="96">
        <v>344.66229248046801</v>
      </c>
      <c r="S585" s="92">
        <f t="shared" si="106"/>
        <v>1.106651060967323E-2</v>
      </c>
      <c r="T585" s="96">
        <v>293.0556640625</v>
      </c>
      <c r="U585" s="92">
        <f t="shared" si="107"/>
        <v>2.079951446930961E-3</v>
      </c>
      <c r="V585" s="96">
        <v>429.08880615234301</v>
      </c>
      <c r="W585" s="92">
        <f t="shared" si="108"/>
        <v>5.415294239376367E-3</v>
      </c>
      <c r="X585" s="96">
        <v>1336.8330078125</v>
      </c>
      <c r="Y585" s="92">
        <f t="shared" si="109"/>
        <v>2.9842414777065951E-2</v>
      </c>
    </row>
    <row r="586" spans="3:25" ht="14.25" customHeight="1" x14ac:dyDescent="0.35">
      <c r="C586" s="95">
        <v>45428</v>
      </c>
      <c r="D586" s="96">
        <v>38868.15</v>
      </c>
      <c r="E586" s="92">
        <f t="shared" si="99"/>
        <v>-5.6613741047775168E-3</v>
      </c>
      <c r="F586" s="96">
        <v>1031</v>
      </c>
      <c r="G586" s="92">
        <f t="shared" si="100"/>
        <v>9.1518380683270895E-3</v>
      </c>
      <c r="H586" s="96">
        <v>1844.40002441406</v>
      </c>
      <c r="I586" s="92">
        <f t="shared" si="101"/>
        <v>2.8545795233168025E-3</v>
      </c>
      <c r="J586" s="96">
        <v>128.07000732421801</v>
      </c>
      <c r="K586" s="92">
        <f t="shared" si="102"/>
        <v>9.3794747040565341E-4</v>
      </c>
      <c r="L586" s="96">
        <v>127.839920043945</v>
      </c>
      <c r="M586" s="92">
        <f t="shared" si="103"/>
        <v>4.2688020126306903E-3</v>
      </c>
      <c r="N586" s="96">
        <v>587.868408203125</v>
      </c>
      <c r="O586" s="92">
        <f t="shared" si="104"/>
        <v>-6.5210863863176538E-3</v>
      </c>
      <c r="P586" s="96">
        <v>93.331581115722599</v>
      </c>
      <c r="Q586" s="92">
        <f t="shared" si="105"/>
        <v>8.2134592832618925E-3</v>
      </c>
      <c r="R586" s="96">
        <v>340.88983154296801</v>
      </c>
      <c r="S586" s="92">
        <f t="shared" si="106"/>
        <v>2.7679307241723627E-4</v>
      </c>
      <c r="T586" s="96">
        <v>292.44738769531199</v>
      </c>
      <c r="U586" s="92">
        <f t="shared" si="107"/>
        <v>-7.4639201738377903E-3</v>
      </c>
      <c r="V586" s="96">
        <v>426.77767944335898</v>
      </c>
      <c r="W586" s="92">
        <f t="shared" si="108"/>
        <v>6.1443607492743801E-3</v>
      </c>
      <c r="X586" s="96">
        <v>1298.0947265625</v>
      </c>
      <c r="Y586" s="92">
        <f t="shared" si="109"/>
        <v>-1.98418122672116E-2</v>
      </c>
    </row>
    <row r="587" spans="3:25" ht="14.25" customHeight="1" x14ac:dyDescent="0.35">
      <c r="C587" s="95">
        <v>45427</v>
      </c>
      <c r="D587" s="96">
        <v>39089.449999999997</v>
      </c>
      <c r="E587" s="92">
        <f t="shared" si="99"/>
        <v>1.6419210567372167E-2</v>
      </c>
      <c r="F587" s="96">
        <v>1021.65002441406</v>
      </c>
      <c r="G587" s="92">
        <f t="shared" si="100"/>
        <v>-3.9133445885919382E-4</v>
      </c>
      <c r="H587" s="96">
        <v>1839.15002441406</v>
      </c>
      <c r="I587" s="92">
        <f t="shared" si="101"/>
        <v>2.8147346942954954E-2</v>
      </c>
      <c r="J587" s="96">
        <v>127.949996948242</v>
      </c>
      <c r="K587" s="92">
        <f t="shared" si="102"/>
        <v>1.8629060795483987E-2</v>
      </c>
      <c r="L587" s="96">
        <v>127.296516418457</v>
      </c>
      <c r="M587" s="92">
        <f t="shared" si="103"/>
        <v>-1.4375926329583399E-2</v>
      </c>
      <c r="N587" s="96">
        <v>591.72711181640602</v>
      </c>
      <c r="O587" s="92">
        <f t="shared" si="104"/>
        <v>-2.7513975315803796E-3</v>
      </c>
      <c r="P587" s="96">
        <v>92.571250915527301</v>
      </c>
      <c r="Q587" s="92">
        <f t="shared" si="105"/>
        <v>-1.566443203910084E-2</v>
      </c>
      <c r="R587" s="96">
        <v>340.79550170898398</v>
      </c>
      <c r="S587" s="92">
        <f t="shared" si="106"/>
        <v>1.5598594719558934E-2</v>
      </c>
      <c r="T587" s="96">
        <v>294.64660644531199</v>
      </c>
      <c r="U587" s="92">
        <f t="shared" si="107"/>
        <v>1.8108448651533715E-2</v>
      </c>
      <c r="V587" s="96">
        <v>424.17141723632801</v>
      </c>
      <c r="W587" s="92">
        <f t="shared" si="108"/>
        <v>2.2074270467142831E-3</v>
      </c>
      <c r="X587" s="96">
        <v>1324.37268066406</v>
      </c>
      <c r="Y587" s="92">
        <f t="shared" si="109"/>
        <v>4.4124948537749287E-3</v>
      </c>
    </row>
    <row r="588" spans="3:25" ht="14.25" customHeight="1" x14ac:dyDescent="0.35">
      <c r="C588" s="95">
        <v>45426</v>
      </c>
      <c r="D588" s="96">
        <v>38458</v>
      </c>
      <c r="E588" s="92">
        <f t="shared" si="99"/>
        <v>-2.9698423871770241E-2</v>
      </c>
      <c r="F588" s="96">
        <v>1022.04998779296</v>
      </c>
      <c r="G588" s="92">
        <f t="shared" si="100"/>
        <v>3.1279955987919328E-2</v>
      </c>
      <c r="H588" s="96">
        <v>1788.80004882812</v>
      </c>
      <c r="I588" s="92">
        <f t="shared" si="101"/>
        <v>4.2940864277584589E-2</v>
      </c>
      <c r="J588" s="96">
        <v>125.61000061035099</v>
      </c>
      <c r="K588" s="92">
        <f t="shared" si="102"/>
        <v>5.572362637718542E-2</v>
      </c>
      <c r="L588" s="96">
        <v>129.15321350097599</v>
      </c>
      <c r="M588" s="92">
        <f t="shared" si="103"/>
        <v>1.7844538828435619E-2</v>
      </c>
      <c r="N588" s="96">
        <v>593.35968017578102</v>
      </c>
      <c r="O588" s="92">
        <f t="shared" si="104"/>
        <v>4.4045989721066325E-2</v>
      </c>
      <c r="P588" s="96">
        <v>94.044403076171804</v>
      </c>
      <c r="Q588" s="92">
        <f t="shared" si="105"/>
        <v>5.5466638535931923E-2</v>
      </c>
      <c r="R588" s="96">
        <v>335.56121826171801</v>
      </c>
      <c r="S588" s="92">
        <f t="shared" si="106"/>
        <v>1.3964188727305205E-2</v>
      </c>
      <c r="T588" s="96">
        <v>289.40591430664</v>
      </c>
      <c r="U588" s="92">
        <f t="shared" si="107"/>
        <v>8.8076569043380459E-3</v>
      </c>
      <c r="V588" s="96">
        <v>423.23715209960898</v>
      </c>
      <c r="W588" s="92">
        <f t="shared" si="108"/>
        <v>4.5173104710050982E-2</v>
      </c>
      <c r="X588" s="96">
        <v>1318.55456542968</v>
      </c>
      <c r="Y588" s="92">
        <f t="shared" si="109"/>
        <v>3.3950382706023907E-2</v>
      </c>
    </row>
    <row r="589" spans="3:25" ht="14.25" customHeight="1" x14ac:dyDescent="0.35">
      <c r="C589" s="95">
        <v>45425</v>
      </c>
      <c r="D589" s="96">
        <v>39635.1</v>
      </c>
      <c r="E589" s="92">
        <f t="shared" si="99"/>
        <v>1.5366879935442945E-2</v>
      </c>
      <c r="F589" s="96">
        <v>991.04998779296795</v>
      </c>
      <c r="G589" s="92">
        <f t="shared" si="100"/>
        <v>5.0477008345040097E-4</v>
      </c>
      <c r="H589" s="96">
        <v>1715.15002441406</v>
      </c>
      <c r="I589" s="92">
        <f t="shared" si="101"/>
        <v>2.3328439367831244E-4</v>
      </c>
      <c r="J589" s="96">
        <v>118.980003356933</v>
      </c>
      <c r="K589" s="92">
        <f t="shared" si="102"/>
        <v>-1.3596413134681962E-2</v>
      </c>
      <c r="L589" s="96">
        <v>126.888938903808</v>
      </c>
      <c r="M589" s="92">
        <f t="shared" si="103"/>
        <v>-1.129142504669256E-2</v>
      </c>
      <c r="N589" s="96">
        <v>568.3271484375</v>
      </c>
      <c r="O589" s="92">
        <f t="shared" si="104"/>
        <v>7.2774295833999414E-3</v>
      </c>
      <c r="P589" s="96">
        <v>89.102203369140597</v>
      </c>
      <c r="Q589" s="92">
        <f t="shared" si="105"/>
        <v>-7.9364715312320033E-3</v>
      </c>
      <c r="R589" s="96">
        <v>330.93991088867102</v>
      </c>
      <c r="S589" s="92">
        <f t="shared" si="106"/>
        <v>-1.29395457910777E-2</v>
      </c>
      <c r="T589" s="96">
        <v>286.87918090820301</v>
      </c>
      <c r="U589" s="92">
        <f t="shared" si="107"/>
        <v>9.2180067947140731E-3</v>
      </c>
      <c r="V589" s="96">
        <v>404.94454956054602</v>
      </c>
      <c r="W589" s="92">
        <f t="shared" si="108"/>
        <v>-7.4726650044291132E-3</v>
      </c>
      <c r="X589" s="96">
        <v>1275.25903320312</v>
      </c>
      <c r="Y589" s="92">
        <f t="shared" si="109"/>
        <v>-8.8925213850543638E-3</v>
      </c>
    </row>
    <row r="590" spans="3:25" ht="14.25" customHeight="1" x14ac:dyDescent="0.35">
      <c r="C590" s="95">
        <v>45422</v>
      </c>
      <c r="D590" s="96">
        <v>39035.25</v>
      </c>
      <c r="E590" s="92">
        <f t="shared" si="99"/>
        <v>-2.1233836733772771E-2</v>
      </c>
      <c r="F590" s="96">
        <v>990.54998779296795</v>
      </c>
      <c r="G590" s="92">
        <f t="shared" si="100"/>
        <v>1.0713739228389363E-2</v>
      </c>
      <c r="H590" s="96">
        <v>1714.75</v>
      </c>
      <c r="I590" s="92">
        <f t="shared" si="101"/>
        <v>1.5185442565581742E-3</v>
      </c>
      <c r="J590" s="96">
        <v>120.620002746582</v>
      </c>
      <c r="K590" s="92">
        <f t="shared" si="102"/>
        <v>-1.5828939708354084E-2</v>
      </c>
      <c r="L590" s="96">
        <v>128.33805847167901</v>
      </c>
      <c r="M590" s="92">
        <f t="shared" si="103"/>
        <v>1.1781432692082872E-2</v>
      </c>
      <c r="N590" s="96">
        <v>564.22106933593705</v>
      </c>
      <c r="O590" s="92">
        <f t="shared" si="104"/>
        <v>7.4018306252246813E-2</v>
      </c>
      <c r="P590" s="96">
        <v>89.815017700195298</v>
      </c>
      <c r="Q590" s="92">
        <f t="shared" si="105"/>
        <v>9.0762772614259024E-3</v>
      </c>
      <c r="R590" s="96">
        <v>335.27825927734301</v>
      </c>
      <c r="S590" s="92">
        <f t="shared" si="106"/>
        <v>2.7308049217736219E-2</v>
      </c>
      <c r="T590" s="96">
        <v>284.25888061523398</v>
      </c>
      <c r="U590" s="92">
        <f t="shared" si="107"/>
        <v>2.5662723648790964E-2</v>
      </c>
      <c r="V590" s="96">
        <v>407.99334716796801</v>
      </c>
      <c r="W590" s="92">
        <f t="shared" si="108"/>
        <v>3.2648387091926967E-3</v>
      </c>
      <c r="X590" s="96">
        <v>1286.70104980468</v>
      </c>
      <c r="Y590" s="92">
        <f t="shared" si="109"/>
        <v>4.3139942172620849E-3</v>
      </c>
    </row>
    <row r="591" spans="3:25" ht="14.25" customHeight="1" x14ac:dyDescent="0.35">
      <c r="C591" s="95">
        <v>45421</v>
      </c>
      <c r="D591" s="96">
        <v>39882.1</v>
      </c>
      <c r="E591" s="92">
        <f t="shared" si="99"/>
        <v>-1.698132042429279E-2</v>
      </c>
      <c r="F591" s="96">
        <v>980.04998779296795</v>
      </c>
      <c r="G591" s="92">
        <f t="shared" si="100"/>
        <v>-3.869545091420501E-2</v>
      </c>
      <c r="H591" s="96">
        <v>1712.15002441406</v>
      </c>
      <c r="I591" s="92">
        <f t="shared" si="101"/>
        <v>-3.4320347200191725E-2</v>
      </c>
      <c r="J591" s="96">
        <v>122.559997558593</v>
      </c>
      <c r="K591" s="92">
        <f t="shared" si="102"/>
        <v>5.5368986973663326E-2</v>
      </c>
      <c r="L591" s="96">
        <v>126.843658447265</v>
      </c>
      <c r="M591" s="92">
        <f t="shared" si="103"/>
        <v>-2.4041852140363473E-2</v>
      </c>
      <c r="N591" s="96">
        <v>525.33654785156205</v>
      </c>
      <c r="O591" s="92">
        <f t="shared" si="104"/>
        <v>-4.7195995951494929E-2</v>
      </c>
      <c r="P591" s="96">
        <v>89.007164001464801</v>
      </c>
      <c r="Q591" s="92">
        <f t="shared" si="105"/>
        <v>-5.2604930059620525E-2</v>
      </c>
      <c r="R591" s="96">
        <v>326.36584472656199</v>
      </c>
      <c r="S591" s="92">
        <f t="shared" si="106"/>
        <v>-2.6445321895037788E-2</v>
      </c>
      <c r="T591" s="96">
        <v>277.14654541015602</v>
      </c>
      <c r="U591" s="92">
        <f t="shared" si="107"/>
        <v>-1.937084072549955E-2</v>
      </c>
      <c r="V591" s="96">
        <v>406.66564941406199</v>
      </c>
      <c r="W591" s="92">
        <f t="shared" si="108"/>
        <v>-4.9534528964453428E-2</v>
      </c>
      <c r="X591" s="96">
        <v>1281.17407226562</v>
      </c>
      <c r="Y591" s="92">
        <f t="shared" si="109"/>
        <v>-7.2505462763001738E-3</v>
      </c>
    </row>
    <row r="592" spans="3:25" ht="14.25" customHeight="1" x14ac:dyDescent="0.35">
      <c r="C592" s="95">
        <v>45420</v>
      </c>
      <c r="D592" s="96">
        <v>40571.050000000003</v>
      </c>
      <c r="E592" s="92">
        <f t="shared" si="99"/>
        <v>-5.6383283784015026E-3</v>
      </c>
      <c r="F592" s="96">
        <v>1019.5</v>
      </c>
      <c r="G592" s="92">
        <f t="shared" si="100"/>
        <v>-2.0067425162315633E-3</v>
      </c>
      <c r="H592" s="96">
        <v>1773</v>
      </c>
      <c r="I592" s="92">
        <f t="shared" si="101"/>
        <v>2.7230590961761392E-2</v>
      </c>
      <c r="J592" s="96">
        <v>116.129997253417</v>
      </c>
      <c r="K592" s="92">
        <f t="shared" si="102"/>
        <v>1.7222153958229569E-4</v>
      </c>
      <c r="L592" s="96">
        <v>129.968338012695</v>
      </c>
      <c r="M592" s="92">
        <f t="shared" si="103"/>
        <v>8.0787327301681255E-3</v>
      </c>
      <c r="N592" s="96">
        <v>551.35845947265602</v>
      </c>
      <c r="O592" s="92">
        <f t="shared" si="104"/>
        <v>-4.5886492747181595E-2</v>
      </c>
      <c r="P592" s="96">
        <v>93.949363708496094</v>
      </c>
      <c r="Q592" s="92">
        <f t="shared" si="105"/>
        <v>1.8022712395688201E-2</v>
      </c>
      <c r="R592" s="96">
        <v>335.23114013671801</v>
      </c>
      <c r="S592" s="92">
        <f t="shared" si="106"/>
        <v>1.8043945051031018E-2</v>
      </c>
      <c r="T592" s="96">
        <v>282.62115478515602</v>
      </c>
      <c r="U592" s="92">
        <f t="shared" si="107"/>
        <v>2.2861870080872038E-2</v>
      </c>
      <c r="V592" s="96">
        <v>427.85946655273398</v>
      </c>
      <c r="W592" s="92">
        <f t="shared" si="108"/>
        <v>-3.0935169183144984E-3</v>
      </c>
      <c r="X592" s="96">
        <v>1290.53112792968</v>
      </c>
      <c r="Y592" s="92">
        <f t="shared" si="109"/>
        <v>-3.0662853389380462E-2</v>
      </c>
    </row>
    <row r="593" spans="3:25" ht="14.25" customHeight="1" x14ac:dyDescent="0.35">
      <c r="C593" s="95">
        <v>45419</v>
      </c>
      <c r="D593" s="96">
        <v>40801.1</v>
      </c>
      <c r="E593" s="92">
        <f t="shared" si="99"/>
        <v>1.076134536635398E-2</v>
      </c>
      <c r="F593" s="96">
        <v>1021.54998779296</v>
      </c>
      <c r="G593" s="92">
        <f t="shared" si="100"/>
        <v>-3.4907900053887553E-2</v>
      </c>
      <c r="H593" s="96">
        <v>1726</v>
      </c>
      <c r="I593" s="92">
        <f t="shared" si="101"/>
        <v>-2.3009664535873386E-2</v>
      </c>
      <c r="J593" s="96">
        <v>116.11000061035099</v>
      </c>
      <c r="K593" s="92">
        <f t="shared" si="102"/>
        <v>-1.4429988824984918E-2</v>
      </c>
      <c r="L593" s="96">
        <v>128.92677307128901</v>
      </c>
      <c r="M593" s="92">
        <f t="shared" si="103"/>
        <v>-4.4630844443322548E-2</v>
      </c>
      <c r="N593" s="96">
        <v>577.87512207031205</v>
      </c>
      <c r="O593" s="92">
        <f t="shared" si="104"/>
        <v>-5.4246607745285225E-2</v>
      </c>
      <c r="P593" s="96">
        <v>92.286117553710895</v>
      </c>
      <c r="Q593" s="92">
        <f t="shared" si="105"/>
        <v>-4.5700272062527914E-2</v>
      </c>
      <c r="R593" s="96">
        <v>329.289459228515</v>
      </c>
      <c r="S593" s="92">
        <f t="shared" si="106"/>
        <v>-2.1440569068921111E-2</v>
      </c>
      <c r="T593" s="96">
        <v>276.30432128906199</v>
      </c>
      <c r="U593" s="92">
        <f t="shared" si="107"/>
        <v>-3.7803397084507195E-2</v>
      </c>
      <c r="V593" s="96">
        <v>429.18716430664</v>
      </c>
      <c r="W593" s="92">
        <f t="shared" si="108"/>
        <v>-2.2182289836118474E-2</v>
      </c>
      <c r="X593" s="96">
        <v>1331.35424804687</v>
      </c>
      <c r="Y593" s="92">
        <f t="shared" si="109"/>
        <v>-4.6924808853284206E-2</v>
      </c>
    </row>
    <row r="594" spans="3:25" ht="14.25" customHeight="1" x14ac:dyDescent="0.35">
      <c r="C594" s="95">
        <v>45418</v>
      </c>
      <c r="D594" s="96">
        <v>40366.699999999997</v>
      </c>
      <c r="E594" s="92">
        <f t="shared" si="99"/>
        <v>3.6181512238520064E-4</v>
      </c>
      <c r="F594" s="96">
        <v>1058.5</v>
      </c>
      <c r="G594" s="92">
        <f t="shared" si="100"/>
        <v>-2.8732030406733999E-3</v>
      </c>
      <c r="H594" s="96">
        <v>1766.65002441406</v>
      </c>
      <c r="I594" s="92">
        <f t="shared" si="101"/>
        <v>-1.841872625553298E-2</v>
      </c>
      <c r="J594" s="96">
        <v>117.809997558593</v>
      </c>
      <c r="K594" s="92">
        <f t="shared" si="102"/>
        <v>-2.5880641802776938E-2</v>
      </c>
      <c r="L594" s="96">
        <v>134.94969177246</v>
      </c>
      <c r="M594" s="92">
        <f t="shared" si="103"/>
        <v>-2.5188083130454175E-2</v>
      </c>
      <c r="N594" s="96">
        <v>611.02093505859295</v>
      </c>
      <c r="O594" s="92">
        <f t="shared" si="104"/>
        <v>-3.8383707009889911E-2</v>
      </c>
      <c r="P594" s="96">
        <v>96.705589294433594</v>
      </c>
      <c r="Q594" s="92">
        <f t="shared" si="105"/>
        <v>2.5188936230787551E-2</v>
      </c>
      <c r="R594" s="96">
        <v>336.504302978515</v>
      </c>
      <c r="S594" s="92">
        <f t="shared" si="106"/>
        <v>-2.2331896550960906E-2</v>
      </c>
      <c r="T594" s="96">
        <v>287.15994262695301</v>
      </c>
      <c r="U594" s="92">
        <f t="shared" si="107"/>
        <v>-1.2868012495173109E-2</v>
      </c>
      <c r="V594" s="96">
        <v>438.92349243164</v>
      </c>
      <c r="W594" s="92">
        <f t="shared" si="108"/>
        <v>-1.8581763443913935E-2</v>
      </c>
      <c r="X594" s="96">
        <v>1396.90368652343</v>
      </c>
      <c r="Y594" s="92">
        <f t="shared" si="109"/>
        <v>-2.9408821077221203E-2</v>
      </c>
    </row>
    <row r="595" spans="3:25" ht="14.25" customHeight="1" x14ac:dyDescent="0.35">
      <c r="C595" s="95">
        <v>45415</v>
      </c>
      <c r="D595" s="96">
        <v>40352.1</v>
      </c>
      <c r="E595" s="92">
        <f t="shared" si="99"/>
        <v>9.6026100684791782E-3</v>
      </c>
      <c r="F595" s="96">
        <v>1061.55004882812</v>
      </c>
      <c r="G595" s="92">
        <f t="shared" si="100"/>
        <v>8.2633551255468785E-3</v>
      </c>
      <c r="H595" s="96">
        <v>1799.80004882812</v>
      </c>
      <c r="I595" s="92">
        <f t="shared" si="101"/>
        <v>7.2474317481205919E-3</v>
      </c>
      <c r="J595" s="96">
        <v>120.94000244140599</v>
      </c>
      <c r="K595" s="92">
        <f t="shared" si="102"/>
        <v>-5.5911880432440997E-3</v>
      </c>
      <c r="L595" s="96">
        <v>138.43664550781199</v>
      </c>
      <c r="M595" s="92">
        <f t="shared" si="103"/>
        <v>9.8238243185622132E-4</v>
      </c>
      <c r="N595" s="96">
        <v>635.41033935546795</v>
      </c>
      <c r="O595" s="92">
        <f t="shared" si="104"/>
        <v>6.1887409412875183E-3</v>
      </c>
      <c r="P595" s="96">
        <v>94.329528808593693</v>
      </c>
      <c r="Q595" s="92">
        <f t="shared" si="105"/>
        <v>1.2755070488029485E-2</v>
      </c>
      <c r="R595" s="96">
        <v>344.19073486328102</v>
      </c>
      <c r="S595" s="92">
        <f t="shared" si="106"/>
        <v>-1.1109544567066587E-2</v>
      </c>
      <c r="T595" s="96">
        <v>290.90328979492102</v>
      </c>
      <c r="U595" s="92">
        <f t="shared" si="107"/>
        <v>-8.7690638151700639E-3</v>
      </c>
      <c r="V595" s="96">
        <v>447.23388671875</v>
      </c>
      <c r="W595" s="92">
        <f t="shared" si="108"/>
        <v>-6.7707851147625897E-3</v>
      </c>
      <c r="X595" s="96">
        <v>1439.22973632812</v>
      </c>
      <c r="Y595" s="92">
        <f t="shared" si="109"/>
        <v>-1.4474972246458995E-2</v>
      </c>
    </row>
    <row r="596" spans="3:25" ht="14.25" customHeight="1" x14ac:dyDescent="0.35">
      <c r="C596" s="95">
        <v>45414</v>
      </c>
      <c r="D596" s="96">
        <v>39968.300000000003</v>
      </c>
      <c r="E596" s="92">
        <f t="shared" si="99"/>
        <v>-5.2389079565129393E-4</v>
      </c>
      <c r="F596" s="96">
        <v>1052.84997558593</v>
      </c>
      <c r="G596" s="92">
        <f t="shared" si="100"/>
        <v>-1.1594044453675845E-2</v>
      </c>
      <c r="H596" s="96">
        <v>1786.84997558593</v>
      </c>
      <c r="I596" s="92">
        <f t="shared" si="101"/>
        <v>-6.007870654161529E-3</v>
      </c>
      <c r="J596" s="96">
        <v>121.620002746582</v>
      </c>
      <c r="K596" s="92">
        <f t="shared" si="102"/>
        <v>-7.1025808830088577E-3</v>
      </c>
      <c r="L596" s="96">
        <v>138.30078125</v>
      </c>
      <c r="M596" s="92">
        <f t="shared" si="103"/>
        <v>3.6307842316955163E-2</v>
      </c>
      <c r="N596" s="96">
        <v>631.50213623046795</v>
      </c>
      <c r="O596" s="92">
        <f t="shared" si="104"/>
        <v>1.3819514504732178E-2</v>
      </c>
      <c r="P596" s="96">
        <v>93.141502380371094</v>
      </c>
      <c r="Q596" s="92">
        <f t="shared" si="105"/>
        <v>1.8711015761836203E-2</v>
      </c>
      <c r="R596" s="96">
        <v>348.05749511718699</v>
      </c>
      <c r="S596" s="92">
        <f t="shared" si="106"/>
        <v>1.6106753525366502E-2</v>
      </c>
      <c r="T596" s="96">
        <v>293.476806640625</v>
      </c>
      <c r="U596" s="92">
        <f t="shared" si="107"/>
        <v>3.8926434358665718E-2</v>
      </c>
      <c r="V596" s="96">
        <v>450.28265380859301</v>
      </c>
      <c r="W596" s="92">
        <f t="shared" si="108"/>
        <v>1.9143007028387338E-2</v>
      </c>
      <c r="X596" s="96">
        <v>1460.36853027343</v>
      </c>
      <c r="Y596" s="92">
        <f t="shared" si="109"/>
        <v>3.2975459029376264E-3</v>
      </c>
    </row>
    <row r="597" spans="3:25" ht="14.25" customHeight="1" x14ac:dyDescent="0.35">
      <c r="C597" s="95">
        <v>45412</v>
      </c>
      <c r="D597" s="96">
        <v>39989.25</v>
      </c>
      <c r="E597" s="92">
        <f t="shared" si="99"/>
        <v>1.0803337053246986E-2</v>
      </c>
      <c r="F597" s="96">
        <v>1065.19995117187</v>
      </c>
      <c r="G597" s="92">
        <f t="shared" si="100"/>
        <v>3.9584836681150204E-3</v>
      </c>
      <c r="H597" s="96">
        <v>1797.65002441406</v>
      </c>
      <c r="I597" s="92">
        <f t="shared" si="101"/>
        <v>-5.0917072785119366E-3</v>
      </c>
      <c r="J597" s="96">
        <v>122.48999786376901</v>
      </c>
      <c r="K597" s="92">
        <f t="shared" si="102"/>
        <v>2.7428255406678925E-2</v>
      </c>
      <c r="L597" s="96">
        <v>133.455307006835</v>
      </c>
      <c r="M597" s="92">
        <f t="shared" si="103"/>
        <v>-3.3900656902852155E-4</v>
      </c>
      <c r="N597" s="96">
        <v>622.89404296875</v>
      </c>
      <c r="O597" s="92">
        <f t="shared" si="104"/>
        <v>4.3510696308361574E-2</v>
      </c>
      <c r="P597" s="96">
        <v>91.430740356445298</v>
      </c>
      <c r="Q597" s="92">
        <f t="shared" si="105"/>
        <v>2.9978591692813472E-2</v>
      </c>
      <c r="R597" s="96">
        <v>342.540283203125</v>
      </c>
      <c r="S597" s="92">
        <f t="shared" si="106"/>
        <v>5.5098068946946022E-4</v>
      </c>
      <c r="T597" s="96">
        <v>282.48083496093699</v>
      </c>
      <c r="U597" s="92">
        <f t="shared" si="107"/>
        <v>2.7749347409233183E-2</v>
      </c>
      <c r="V597" s="96">
        <v>441.82479858398398</v>
      </c>
      <c r="W597" s="92">
        <f t="shared" si="108"/>
        <v>2.7901776437795345E-3</v>
      </c>
      <c r="X597" s="96">
        <v>1455.56872558593</v>
      </c>
      <c r="Y597" s="92">
        <f t="shared" si="109"/>
        <v>-2.2020978453166862E-2</v>
      </c>
    </row>
    <row r="598" spans="3:25" ht="14.25" customHeight="1" x14ac:dyDescent="0.35">
      <c r="C598" s="95">
        <v>45411</v>
      </c>
      <c r="D598" s="96">
        <v>39561.85</v>
      </c>
      <c r="E598" s="92">
        <f t="shared" si="99"/>
        <v>2.92167132275023E-3</v>
      </c>
      <c r="F598" s="96">
        <v>1061</v>
      </c>
      <c r="G598" s="92">
        <f t="shared" si="100"/>
        <v>-1.7405801650511865E-3</v>
      </c>
      <c r="H598" s="96">
        <v>1806.84997558593</v>
      </c>
      <c r="I598" s="92">
        <f t="shared" si="101"/>
        <v>1.1067509986317781E-4</v>
      </c>
      <c r="J598" s="96">
        <v>119.220001220703</v>
      </c>
      <c r="K598" s="92">
        <f t="shared" si="102"/>
        <v>7.6065037880350683E-3</v>
      </c>
      <c r="L598" s="96">
        <v>133.500564575195</v>
      </c>
      <c r="M598" s="92">
        <f t="shared" si="103"/>
        <v>2.7177592762284819E-2</v>
      </c>
      <c r="N598" s="96">
        <v>596.92156982421795</v>
      </c>
      <c r="O598" s="92">
        <f t="shared" si="104"/>
        <v>3.9939193463374156E-3</v>
      </c>
      <c r="P598" s="96">
        <v>88.769554138183594</v>
      </c>
      <c r="Q598" s="92">
        <f t="shared" si="105"/>
        <v>9.1842403473232359E-3</v>
      </c>
      <c r="R598" s="96">
        <v>342.35165405273398</v>
      </c>
      <c r="S598" s="92">
        <f t="shared" si="106"/>
        <v>1.9662965773937557E-2</v>
      </c>
      <c r="T598" s="96">
        <v>274.85382080078102</v>
      </c>
      <c r="U598" s="92">
        <f t="shared" si="107"/>
        <v>4.9617588507335775E-3</v>
      </c>
      <c r="V598" s="96">
        <v>440.595458984375</v>
      </c>
      <c r="W598" s="92">
        <f t="shared" si="108"/>
        <v>2.5406332712063273E-2</v>
      </c>
      <c r="X598" s="96">
        <v>1488.34350585937</v>
      </c>
      <c r="Y598" s="92">
        <f t="shared" si="109"/>
        <v>3.0272451386474941E-2</v>
      </c>
    </row>
    <row r="599" spans="3:25" ht="14.25" customHeight="1" x14ac:dyDescent="0.35">
      <c r="C599" s="95">
        <v>45408</v>
      </c>
      <c r="D599" s="96">
        <v>39446.6</v>
      </c>
      <c r="E599" s="92">
        <f t="shared" si="99"/>
        <v>-3.1197837758608626E-3</v>
      </c>
      <c r="F599" s="96">
        <v>1062.84997558593</v>
      </c>
      <c r="G599" s="92">
        <f t="shared" si="100"/>
        <v>1.2093463673398475E-2</v>
      </c>
      <c r="H599" s="96">
        <v>1806.65002441406</v>
      </c>
      <c r="I599" s="92">
        <f t="shared" si="101"/>
        <v>-3.3100708461024642E-3</v>
      </c>
      <c r="J599" s="96">
        <v>118.31999969482401</v>
      </c>
      <c r="K599" s="92">
        <f t="shared" si="102"/>
        <v>-1.2661561942549637E-3</v>
      </c>
      <c r="L599" s="96">
        <v>129.968338012695</v>
      </c>
      <c r="M599" s="92">
        <f t="shared" si="103"/>
        <v>1.4492865823939827E-2</v>
      </c>
      <c r="N599" s="96">
        <v>594.54699707031205</v>
      </c>
      <c r="O599" s="92">
        <f t="shared" si="104"/>
        <v>-6.2841112804183918E-3</v>
      </c>
      <c r="P599" s="96">
        <v>87.961692810058594</v>
      </c>
      <c r="Q599" s="92">
        <f t="shared" si="105"/>
        <v>1.6474387599510143E-2</v>
      </c>
      <c r="R599" s="96">
        <v>335.74981689453102</v>
      </c>
      <c r="S599" s="92">
        <f t="shared" si="106"/>
        <v>-8.9087722408522918E-3</v>
      </c>
      <c r="T599" s="96">
        <v>273.49679565429602</v>
      </c>
      <c r="U599" s="92">
        <f t="shared" si="107"/>
        <v>-3.5798860613823758E-3</v>
      </c>
      <c r="V599" s="96">
        <v>429.67889404296801</v>
      </c>
      <c r="W599" s="92">
        <f t="shared" si="108"/>
        <v>1.2631755343842865E-2</v>
      </c>
      <c r="X599" s="96">
        <v>1444.61157226562</v>
      </c>
      <c r="Y599" s="92">
        <f t="shared" si="109"/>
        <v>-1.3246752640348802E-2</v>
      </c>
    </row>
    <row r="600" spans="3:25" ht="14.25" customHeight="1" x14ac:dyDescent="0.35">
      <c r="C600" s="95">
        <v>45407</v>
      </c>
      <c r="D600" s="96">
        <v>39570.050000000003</v>
      </c>
      <c r="E600" s="92">
        <f t="shared" si="99"/>
        <v>5.391554670796328E-3</v>
      </c>
      <c r="F600" s="96">
        <v>1050.15002441406</v>
      </c>
      <c r="G600" s="92">
        <f t="shared" si="100"/>
        <v>2.1950173037355025E-3</v>
      </c>
      <c r="H600" s="96">
        <v>1812.65002441406</v>
      </c>
      <c r="I600" s="92">
        <f t="shared" si="101"/>
        <v>2.405560730233347E-3</v>
      </c>
      <c r="J600" s="96">
        <v>118.470001220703</v>
      </c>
      <c r="K600" s="92">
        <f t="shared" si="102"/>
        <v>-6.9572657990119025E-3</v>
      </c>
      <c r="L600" s="96">
        <v>128.11163330078099</v>
      </c>
      <c r="M600" s="92">
        <f t="shared" si="103"/>
        <v>2.1254179190866029E-3</v>
      </c>
      <c r="N600" s="96">
        <v>598.30682373046795</v>
      </c>
      <c r="O600" s="92">
        <f t="shared" si="104"/>
        <v>7.1619586739959384E-3</v>
      </c>
      <c r="P600" s="96">
        <v>86.536064147949205</v>
      </c>
      <c r="Q600" s="92">
        <f t="shared" si="105"/>
        <v>8.8643437863986652E-3</v>
      </c>
      <c r="R600" s="96">
        <v>338.767822265625</v>
      </c>
      <c r="S600" s="92">
        <f t="shared" si="106"/>
        <v>2.1470233315770804E-2</v>
      </c>
      <c r="T600" s="96">
        <v>274.479400634765</v>
      </c>
      <c r="U600" s="92">
        <f t="shared" si="107"/>
        <v>9.9861743886608956E-3</v>
      </c>
      <c r="V600" s="96">
        <v>424.31900024414</v>
      </c>
      <c r="W600" s="92">
        <f t="shared" si="108"/>
        <v>7.3547897239418791E-3</v>
      </c>
      <c r="X600" s="96">
        <v>1464.0048828125</v>
      </c>
      <c r="Y600" s="92">
        <f t="shared" si="109"/>
        <v>-3.4980641829136516E-3</v>
      </c>
    </row>
    <row r="601" spans="3:25" ht="14.25" customHeight="1" x14ac:dyDescent="0.35">
      <c r="C601" s="95">
        <v>45406</v>
      </c>
      <c r="D601" s="96">
        <v>39357.85</v>
      </c>
      <c r="E601" s="92">
        <f t="shared" si="99"/>
        <v>-4.3191550716525917E-5</v>
      </c>
      <c r="F601" s="96">
        <v>1047.84997558593</v>
      </c>
      <c r="G601" s="92">
        <f t="shared" si="100"/>
        <v>-2.0952079804628099E-3</v>
      </c>
      <c r="H601" s="96">
        <v>1808.30004882812</v>
      </c>
      <c r="I601" s="92">
        <f t="shared" si="101"/>
        <v>-4.4593566819361996E-3</v>
      </c>
      <c r="J601" s="96">
        <v>119.300003051757</v>
      </c>
      <c r="K601" s="92">
        <f t="shared" si="102"/>
        <v>-9.8762954030213734E-3</v>
      </c>
      <c r="L601" s="96">
        <v>127.839920043945</v>
      </c>
      <c r="M601" s="92">
        <f t="shared" si="103"/>
        <v>-8.0816889795815028E-3</v>
      </c>
      <c r="N601" s="96">
        <v>594.05224609375</v>
      </c>
      <c r="O601" s="92">
        <f t="shared" si="104"/>
        <v>-2.5878160206750711E-2</v>
      </c>
      <c r="P601" s="96">
        <v>85.775718688964801</v>
      </c>
      <c r="Q601" s="92">
        <f t="shared" si="105"/>
        <v>5.5710348760542594E-3</v>
      </c>
      <c r="R601" s="96">
        <v>331.64727783203102</v>
      </c>
      <c r="S601" s="92">
        <f t="shared" si="106"/>
        <v>1.2962853181124334E-2</v>
      </c>
      <c r="T601" s="96">
        <v>271.76550292968699</v>
      </c>
      <c r="U601" s="92">
        <f t="shared" si="107"/>
        <v>1.7697457462571675E-2</v>
      </c>
      <c r="V601" s="96">
        <v>421.22100830078102</v>
      </c>
      <c r="W601" s="92">
        <f t="shared" si="108"/>
        <v>-3.1421896613739175E-3</v>
      </c>
      <c r="X601" s="96">
        <v>1469.14404296875</v>
      </c>
      <c r="Y601" s="92">
        <f t="shared" si="109"/>
        <v>7.0119671921984317E-3</v>
      </c>
    </row>
    <row r="602" spans="3:25" ht="14.25" customHeight="1" x14ac:dyDescent="0.35">
      <c r="C602" s="95">
        <v>45405</v>
      </c>
      <c r="D602" s="96">
        <v>39359.550000000003</v>
      </c>
      <c r="E602" s="92">
        <f t="shared" si="99"/>
        <v>-8.8938690974560419E-3</v>
      </c>
      <c r="F602" s="96">
        <v>1050.05004882812</v>
      </c>
      <c r="G602" s="92">
        <f t="shared" si="100"/>
        <v>6.8077069741192542E-3</v>
      </c>
      <c r="H602" s="96">
        <v>1816.40002441406</v>
      </c>
      <c r="I602" s="92">
        <f t="shared" si="101"/>
        <v>1.2627191310974117E-2</v>
      </c>
      <c r="J602" s="96">
        <v>120.48999786376901</v>
      </c>
      <c r="K602" s="92">
        <f t="shared" si="102"/>
        <v>9.2980451992783486E-3</v>
      </c>
      <c r="L602" s="96">
        <v>128.88150024414</v>
      </c>
      <c r="M602" s="92">
        <f t="shared" si="103"/>
        <v>-8.7076313655929383E-3</v>
      </c>
      <c r="N602" s="96">
        <v>609.83361816406205</v>
      </c>
      <c r="O602" s="92">
        <f t="shared" si="104"/>
        <v>8.0136544471687277E-3</v>
      </c>
      <c r="P602" s="96">
        <v>85.300506591796804</v>
      </c>
      <c r="Q602" s="92">
        <f t="shared" si="105"/>
        <v>1.3551510780370313E-2</v>
      </c>
      <c r="R602" s="96">
        <v>327.40319824218699</v>
      </c>
      <c r="S602" s="92">
        <f t="shared" si="106"/>
        <v>1.2394159973661667E-2</v>
      </c>
      <c r="T602" s="96">
        <v>267.03958129882801</v>
      </c>
      <c r="U602" s="92">
        <f t="shared" si="107"/>
        <v>5.9934094569471519E-3</v>
      </c>
      <c r="V602" s="96">
        <v>422.548736572265</v>
      </c>
      <c r="W602" s="92">
        <f t="shared" si="108"/>
        <v>3.9724341997831036E-3</v>
      </c>
      <c r="X602" s="96">
        <v>1458.91418457031</v>
      </c>
      <c r="Y602" s="92">
        <f t="shared" si="109"/>
        <v>1.8928756981815509E-2</v>
      </c>
    </row>
    <row r="603" spans="3:25" ht="14.25" customHeight="1" x14ac:dyDescent="0.35">
      <c r="C603" s="95">
        <v>45404</v>
      </c>
      <c r="D603" s="96">
        <v>39712.75</v>
      </c>
      <c r="E603" s="92">
        <f t="shared" si="99"/>
        <v>2.1070295299556729E-3</v>
      </c>
      <c r="F603" s="96">
        <v>1042.94995117187</v>
      </c>
      <c r="G603" s="92">
        <f t="shared" si="100"/>
        <v>2.2582891034730324E-3</v>
      </c>
      <c r="H603" s="96">
        <v>1793.75</v>
      </c>
      <c r="I603" s="92">
        <f t="shared" si="101"/>
        <v>1.3389424320273235E-2</v>
      </c>
      <c r="J603" s="96">
        <v>119.379997253417</v>
      </c>
      <c r="K603" s="92">
        <f t="shared" si="102"/>
        <v>3.9525151529178348E-3</v>
      </c>
      <c r="L603" s="96">
        <v>130.01361083984301</v>
      </c>
      <c r="M603" s="92">
        <f t="shared" si="103"/>
        <v>1.8446144370346751E-2</v>
      </c>
      <c r="N603" s="96">
        <v>604.98547363281205</v>
      </c>
      <c r="O603" s="92">
        <f t="shared" si="104"/>
        <v>-2.4333772733859504E-2</v>
      </c>
      <c r="P603" s="96">
        <v>84.160011291503906</v>
      </c>
      <c r="Q603" s="92">
        <f t="shared" si="105"/>
        <v>1.6064397967102018E-2</v>
      </c>
      <c r="R603" s="96">
        <v>323.39498901367102</v>
      </c>
      <c r="S603" s="92">
        <f t="shared" si="106"/>
        <v>-2.1822834758690846E-2</v>
      </c>
      <c r="T603" s="96">
        <v>265.448638916015</v>
      </c>
      <c r="U603" s="92">
        <f t="shared" si="107"/>
        <v>7.1009348155479657E-3</v>
      </c>
      <c r="V603" s="96">
        <v>420.87683105468699</v>
      </c>
      <c r="W603" s="92">
        <f t="shared" si="108"/>
        <v>-3.5038821767741091E-4</v>
      </c>
      <c r="X603" s="96">
        <v>1431.81176757812</v>
      </c>
      <c r="Y603" s="92">
        <f t="shared" si="109"/>
        <v>-1.6354093680904347E-2</v>
      </c>
    </row>
    <row r="604" spans="3:25" ht="14.25" customHeight="1" x14ac:dyDescent="0.35">
      <c r="C604" s="95">
        <v>45401</v>
      </c>
      <c r="D604" s="96">
        <v>39629.25</v>
      </c>
      <c r="E604" s="92">
        <f t="shared" si="99"/>
        <v>-3.1881980078478644E-3</v>
      </c>
      <c r="F604" s="96">
        <v>1040.59997558593</v>
      </c>
      <c r="G604" s="92">
        <f t="shared" si="100"/>
        <v>1.7809632596197389E-3</v>
      </c>
      <c r="H604" s="96">
        <v>1770.05004882812</v>
      </c>
      <c r="I604" s="92">
        <f t="shared" si="101"/>
        <v>-3.0414275210550734E-3</v>
      </c>
      <c r="J604" s="96">
        <v>118.91000366210901</v>
      </c>
      <c r="K604" s="92">
        <f t="shared" si="102"/>
        <v>-5.9354545073632137E-3</v>
      </c>
      <c r="L604" s="96">
        <v>127.658798217773</v>
      </c>
      <c r="M604" s="92">
        <f t="shared" si="103"/>
        <v>-9.8348451862274588E-3</v>
      </c>
      <c r="N604" s="96">
        <v>620.07421875</v>
      </c>
      <c r="O604" s="92">
        <f t="shared" si="104"/>
        <v>-2.863922225847082E-3</v>
      </c>
      <c r="P604" s="96">
        <v>82.829406738281193</v>
      </c>
      <c r="Q604" s="92">
        <f t="shared" si="105"/>
        <v>-2.6256923713317115E-2</v>
      </c>
      <c r="R604" s="96">
        <v>330.60983276367102</v>
      </c>
      <c r="S604" s="92">
        <f t="shared" si="106"/>
        <v>-1.7087226406721223E-3</v>
      </c>
      <c r="T604" s="96">
        <v>263.57699584960898</v>
      </c>
      <c r="U604" s="92">
        <f t="shared" si="107"/>
        <v>5.5337068186671612E-3</v>
      </c>
      <c r="V604" s="96">
        <v>421.02435302734301</v>
      </c>
      <c r="W604" s="92">
        <f t="shared" si="108"/>
        <v>-3.8394001024897317E-3</v>
      </c>
      <c r="X604" s="96">
        <v>1455.61706542968</v>
      </c>
      <c r="Y604" s="92">
        <f t="shared" si="109"/>
        <v>-6.7490237758933702E-3</v>
      </c>
    </row>
    <row r="605" spans="3:25" ht="14.25" customHeight="1" x14ac:dyDescent="0.35">
      <c r="C605" s="95">
        <v>45400</v>
      </c>
      <c r="D605" s="96">
        <v>39756</v>
      </c>
      <c r="E605" s="92">
        <f t="shared" si="99"/>
        <v>-9.0752515571994596E-3</v>
      </c>
      <c r="F605" s="96">
        <v>1038.75</v>
      </c>
      <c r="G605" s="92">
        <f t="shared" si="100"/>
        <v>-1.2360351794628022E-2</v>
      </c>
      <c r="H605" s="96">
        <v>1775.44995117187</v>
      </c>
      <c r="I605" s="92">
        <f t="shared" si="101"/>
        <v>-1.9981824720201269E-2</v>
      </c>
      <c r="J605" s="96">
        <v>119.620002746582</v>
      </c>
      <c r="K605" s="92">
        <f t="shared" si="102"/>
        <v>-5.8177938000121276E-3</v>
      </c>
      <c r="L605" s="96">
        <v>128.92677307128901</v>
      </c>
      <c r="M605" s="92">
        <f t="shared" si="103"/>
        <v>8.8589458099324059E-3</v>
      </c>
      <c r="N605" s="96">
        <v>621.85516357421795</v>
      </c>
      <c r="O605" s="92">
        <f t="shared" si="104"/>
        <v>4.3933215160300687E-2</v>
      </c>
      <c r="P605" s="96">
        <v>85.062896728515597</v>
      </c>
      <c r="Q605" s="92">
        <f t="shared" si="105"/>
        <v>-1.8640382919319687E-2</v>
      </c>
      <c r="R605" s="96">
        <v>331.17572021484301</v>
      </c>
      <c r="S605" s="92">
        <f t="shared" si="106"/>
        <v>-2.2546972070355942E-2</v>
      </c>
      <c r="T605" s="96">
        <v>262.12646484375</v>
      </c>
      <c r="U605" s="92">
        <f t="shared" si="107"/>
        <v>2.1330999277408447E-2</v>
      </c>
      <c r="V605" s="96">
        <v>422.64706420898398</v>
      </c>
      <c r="W605" s="92">
        <f t="shared" si="108"/>
        <v>-1.5102111382876426E-3</v>
      </c>
      <c r="X605" s="96">
        <v>1465.5078125</v>
      </c>
      <c r="Y605" s="92">
        <f t="shared" si="109"/>
        <v>2.8865869148371193E-3</v>
      </c>
    </row>
    <row r="606" spans="3:25" ht="14.25" customHeight="1" x14ac:dyDescent="0.35">
      <c r="C606" s="95">
        <v>45398</v>
      </c>
      <c r="D606" s="96">
        <v>40120.1</v>
      </c>
      <c r="E606" s="92">
        <f t="shared" si="99"/>
        <v>1.0748624773105009E-2</v>
      </c>
      <c r="F606" s="96">
        <v>1051.75</v>
      </c>
      <c r="G606" s="92">
        <f t="shared" si="100"/>
        <v>1.1833228540020668E-2</v>
      </c>
      <c r="H606" s="96">
        <v>1811.65002441406</v>
      </c>
      <c r="I606" s="92">
        <f t="shared" si="101"/>
        <v>-1.90069484781763E-3</v>
      </c>
      <c r="J606" s="96">
        <v>120.31999969482401</v>
      </c>
      <c r="K606" s="92">
        <f t="shared" si="102"/>
        <v>1.7677376964807978E-2</v>
      </c>
      <c r="L606" s="96">
        <v>127.79464721679599</v>
      </c>
      <c r="M606" s="92">
        <f t="shared" si="103"/>
        <v>6.7784729734046145E-3</v>
      </c>
      <c r="N606" s="96">
        <v>595.684814453125</v>
      </c>
      <c r="O606" s="92">
        <f t="shared" si="104"/>
        <v>-1.2223102747135783E-2</v>
      </c>
      <c r="P606" s="96">
        <v>86.678619384765597</v>
      </c>
      <c r="Q606" s="92">
        <f t="shared" si="105"/>
        <v>2.5295083436296162E-2</v>
      </c>
      <c r="R606" s="96">
        <v>338.81497192382801</v>
      </c>
      <c r="S606" s="92">
        <f t="shared" si="106"/>
        <v>-5.2609056925495556E-3</v>
      </c>
      <c r="T606" s="96">
        <v>256.65182495117102</v>
      </c>
      <c r="U606" s="92">
        <f t="shared" si="107"/>
        <v>7.2966687232489669E-4</v>
      </c>
      <c r="V606" s="96">
        <v>423.28631591796801</v>
      </c>
      <c r="W606" s="92">
        <f t="shared" si="108"/>
        <v>-2.780374433151489E-3</v>
      </c>
      <c r="X606" s="96">
        <v>1461.28967285156</v>
      </c>
      <c r="Y606" s="92">
        <f t="shared" si="109"/>
        <v>-1.1965394768642112E-2</v>
      </c>
    </row>
    <row r="607" spans="3:25" ht="14.25" customHeight="1" x14ac:dyDescent="0.35">
      <c r="C607" s="95">
        <v>45397</v>
      </c>
      <c r="D607" s="96">
        <v>39693.449999999997</v>
      </c>
      <c r="E607" s="92">
        <f t="shared" si="99"/>
        <v>-6.4528644285223313E-3</v>
      </c>
      <c r="F607" s="96">
        <v>1039.44995117187</v>
      </c>
      <c r="G607" s="92">
        <f t="shared" si="100"/>
        <v>-2.755175654368025E-2</v>
      </c>
      <c r="H607" s="96">
        <v>1815.09997558593</v>
      </c>
      <c r="I607" s="92">
        <f t="shared" si="101"/>
        <v>-3.6596731220105871E-2</v>
      </c>
      <c r="J607" s="96">
        <v>118.230003356933</v>
      </c>
      <c r="K607" s="92">
        <f t="shared" si="102"/>
        <v>-6.8044149224157913E-3</v>
      </c>
      <c r="L607" s="96">
        <v>126.93422698974599</v>
      </c>
      <c r="M607" s="92">
        <f t="shared" si="103"/>
        <v>-6.7328346357915514E-3</v>
      </c>
      <c r="N607" s="96">
        <v>603.05603027343705</v>
      </c>
      <c r="O607" s="92">
        <f t="shared" si="104"/>
        <v>-1.1274239765598493E-2</v>
      </c>
      <c r="P607" s="96">
        <v>84.540168762207003</v>
      </c>
      <c r="Q607" s="92">
        <f t="shared" si="105"/>
        <v>-3.5772282874382166E-2</v>
      </c>
      <c r="R607" s="96">
        <v>340.60687255859301</v>
      </c>
      <c r="S607" s="92">
        <f t="shared" si="106"/>
        <v>-1.6586536719865874E-3</v>
      </c>
      <c r="T607" s="96">
        <v>256.46469116210898</v>
      </c>
      <c r="U607" s="92">
        <f t="shared" si="107"/>
        <v>-4.3595076766779206E-3</v>
      </c>
      <c r="V607" s="96">
        <v>424.46649169921801</v>
      </c>
      <c r="W607" s="92">
        <f t="shared" si="108"/>
        <v>-1.2244013882212634E-2</v>
      </c>
      <c r="X607" s="96">
        <v>1478.986328125</v>
      </c>
      <c r="Y607" s="92">
        <f t="shared" si="109"/>
        <v>-3.5262390886446449E-2</v>
      </c>
    </row>
    <row r="608" spans="3:25" ht="14.25" customHeight="1" x14ac:dyDescent="0.35">
      <c r="C608" s="95">
        <v>45394</v>
      </c>
      <c r="D608" s="96">
        <v>39951.25</v>
      </c>
      <c r="E608" s="92">
        <f t="shared" si="99"/>
        <v>1.266616900983597E-2</v>
      </c>
      <c r="F608" s="96">
        <v>1068.90002441406</v>
      </c>
      <c r="G608" s="92">
        <f t="shared" si="100"/>
        <v>4.3692970768709483E-3</v>
      </c>
      <c r="H608" s="96">
        <v>1884.05004882812</v>
      </c>
      <c r="I608" s="92">
        <f t="shared" si="101"/>
        <v>-1.2293552383685458E-2</v>
      </c>
      <c r="J608" s="96">
        <v>119.040000915527</v>
      </c>
      <c r="K608" s="92">
        <f t="shared" si="102"/>
        <v>-3.665937355737281E-2</v>
      </c>
      <c r="L608" s="96">
        <v>127.79464721679599</v>
      </c>
      <c r="M608" s="92">
        <f t="shared" si="103"/>
        <v>-8.7811540421244283E-3</v>
      </c>
      <c r="N608" s="96">
        <v>609.93255615234295</v>
      </c>
      <c r="O608" s="92">
        <f t="shared" si="104"/>
        <v>6.492667061259727E-4</v>
      </c>
      <c r="P608" s="96">
        <v>87.676559448242102</v>
      </c>
      <c r="Q608" s="92">
        <f t="shared" si="105"/>
        <v>-6.4620064900184904E-3</v>
      </c>
      <c r="R608" s="96">
        <v>341.172760009765</v>
      </c>
      <c r="S608" s="92">
        <f t="shared" si="106"/>
        <v>-2.0688714514660589E-3</v>
      </c>
      <c r="T608" s="96">
        <v>257.587646484375</v>
      </c>
      <c r="U608" s="92">
        <f t="shared" si="107"/>
        <v>-2.5836258106362031E-2</v>
      </c>
      <c r="V608" s="96">
        <v>429.72808837890602</v>
      </c>
      <c r="W608" s="92">
        <f t="shared" si="108"/>
        <v>1.157541006241547E-2</v>
      </c>
      <c r="X608" s="96">
        <v>1533.04516601562</v>
      </c>
      <c r="Y608" s="92">
        <f t="shared" si="109"/>
        <v>6.5896738585933257E-3</v>
      </c>
    </row>
    <row r="609" spans="3:25" ht="14.25" customHeight="1" x14ac:dyDescent="0.35">
      <c r="C609" s="95">
        <v>45392</v>
      </c>
      <c r="D609" s="96">
        <v>39451.550000000003</v>
      </c>
      <c r="E609" s="92">
        <f t="shared" si="99"/>
        <v>-1.9934050672456571E-3</v>
      </c>
      <c r="F609" s="96">
        <v>1064.25</v>
      </c>
      <c r="G609" s="92">
        <f t="shared" si="100"/>
        <v>-6.5344224037339194E-3</v>
      </c>
      <c r="H609" s="96">
        <v>1907.5</v>
      </c>
      <c r="I609" s="92">
        <f t="shared" si="101"/>
        <v>-4.5402105174616736E-3</v>
      </c>
      <c r="J609" s="96">
        <v>123.56999969482401</v>
      </c>
      <c r="K609" s="92">
        <f t="shared" si="102"/>
        <v>2.4337069840820735E-3</v>
      </c>
      <c r="L609" s="96">
        <v>128.92677307128901</v>
      </c>
      <c r="M609" s="92">
        <f t="shared" si="103"/>
        <v>-2.8021661052031188E-3</v>
      </c>
      <c r="N609" s="96">
        <v>609.53680419921795</v>
      </c>
      <c r="O609" s="92">
        <f t="shared" si="104"/>
        <v>4.8116332417018626E-3</v>
      </c>
      <c r="P609" s="96">
        <v>88.246810913085895</v>
      </c>
      <c r="Q609" s="92">
        <f t="shared" si="105"/>
        <v>1.865043075631001E-2</v>
      </c>
      <c r="R609" s="96">
        <v>341.88006591796801</v>
      </c>
      <c r="S609" s="92">
        <f t="shared" si="106"/>
        <v>-1.1022650914574994E-3</v>
      </c>
      <c r="T609" s="96">
        <v>264.41925048828102</v>
      </c>
      <c r="U609" s="92">
        <f t="shared" si="107"/>
        <v>4.8008301430635392E-3</v>
      </c>
      <c r="V609" s="96">
        <v>424.81072998046801</v>
      </c>
      <c r="W609" s="92">
        <f t="shared" si="108"/>
        <v>4.7685405670250258E-3</v>
      </c>
      <c r="X609" s="96">
        <v>1523.00903320312</v>
      </c>
      <c r="Y609" s="92">
        <f t="shared" si="109"/>
        <v>-1.6222543862170036E-2</v>
      </c>
    </row>
    <row r="610" spans="3:25" ht="14.25" customHeight="1" x14ac:dyDescent="0.35">
      <c r="C610" s="95">
        <v>45391</v>
      </c>
      <c r="D610" s="96">
        <v>39530.35</v>
      </c>
      <c r="E610" s="92">
        <f t="shared" si="99"/>
        <v>-4.3874064811212365E-3</v>
      </c>
      <c r="F610" s="96">
        <v>1071.25</v>
      </c>
      <c r="G610" s="92">
        <f t="shared" si="100"/>
        <v>-4.2756663943080975E-3</v>
      </c>
      <c r="H610" s="96">
        <v>1916.19995117187</v>
      </c>
      <c r="I610" s="92">
        <f t="shared" si="101"/>
        <v>-1.5111377473571164E-3</v>
      </c>
      <c r="J610" s="96">
        <v>123.26999664306599</v>
      </c>
      <c r="K610" s="92">
        <f t="shared" si="102"/>
        <v>8.6735747200301638E-3</v>
      </c>
      <c r="L610" s="96">
        <v>129.2890625</v>
      </c>
      <c r="M610" s="92">
        <f t="shared" si="103"/>
        <v>1.3489569945427826E-2</v>
      </c>
      <c r="N610" s="96">
        <v>606.61798095703102</v>
      </c>
      <c r="O610" s="92">
        <f t="shared" si="104"/>
        <v>-2.2948185379381036E-2</v>
      </c>
      <c r="P610" s="96">
        <v>86.631103515625</v>
      </c>
      <c r="Q610" s="92">
        <f t="shared" si="105"/>
        <v>-1.2993984910121381E-2</v>
      </c>
      <c r="R610" s="96">
        <v>342.25732421875</v>
      </c>
      <c r="S610" s="92">
        <f t="shared" si="106"/>
        <v>-1.6505795544250468E-3</v>
      </c>
      <c r="T610" s="96">
        <v>263.15588378906199</v>
      </c>
      <c r="U610" s="92">
        <f t="shared" si="107"/>
        <v>-1.9520928226726131E-3</v>
      </c>
      <c r="V610" s="96">
        <v>422.79461669921801</v>
      </c>
      <c r="W610" s="92">
        <f t="shared" si="108"/>
        <v>3.2544744290761374E-2</v>
      </c>
      <c r="X610" s="96">
        <v>1548.12353515625</v>
      </c>
      <c r="Y610" s="92">
        <f t="shared" si="109"/>
        <v>1.7948300361109171E-2</v>
      </c>
    </row>
    <row r="611" spans="3:25" ht="14.25" customHeight="1" x14ac:dyDescent="0.35">
      <c r="C611" s="95">
        <v>45390</v>
      </c>
      <c r="D611" s="96">
        <v>39704.550000000003</v>
      </c>
      <c r="E611" s="92">
        <f t="shared" si="99"/>
        <v>2.7208313651394533E-4</v>
      </c>
      <c r="F611" s="96">
        <v>1075.84997558593</v>
      </c>
      <c r="G611" s="92">
        <f t="shared" si="100"/>
        <v>-1.8653719174828054E-2</v>
      </c>
      <c r="H611" s="96">
        <v>1919.09997558593</v>
      </c>
      <c r="I611" s="92">
        <f t="shared" si="101"/>
        <v>9.0170745047697398E-3</v>
      </c>
      <c r="J611" s="96">
        <v>122.209999084472</v>
      </c>
      <c r="K611" s="92">
        <f t="shared" si="102"/>
        <v>-2.4972054769972996E-2</v>
      </c>
      <c r="L611" s="96">
        <v>127.568222045898</v>
      </c>
      <c r="M611" s="92">
        <f t="shared" si="103"/>
        <v>3.9483485447459721E-2</v>
      </c>
      <c r="N611" s="96">
        <v>620.86572265625</v>
      </c>
      <c r="O611" s="92">
        <f t="shared" si="104"/>
        <v>4.7404425796947702E-2</v>
      </c>
      <c r="P611" s="96">
        <v>87.7716064453125</v>
      </c>
      <c r="Q611" s="92">
        <f t="shared" si="105"/>
        <v>-1.7030314640184341E-2</v>
      </c>
      <c r="R611" s="96">
        <v>342.82318115234301</v>
      </c>
      <c r="S611" s="92">
        <f t="shared" si="106"/>
        <v>2.5243131356641468E-2</v>
      </c>
      <c r="T611" s="96">
        <v>263.67059326171801</v>
      </c>
      <c r="U611" s="92">
        <f t="shared" si="107"/>
        <v>1.2033179856505205E-2</v>
      </c>
      <c r="V611" s="96">
        <v>409.46856689453102</v>
      </c>
      <c r="W611" s="92">
        <f t="shared" si="108"/>
        <v>4.2209194323521437E-3</v>
      </c>
      <c r="X611" s="96">
        <v>1520.82727050781</v>
      </c>
      <c r="Y611" s="92">
        <f t="shared" si="109"/>
        <v>5.2299605892854428E-2</v>
      </c>
    </row>
    <row r="612" spans="3:25" ht="14.25" customHeight="1" x14ac:dyDescent="0.35">
      <c r="C612" s="95">
        <v>45387</v>
      </c>
      <c r="D612" s="96">
        <v>39693.75</v>
      </c>
      <c r="E612" s="92">
        <f t="shared" si="99"/>
        <v>5.1671701734883335E-3</v>
      </c>
      <c r="F612" s="96">
        <v>1096.30004882812</v>
      </c>
      <c r="G612" s="92">
        <f t="shared" si="100"/>
        <v>-5.1723694844646451E-3</v>
      </c>
      <c r="H612" s="96">
        <v>1901.94995117187</v>
      </c>
      <c r="I612" s="92">
        <f t="shared" si="101"/>
        <v>5.870362921045702E-3</v>
      </c>
      <c r="J612" s="96">
        <v>125.33999633789</v>
      </c>
      <c r="K612" s="92">
        <f t="shared" si="102"/>
        <v>-2.3831757819715915E-2</v>
      </c>
      <c r="L612" s="96">
        <v>122.722702026367</v>
      </c>
      <c r="M612" s="92">
        <f t="shared" si="103"/>
        <v>-1.5619303922627448E-2</v>
      </c>
      <c r="N612" s="96">
        <v>592.76599121093705</v>
      </c>
      <c r="O612" s="92">
        <f t="shared" si="104"/>
        <v>2.7527655092552727E-2</v>
      </c>
      <c r="P612" s="96">
        <v>89.292282104492102</v>
      </c>
      <c r="Q612" s="92">
        <f t="shared" si="105"/>
        <v>-7.9197107639915609E-3</v>
      </c>
      <c r="R612" s="96">
        <v>334.38232421875</v>
      </c>
      <c r="S612" s="92">
        <f t="shared" si="106"/>
        <v>-2.8193096249706784E-4</v>
      </c>
      <c r="T612" s="96">
        <v>260.53552246093699</v>
      </c>
      <c r="U612" s="92">
        <f t="shared" si="107"/>
        <v>2.7012428253931908E-3</v>
      </c>
      <c r="V612" s="96">
        <v>407.74749755859301</v>
      </c>
      <c r="W612" s="92">
        <f t="shared" si="108"/>
        <v>1.2074974244944414E-3</v>
      </c>
      <c r="X612" s="96">
        <v>1445.24169921875</v>
      </c>
      <c r="Y612" s="92">
        <f t="shared" si="109"/>
        <v>1.0097890447132052E-2</v>
      </c>
    </row>
    <row r="613" spans="3:25" ht="14.25" customHeight="1" x14ac:dyDescent="0.35">
      <c r="C613" s="95">
        <v>45386</v>
      </c>
      <c r="D613" s="96">
        <v>39489.699999999997</v>
      </c>
      <c r="E613" s="92">
        <f t="shared" si="99"/>
        <v>1.2021855122678726E-2</v>
      </c>
      <c r="F613" s="96">
        <v>1102</v>
      </c>
      <c r="G613" s="92">
        <f t="shared" si="100"/>
        <v>6.6225165562914245E-3</v>
      </c>
      <c r="H613" s="96">
        <v>1890.84997558593</v>
      </c>
      <c r="I613" s="92">
        <f t="shared" si="101"/>
        <v>6.3333376211740511E-3</v>
      </c>
      <c r="J613" s="96">
        <v>128.39999389648401</v>
      </c>
      <c r="K613" s="92">
        <f t="shared" si="102"/>
        <v>3.908711024996725E-2</v>
      </c>
      <c r="L613" s="96">
        <v>124.669960021972</v>
      </c>
      <c r="M613" s="92">
        <f t="shared" si="103"/>
        <v>6.6640743815675085E-2</v>
      </c>
      <c r="N613" s="96">
        <v>576.88568115234295</v>
      </c>
      <c r="O613" s="92">
        <f t="shared" si="104"/>
        <v>2.9241934831794048E-3</v>
      </c>
      <c r="P613" s="96">
        <v>90.005096435546804</v>
      </c>
      <c r="Q613" s="92">
        <f t="shared" si="105"/>
        <v>1.6094346669091264E-2</v>
      </c>
      <c r="R613" s="96">
        <v>334.47662353515602</v>
      </c>
      <c r="S613" s="92">
        <f t="shared" si="106"/>
        <v>9.6796359521647002E-3</v>
      </c>
      <c r="T613" s="96">
        <v>259.83364868164</v>
      </c>
      <c r="U613" s="92">
        <f t="shared" si="107"/>
        <v>-8.7469846414657271E-3</v>
      </c>
      <c r="V613" s="96">
        <v>407.25573730468699</v>
      </c>
      <c r="W613" s="92">
        <f t="shared" si="108"/>
        <v>4.4875790504965707E-3</v>
      </c>
      <c r="X613" s="96">
        <v>1430.79370117187</v>
      </c>
      <c r="Y613" s="92">
        <f t="shared" si="109"/>
        <v>-3.5453398924505386E-3</v>
      </c>
    </row>
    <row r="614" spans="3:25" ht="14.25" customHeight="1" x14ac:dyDescent="0.35">
      <c r="C614" s="95">
        <v>45385</v>
      </c>
      <c r="D614" s="96">
        <v>39020.6</v>
      </c>
      <c r="E614" s="92">
        <f t="shared" si="99"/>
        <v>8.5409335451012147E-3</v>
      </c>
      <c r="F614" s="96">
        <v>1094.75</v>
      </c>
      <c r="G614" s="92">
        <f t="shared" si="100"/>
        <v>-3.2776215832385214E-3</v>
      </c>
      <c r="H614" s="96">
        <v>1878.94995117187</v>
      </c>
      <c r="I614" s="92">
        <f t="shared" si="101"/>
        <v>-7.2385665947043432E-3</v>
      </c>
      <c r="J614" s="96">
        <v>123.56999969482401</v>
      </c>
      <c r="K614" s="92">
        <f t="shared" si="102"/>
        <v>4.9961739582301989E-2</v>
      </c>
      <c r="L614" s="96">
        <v>116.88092803955</v>
      </c>
      <c r="M614" s="92">
        <f t="shared" si="103"/>
        <v>1.2156862667369372E-2</v>
      </c>
      <c r="N614" s="96">
        <v>575.20367431640602</v>
      </c>
      <c r="O614" s="92">
        <f t="shared" si="104"/>
        <v>7.2205823208072006E-2</v>
      </c>
      <c r="P614" s="96">
        <v>88.5794677734375</v>
      </c>
      <c r="Q614" s="92">
        <f t="shared" si="105"/>
        <v>1.0846083303666321E-2</v>
      </c>
      <c r="R614" s="96">
        <v>331.27005004882801</v>
      </c>
      <c r="S614" s="92">
        <f t="shared" si="106"/>
        <v>1.8706563842443069E-2</v>
      </c>
      <c r="T614" s="96">
        <v>262.12646484375</v>
      </c>
      <c r="U614" s="92">
        <f t="shared" si="107"/>
        <v>1.9675723269789724E-3</v>
      </c>
      <c r="V614" s="96">
        <v>405.43630981445301</v>
      </c>
      <c r="W614" s="92">
        <f t="shared" si="108"/>
        <v>8.4393262080708631E-3</v>
      </c>
      <c r="X614" s="96">
        <v>1435.88439941406</v>
      </c>
      <c r="Y614" s="92">
        <f t="shared" si="109"/>
        <v>1.0474508138721639E-2</v>
      </c>
    </row>
    <row r="615" spans="3:25" ht="14.25" customHeight="1" x14ac:dyDescent="0.35">
      <c r="C615" s="95">
        <v>45384</v>
      </c>
      <c r="D615" s="96">
        <v>38690.15</v>
      </c>
      <c r="E615" s="92">
        <f t="shared" si="99"/>
        <v>6.8087487151462511E-3</v>
      </c>
      <c r="F615" s="96">
        <v>1098.34997558593</v>
      </c>
      <c r="G615" s="92">
        <f t="shared" si="100"/>
        <v>-1.2275201811213998E-2</v>
      </c>
      <c r="H615" s="96">
        <v>1892.65002441406</v>
      </c>
      <c r="I615" s="92">
        <f t="shared" si="101"/>
        <v>2.3036463874688273E-3</v>
      </c>
      <c r="J615" s="96">
        <v>117.69000244140599</v>
      </c>
      <c r="K615" s="92">
        <f t="shared" si="102"/>
        <v>4.9959909773170441E-2</v>
      </c>
      <c r="L615" s="96">
        <v>115.477088928222</v>
      </c>
      <c r="M615" s="92">
        <f t="shared" si="103"/>
        <v>1.5936287872218013E-2</v>
      </c>
      <c r="N615" s="96">
        <v>536.46759033203102</v>
      </c>
      <c r="O615" s="92">
        <f t="shared" si="104"/>
        <v>4.5809621274562007E-2</v>
      </c>
      <c r="P615" s="96">
        <v>87.629035949707003</v>
      </c>
      <c r="Q615" s="92">
        <f t="shared" si="105"/>
        <v>1.8784474422336217E-2</v>
      </c>
      <c r="R615" s="96">
        <v>325.186920166015</v>
      </c>
      <c r="S615" s="92">
        <f t="shared" si="106"/>
        <v>7.1563252627990792E-3</v>
      </c>
      <c r="T615" s="96">
        <v>261.611724853515</v>
      </c>
      <c r="U615" s="92">
        <f t="shared" si="107"/>
        <v>-2.1416868003931722E-3</v>
      </c>
      <c r="V615" s="96">
        <v>402.04333496093699</v>
      </c>
      <c r="W615" s="92">
        <f t="shared" si="108"/>
        <v>4.5459474058475724E-3</v>
      </c>
      <c r="X615" s="96">
        <v>1421.00012207031</v>
      </c>
      <c r="Y615" s="92">
        <f t="shared" si="109"/>
        <v>3.0193482864125931E-2</v>
      </c>
    </row>
    <row r="616" spans="3:25" ht="14.25" customHeight="1" x14ac:dyDescent="0.35">
      <c r="C616" s="95">
        <v>45383</v>
      </c>
      <c r="D616" s="96">
        <v>38428.5</v>
      </c>
      <c r="E616" s="92">
        <f t="shared" si="99"/>
        <v>4.4127352319800472E-4</v>
      </c>
      <c r="F616" s="96">
        <v>1112</v>
      </c>
      <c r="G616" s="92">
        <f t="shared" si="100"/>
        <v>8.3081769635587222E-2</v>
      </c>
      <c r="H616" s="96">
        <v>1888.30004882812</v>
      </c>
      <c r="I616" s="92">
        <f t="shared" si="101"/>
        <v>2.8962223091831385E-2</v>
      </c>
      <c r="J616" s="96">
        <v>112.08999633789</v>
      </c>
      <c r="K616" s="92">
        <f t="shared" si="102"/>
        <v>4.9925010256731905E-2</v>
      </c>
      <c r="L616" s="96">
        <v>113.66567993164</v>
      </c>
      <c r="M616" s="92">
        <f t="shared" si="103"/>
        <v>3.1648229441232134E-2</v>
      </c>
      <c r="N616" s="96">
        <v>512.96868896484295</v>
      </c>
      <c r="O616" s="92">
        <f t="shared" si="104"/>
        <v>-1.975802792714032E-2</v>
      </c>
      <c r="P616" s="96">
        <v>86.013320922851506</v>
      </c>
      <c r="Q616" s="92">
        <f t="shared" si="105"/>
        <v>8.9185164502769698E-3</v>
      </c>
      <c r="R616" s="96">
        <v>322.87631225585898</v>
      </c>
      <c r="S616" s="92">
        <f t="shared" si="106"/>
        <v>1.9505883207724617E-2</v>
      </c>
      <c r="T616" s="96">
        <v>262.17321777343699</v>
      </c>
      <c r="U616" s="92">
        <f t="shared" si="107"/>
        <v>1.1737170202335223E-2</v>
      </c>
      <c r="V616" s="96">
        <v>400.22393798828102</v>
      </c>
      <c r="W616" s="92">
        <f t="shared" si="108"/>
        <v>3.2344008820771819E-2</v>
      </c>
      <c r="X616" s="96">
        <v>1379.35266113281</v>
      </c>
      <c r="Y616" s="92">
        <f t="shared" si="109"/>
        <v>4.7534867051279184E-2</v>
      </c>
    </row>
    <row r="617" spans="3:25" ht="14.25" customHeight="1" x14ac:dyDescent="0.35">
      <c r="C617" s="95">
        <v>45379</v>
      </c>
      <c r="D617" s="96">
        <v>38411.550000000003</v>
      </c>
      <c r="E617" s="92">
        <f t="shared" si="99"/>
        <v>2.170716975815612E-3</v>
      </c>
      <c r="F617" s="96">
        <v>1026.69995117187</v>
      </c>
      <c r="G617" s="92">
        <f t="shared" si="100"/>
        <v>1.1676578677649818E-2</v>
      </c>
      <c r="H617" s="96">
        <v>1835.15002441406</v>
      </c>
      <c r="I617" s="92">
        <f t="shared" si="101"/>
        <v>6.9410284850808246E-3</v>
      </c>
      <c r="J617" s="96">
        <v>106.76000213623</v>
      </c>
      <c r="K617" s="92">
        <f t="shared" si="102"/>
        <v>3.3394682597686742E-2</v>
      </c>
      <c r="L617" s="96">
        <v>110.17871856689401</v>
      </c>
      <c r="M617" s="92">
        <f t="shared" si="103"/>
        <v>-3.6855372484116966E-3</v>
      </c>
      <c r="N617" s="96">
        <v>523.30822753906205</v>
      </c>
      <c r="O617" s="92">
        <f t="shared" si="104"/>
        <v>2.371049536795744E-2</v>
      </c>
      <c r="P617" s="96">
        <v>85.252990722656193</v>
      </c>
      <c r="Q617" s="92">
        <f t="shared" si="105"/>
        <v>9.5667924994693454E-3</v>
      </c>
      <c r="R617" s="96">
        <v>316.69882202148398</v>
      </c>
      <c r="S617" s="92">
        <f t="shared" si="106"/>
        <v>1.266575401469594E-2</v>
      </c>
      <c r="T617" s="96">
        <v>259.131744384765</v>
      </c>
      <c r="U617" s="92">
        <f t="shared" si="107"/>
        <v>2.4606669525656155E-2</v>
      </c>
      <c r="V617" s="96">
        <v>387.68466186523398</v>
      </c>
      <c r="W617" s="92">
        <f t="shared" si="108"/>
        <v>1.493304405668594E-2</v>
      </c>
      <c r="X617" s="96">
        <v>1316.76062011718</v>
      </c>
      <c r="Y617" s="92">
        <f t="shared" si="109"/>
        <v>-4.3731058621490737E-2</v>
      </c>
    </row>
    <row r="618" spans="3:25" ht="14.25" customHeight="1" x14ac:dyDescent="0.35">
      <c r="C618" s="95">
        <v>45378</v>
      </c>
      <c r="D618" s="96">
        <v>38328.35</v>
      </c>
      <c r="E618" s="92">
        <f t="shared" si="99"/>
        <v>1.8539384066732723E-2</v>
      </c>
      <c r="F618" s="96">
        <v>1014.84997558593</v>
      </c>
      <c r="G618" s="92">
        <f t="shared" si="100"/>
        <v>-2.968739659942643E-2</v>
      </c>
      <c r="H618" s="96">
        <v>1822.5</v>
      </c>
      <c r="I618" s="92">
        <f t="shared" si="101"/>
        <v>-1.9634211941904289E-2</v>
      </c>
      <c r="J618" s="96">
        <v>103.309997558593</v>
      </c>
      <c r="K618" s="92">
        <f t="shared" si="102"/>
        <v>-1.0440650875036761E-2</v>
      </c>
      <c r="L618" s="96">
        <v>110.586288452148</v>
      </c>
      <c r="M618" s="92">
        <f t="shared" si="103"/>
        <v>2.8643664417876691E-2</v>
      </c>
      <c r="N618" s="96">
        <v>511.18771362304602</v>
      </c>
      <c r="O618" s="92">
        <f t="shared" si="104"/>
        <v>6.7225022079475671E-3</v>
      </c>
      <c r="P618" s="96">
        <v>84.445121765136705</v>
      </c>
      <c r="Q618" s="92">
        <f t="shared" si="105"/>
        <v>3.6756049840464211E-2</v>
      </c>
      <c r="R618" s="96">
        <v>312.73776245117102</v>
      </c>
      <c r="S618" s="92">
        <f t="shared" si="106"/>
        <v>7.5964568614936834E-3</v>
      </c>
      <c r="T618" s="96">
        <v>252.90850830078099</v>
      </c>
      <c r="U618" s="92">
        <f t="shared" si="107"/>
        <v>7.4059556538808025E-4</v>
      </c>
      <c r="V618" s="96">
        <v>381.98052978515602</v>
      </c>
      <c r="W618" s="92">
        <f t="shared" si="108"/>
        <v>-4.3577857955464649E-3</v>
      </c>
      <c r="X618" s="96">
        <v>1376.97729492187</v>
      </c>
      <c r="Y618" s="92">
        <f t="shared" si="109"/>
        <v>1.0711834179507829E-2</v>
      </c>
    </row>
    <row r="619" spans="3:25" ht="14.25" customHeight="1" x14ac:dyDescent="0.35">
      <c r="C619" s="95">
        <v>45377</v>
      </c>
      <c r="D619" s="96">
        <v>37630.699999999997</v>
      </c>
      <c r="E619" s="92">
        <f t="shared" si="99"/>
        <v>1.0705815680555286E-2</v>
      </c>
      <c r="F619" s="96">
        <v>1045.90002441406</v>
      </c>
      <c r="G619" s="92">
        <f t="shared" si="100"/>
        <v>2.9834629338828966E-2</v>
      </c>
      <c r="H619" s="96">
        <v>1859</v>
      </c>
      <c r="I619" s="92">
        <f t="shared" si="101"/>
        <v>3.9152153368435805E-3</v>
      </c>
      <c r="J619" s="96">
        <v>104.400001525878</v>
      </c>
      <c r="K619" s="92">
        <f t="shared" si="102"/>
        <v>-1.7041686980474036E-2</v>
      </c>
      <c r="L619" s="96">
        <v>107.50689697265599</v>
      </c>
      <c r="M619" s="92">
        <f t="shared" si="103"/>
        <v>-8.3542712639518291E-3</v>
      </c>
      <c r="N619" s="96">
        <v>507.77420043945301</v>
      </c>
      <c r="O619" s="92">
        <f t="shared" si="104"/>
        <v>-4.3650873672693713E-3</v>
      </c>
      <c r="P619" s="96">
        <v>81.4512939453125</v>
      </c>
      <c r="Q619" s="92">
        <f t="shared" si="105"/>
        <v>7.6424642086299066E-3</v>
      </c>
      <c r="R619" s="96">
        <v>310.37997436523398</v>
      </c>
      <c r="S619" s="92">
        <f t="shared" si="106"/>
        <v>1.3394845945621014E-2</v>
      </c>
      <c r="T619" s="96">
        <v>252.72134399414</v>
      </c>
      <c r="U619" s="92">
        <f t="shared" si="107"/>
        <v>-2.0670851877934715E-2</v>
      </c>
      <c r="V619" s="96">
        <v>383.65240478515602</v>
      </c>
      <c r="W619" s="92">
        <f t="shared" si="108"/>
        <v>-1.5357967236384606E-3</v>
      </c>
      <c r="X619" s="96">
        <v>1362.38366699218</v>
      </c>
      <c r="Y619" s="92">
        <f t="shared" si="109"/>
        <v>9.453508541634803E-2</v>
      </c>
    </row>
    <row r="620" spans="3:25" ht="14.25" customHeight="1" x14ac:dyDescent="0.35">
      <c r="C620" s="95">
        <v>45373</v>
      </c>
      <c r="D620" s="96">
        <v>37232.1</v>
      </c>
      <c r="E620" s="92">
        <f t="shared" si="99"/>
        <v>-1.5685227386888267E-2</v>
      </c>
      <c r="F620" s="96">
        <v>1015.59997558593</v>
      </c>
      <c r="G620" s="92">
        <f t="shared" si="100"/>
        <v>6.640847467281219E-3</v>
      </c>
      <c r="H620" s="96">
        <v>1851.75</v>
      </c>
      <c r="I620" s="92">
        <f t="shared" si="101"/>
        <v>-1.9403215745282809E-3</v>
      </c>
      <c r="J620" s="96">
        <v>106.209999084472</v>
      </c>
      <c r="K620" s="92">
        <f t="shared" si="102"/>
        <v>1.2970916834936119E-2</v>
      </c>
      <c r="L620" s="96">
        <v>108.41260528564401</v>
      </c>
      <c r="M620" s="92">
        <f t="shared" si="103"/>
        <v>-7.0510566068322511E-3</v>
      </c>
      <c r="N620" s="96">
        <v>510.000396728515</v>
      </c>
      <c r="O620" s="92">
        <f t="shared" si="104"/>
        <v>2.1603408863195117E-2</v>
      </c>
      <c r="P620" s="96">
        <v>80.833526611328097</v>
      </c>
      <c r="Q620" s="92">
        <f t="shared" si="105"/>
        <v>1.1296247422248218E-2</v>
      </c>
      <c r="R620" s="96">
        <v>306.27743530273398</v>
      </c>
      <c r="S620" s="92">
        <f t="shared" si="106"/>
        <v>-7.6912936746131866E-4</v>
      </c>
      <c r="T620" s="96">
        <v>258.055572509765</v>
      </c>
      <c r="U620" s="92">
        <f t="shared" si="107"/>
        <v>7.305856657257026E-3</v>
      </c>
      <c r="V620" s="96">
        <v>384.24252319335898</v>
      </c>
      <c r="W620" s="92">
        <f t="shared" si="108"/>
        <v>-3.6974624742419637E-3</v>
      </c>
      <c r="X620" s="96">
        <v>1244.71447753906</v>
      </c>
      <c r="Y620" s="92">
        <f t="shared" si="109"/>
        <v>3.1499960446377484E-2</v>
      </c>
    </row>
    <row r="621" spans="3:25" ht="14.25" customHeight="1" x14ac:dyDescent="0.35">
      <c r="C621" s="95">
        <v>45372</v>
      </c>
      <c r="D621" s="96">
        <v>37825.4</v>
      </c>
      <c r="E621" s="92">
        <f t="shared" si="99"/>
        <v>6.4470466778951963E-3</v>
      </c>
      <c r="F621" s="96">
        <v>1008.90002441406</v>
      </c>
      <c r="G621" s="92">
        <f t="shared" si="100"/>
        <v>-2.5211209275738389E-3</v>
      </c>
      <c r="H621" s="96">
        <v>1855.34997558593</v>
      </c>
      <c r="I621" s="92">
        <f t="shared" si="101"/>
        <v>4.1130973269813964E-3</v>
      </c>
      <c r="J621" s="96">
        <v>104.84999847412099</v>
      </c>
      <c r="K621" s="92">
        <f t="shared" si="102"/>
        <v>1.8257718084206509E-2</v>
      </c>
      <c r="L621" s="96">
        <v>109.18245697021401</v>
      </c>
      <c r="M621" s="92">
        <f t="shared" si="103"/>
        <v>6.1646865523069305E-2</v>
      </c>
      <c r="N621" s="96">
        <v>499.21563720703102</v>
      </c>
      <c r="O621" s="92">
        <f t="shared" si="104"/>
        <v>3.1483183750609545E-2</v>
      </c>
      <c r="P621" s="96">
        <v>79.930610656738196</v>
      </c>
      <c r="Q621" s="92">
        <f t="shared" si="105"/>
        <v>1.5087470647075607E-2</v>
      </c>
      <c r="R621" s="96">
        <v>306.51318359375</v>
      </c>
      <c r="S621" s="92">
        <f t="shared" si="106"/>
        <v>3.6186806997956067E-2</v>
      </c>
      <c r="T621" s="96">
        <v>256.18392944335898</v>
      </c>
      <c r="U621" s="92">
        <f t="shared" si="107"/>
        <v>3.4385223777625651E-2</v>
      </c>
      <c r="V621" s="96">
        <v>385.66851806640602</v>
      </c>
      <c r="W621" s="92">
        <f t="shared" si="108"/>
        <v>3.2245285458498252E-2</v>
      </c>
      <c r="X621" s="96">
        <v>1206.70336914062</v>
      </c>
      <c r="Y621" s="92">
        <f t="shared" si="109"/>
        <v>2.0040975761771218E-2</v>
      </c>
    </row>
    <row r="622" spans="3:25" ht="14.25" customHeight="1" x14ac:dyDescent="0.35">
      <c r="C622" s="95">
        <v>45371</v>
      </c>
      <c r="D622" s="96">
        <v>37583.1</v>
      </c>
      <c r="E622" s="92">
        <f t="shared" si="99"/>
        <v>-1.5116634062675605E-2</v>
      </c>
      <c r="F622" s="96">
        <v>1011.45001220703</v>
      </c>
      <c r="G622" s="92">
        <f t="shared" si="100"/>
        <v>5.117782447126018E-3</v>
      </c>
      <c r="H622" s="96">
        <v>1847.75</v>
      </c>
      <c r="I622" s="92">
        <f t="shared" si="101"/>
        <v>1.438332764380279E-2</v>
      </c>
      <c r="J622" s="96">
        <v>102.970001220703</v>
      </c>
      <c r="K622" s="92">
        <f t="shared" si="102"/>
        <v>-6.4646678202501251E-3</v>
      </c>
      <c r="L622" s="96">
        <v>102.84253692626901</v>
      </c>
      <c r="M622" s="92">
        <f t="shared" si="103"/>
        <v>-6.126872068055178E-3</v>
      </c>
      <c r="N622" s="96">
        <v>483.97845458984301</v>
      </c>
      <c r="O622" s="92">
        <f t="shared" si="104"/>
        <v>1.3152514947809557E-2</v>
      </c>
      <c r="P622" s="96">
        <v>78.742584228515597</v>
      </c>
      <c r="Q622" s="92">
        <f t="shared" si="105"/>
        <v>4.8513701379573337E-3</v>
      </c>
      <c r="R622" s="96">
        <v>295.80880737304602</v>
      </c>
      <c r="S622" s="92">
        <f t="shared" si="106"/>
        <v>6.3807941502536103E-4</v>
      </c>
      <c r="T622" s="96">
        <v>247.66781616210901</v>
      </c>
      <c r="U622" s="92">
        <f t="shared" si="107"/>
        <v>2.1814530034733215E-2</v>
      </c>
      <c r="V622" s="96">
        <v>373.621002197265</v>
      </c>
      <c r="W622" s="92">
        <f t="shared" si="108"/>
        <v>-8.7410730276620274E-3</v>
      </c>
      <c r="X622" s="96">
        <v>1182.99499511718</v>
      </c>
      <c r="Y622" s="92">
        <f t="shared" si="109"/>
        <v>-3.481003990893794E-2</v>
      </c>
    </row>
    <row r="623" spans="3:25" ht="14.25" customHeight="1" x14ac:dyDescent="0.35">
      <c r="C623" s="95">
        <v>45370</v>
      </c>
      <c r="D623" s="96">
        <v>38159.949999999997</v>
      </c>
      <c r="E623" s="92">
        <f t="shared" si="99"/>
        <v>1.9245767827475779E-2</v>
      </c>
      <c r="F623" s="96">
        <v>1006.29998779296</v>
      </c>
      <c r="G623" s="92">
        <f t="shared" si="100"/>
        <v>-2.5276184315601302E-3</v>
      </c>
      <c r="H623" s="96">
        <v>1821.55004882812</v>
      </c>
      <c r="I623" s="92">
        <f t="shared" si="101"/>
        <v>-2.5856984306468767E-2</v>
      </c>
      <c r="J623" s="96">
        <v>103.639999389648</v>
      </c>
      <c r="K623" s="92">
        <f t="shared" si="102"/>
        <v>-2.1156006062294397E-2</v>
      </c>
      <c r="L623" s="96">
        <v>103.476524353027</v>
      </c>
      <c r="M623" s="92">
        <f t="shared" si="103"/>
        <v>-7.3848525078732408E-3</v>
      </c>
      <c r="N623" s="96">
        <v>477.695556640625</v>
      </c>
      <c r="O623" s="92">
        <f t="shared" si="104"/>
        <v>-2.543401545545787E-2</v>
      </c>
      <c r="P623" s="96">
        <v>78.362419128417898</v>
      </c>
      <c r="Q623" s="92">
        <f t="shared" si="105"/>
        <v>-6.059929668629227E-4</v>
      </c>
      <c r="R623" s="96">
        <v>295.62017822265602</v>
      </c>
      <c r="S623" s="92">
        <f t="shared" si="106"/>
        <v>-1.1666497300133249E-2</v>
      </c>
      <c r="T623" s="96">
        <v>242.38040161132801</v>
      </c>
      <c r="U623" s="92">
        <f t="shared" si="107"/>
        <v>-2.2272440245709957E-2</v>
      </c>
      <c r="V623" s="96">
        <v>376.91564941406199</v>
      </c>
      <c r="W623" s="92">
        <f t="shared" si="108"/>
        <v>-2.4188422415148181E-2</v>
      </c>
      <c r="X623" s="96">
        <v>1225.66027832031</v>
      </c>
      <c r="Y623" s="92">
        <f t="shared" si="109"/>
        <v>6.1872420171393383E-2</v>
      </c>
    </row>
    <row r="624" spans="3:25" ht="14.25" customHeight="1" x14ac:dyDescent="0.35">
      <c r="C624" s="95">
        <v>45369</v>
      </c>
      <c r="D624" s="96">
        <v>37439.4</v>
      </c>
      <c r="E624" s="92">
        <f t="shared" si="99"/>
        <v>-5.4542699672342265E-2</v>
      </c>
      <c r="F624" s="96">
        <v>1008.84997558593</v>
      </c>
      <c r="G624" s="92">
        <f t="shared" si="100"/>
        <v>-3.537792309004073E-2</v>
      </c>
      <c r="H624" s="96">
        <v>1869.90002441406</v>
      </c>
      <c r="I624" s="92">
        <f t="shared" si="101"/>
        <v>-1.7186981809878099E-2</v>
      </c>
      <c r="J624" s="96">
        <v>105.879997253417</v>
      </c>
      <c r="K624" s="92">
        <f t="shared" si="102"/>
        <v>-1.8854126525708059E-3</v>
      </c>
      <c r="L624" s="96">
        <v>104.246368408203</v>
      </c>
      <c r="M624" s="92">
        <f t="shared" si="103"/>
        <v>-2.0008529161456123E-2</v>
      </c>
      <c r="N624" s="96">
        <v>490.162353515625</v>
      </c>
      <c r="O624" s="92">
        <f t="shared" si="104"/>
        <v>-5.0211566284299458E-3</v>
      </c>
      <c r="P624" s="96">
        <v>78.409934997558594</v>
      </c>
      <c r="Q624" s="92">
        <f t="shared" si="105"/>
        <v>-5.4249301174201792E-3</v>
      </c>
      <c r="R624" s="96">
        <v>299.10974121093699</v>
      </c>
      <c r="S624" s="92">
        <f t="shared" si="106"/>
        <v>2.6873770007640463E-3</v>
      </c>
      <c r="T624" s="96">
        <v>247.90177917480401</v>
      </c>
      <c r="U624" s="92">
        <f t="shared" si="107"/>
        <v>-3.9482210964578712E-3</v>
      </c>
      <c r="V624" s="96">
        <v>386.25863647460898</v>
      </c>
      <c r="W624" s="92">
        <f t="shared" si="108"/>
        <v>3.1516832848351495E-2</v>
      </c>
      <c r="X624" s="96">
        <v>1154.24438476562</v>
      </c>
      <c r="Y624" s="92">
        <f t="shared" si="109"/>
        <v>2.9759059618200689E-2</v>
      </c>
    </row>
    <row r="625" spans="3:25" ht="14.25" customHeight="1" x14ac:dyDescent="0.35">
      <c r="C625" s="95">
        <v>45366</v>
      </c>
      <c r="D625" s="96">
        <v>39599.25</v>
      </c>
      <c r="E625" s="92">
        <f t="shared" si="99"/>
        <v>-6.3696425121257949E-3</v>
      </c>
      <c r="F625" s="96">
        <v>1045.84997558593</v>
      </c>
      <c r="G625" s="92">
        <f t="shared" si="100"/>
        <v>-8.2500335113141476E-3</v>
      </c>
      <c r="H625" s="96">
        <v>1902.59997558593</v>
      </c>
      <c r="I625" s="92">
        <f t="shared" si="101"/>
        <v>3.8515942435202177E-3</v>
      </c>
      <c r="J625" s="96">
        <v>106.08000183105401</v>
      </c>
      <c r="K625" s="92">
        <f t="shared" si="102"/>
        <v>-1.3851425750647239E-2</v>
      </c>
      <c r="L625" s="96">
        <v>106.37477111816401</v>
      </c>
      <c r="M625" s="92">
        <f t="shared" si="103"/>
        <v>4.2753222229900967E-3</v>
      </c>
      <c r="N625" s="96">
        <v>492.63595581054602</v>
      </c>
      <c r="O625" s="92">
        <f t="shared" si="104"/>
        <v>4.414380336841206E-2</v>
      </c>
      <c r="P625" s="96">
        <v>78.837623596191406</v>
      </c>
      <c r="Q625" s="92">
        <f t="shared" si="105"/>
        <v>-2.4691524653298824E-2</v>
      </c>
      <c r="R625" s="96">
        <v>298.30807495117102</v>
      </c>
      <c r="S625" s="92">
        <f t="shared" si="106"/>
        <v>-1.7244293181536974E-2</v>
      </c>
      <c r="T625" s="96">
        <v>248.88442993164</v>
      </c>
      <c r="U625" s="92">
        <f t="shared" si="107"/>
        <v>-1.5018282660925752E-3</v>
      </c>
      <c r="V625" s="96">
        <v>374.456939697265</v>
      </c>
      <c r="W625" s="92">
        <f t="shared" si="108"/>
        <v>-9.6241614736035652E-3</v>
      </c>
      <c r="X625" s="96">
        <v>1120.88781738281</v>
      </c>
      <c r="Y625" s="92">
        <f t="shared" si="109"/>
        <v>1.0490052261532323E-2</v>
      </c>
    </row>
    <row r="626" spans="3:25" ht="14.25" customHeight="1" x14ac:dyDescent="0.35">
      <c r="C626" s="95">
        <v>45365</v>
      </c>
      <c r="D626" s="96">
        <v>39853.1</v>
      </c>
      <c r="E626" s="92">
        <f t="shared" si="99"/>
        <v>-1.113349775940542E-2</v>
      </c>
      <c r="F626" s="96">
        <v>1054.55004882812</v>
      </c>
      <c r="G626" s="92">
        <f t="shared" si="100"/>
        <v>0.1124532256430919</v>
      </c>
      <c r="H626" s="96">
        <v>1895.30004882812</v>
      </c>
      <c r="I626" s="92">
        <f t="shared" si="101"/>
        <v>9.8724665987315996E-2</v>
      </c>
      <c r="J626" s="96">
        <v>107.56999969482401</v>
      </c>
      <c r="K626" s="92">
        <f t="shared" si="102"/>
        <v>1.8076812100281447E-2</v>
      </c>
      <c r="L626" s="96">
        <v>105.921920776367</v>
      </c>
      <c r="M626" s="92">
        <f t="shared" si="103"/>
        <v>4.0017774857257882E-2</v>
      </c>
      <c r="N626" s="96">
        <v>471.80853271484301</v>
      </c>
      <c r="O626" s="92">
        <f t="shared" si="104"/>
        <v>3.4269692988205369E-2</v>
      </c>
      <c r="P626" s="96">
        <v>80.833526611328097</v>
      </c>
      <c r="Q626" s="92">
        <f t="shared" si="105"/>
        <v>8.8291740332139268E-2</v>
      </c>
      <c r="R626" s="96">
        <v>303.54244995117102</v>
      </c>
      <c r="S626" s="92">
        <f t="shared" si="106"/>
        <v>-2.0151380169889377E-3</v>
      </c>
      <c r="T626" s="96">
        <v>249.25877380371</v>
      </c>
      <c r="U626" s="92">
        <f t="shared" si="107"/>
        <v>7.7564079864800295E-3</v>
      </c>
      <c r="V626" s="96">
        <v>378.09579467773398</v>
      </c>
      <c r="W626" s="92">
        <f t="shared" si="108"/>
        <v>3.3606657693879605E-2</v>
      </c>
      <c r="X626" s="96">
        <v>1109.25170898437</v>
      </c>
      <c r="Y626" s="92">
        <f t="shared" si="109"/>
        <v>7.0425454056224357E-3</v>
      </c>
    </row>
    <row r="627" spans="3:25" ht="14.25" customHeight="1" x14ac:dyDescent="0.35">
      <c r="C627" s="95">
        <v>45364</v>
      </c>
      <c r="D627" s="96">
        <v>40301.800000000003</v>
      </c>
      <c r="E627" s="92">
        <f t="shared" si="99"/>
        <v>-3.700728032334899E-3</v>
      </c>
      <c r="F627" s="96">
        <v>947.95001220703102</v>
      </c>
      <c r="G627" s="92">
        <f t="shared" si="100"/>
        <v>-8.6093022697487531E-2</v>
      </c>
      <c r="H627" s="96">
        <v>1725</v>
      </c>
      <c r="I627" s="92">
        <f t="shared" si="101"/>
        <v>-9.0717399083185324E-2</v>
      </c>
      <c r="J627" s="96">
        <v>105.66000366210901</v>
      </c>
      <c r="K627" s="92">
        <f t="shared" si="102"/>
        <v>-4.9990986311543306E-2</v>
      </c>
      <c r="L627" s="96">
        <v>101.8462600708</v>
      </c>
      <c r="M627" s="92">
        <f t="shared" si="103"/>
        <v>-6.2526058610761104E-2</v>
      </c>
      <c r="N627" s="96">
        <v>456.175537109375</v>
      </c>
      <c r="O627" s="92">
        <f t="shared" si="104"/>
        <v>-9.4737916902070896E-2</v>
      </c>
      <c r="P627" s="96">
        <v>74.275604248046804</v>
      </c>
      <c r="Q627" s="92">
        <f t="shared" si="105"/>
        <v>-9.8095592425948341E-2</v>
      </c>
      <c r="R627" s="96">
        <v>304.15536499023398</v>
      </c>
      <c r="S627" s="92">
        <f t="shared" si="106"/>
        <v>-6.4539645472480922E-2</v>
      </c>
      <c r="T627" s="96">
        <v>247.34030151367099</v>
      </c>
      <c r="U627" s="92">
        <f t="shared" si="107"/>
        <v>-7.3119500653004321E-2</v>
      </c>
      <c r="V627" s="96">
        <v>365.80239868164</v>
      </c>
      <c r="W627" s="92">
        <f t="shared" si="108"/>
        <v>-6.0969394150201195E-2</v>
      </c>
      <c r="X627" s="96">
        <v>1101.49438476562</v>
      </c>
      <c r="Y627" s="92">
        <f t="shared" si="109"/>
        <v>-5.2348486368106073E-2</v>
      </c>
    </row>
    <row r="628" spans="3:25" ht="14.25" customHeight="1" x14ac:dyDescent="0.35">
      <c r="C628" s="95">
        <v>45363</v>
      </c>
      <c r="D628" s="96">
        <v>40451.5</v>
      </c>
      <c r="E628" s="92">
        <f t="shared" si="99"/>
        <v>-4.7876672054637526E-3</v>
      </c>
      <c r="F628" s="96">
        <v>1037.25</v>
      </c>
      <c r="G628" s="92">
        <f t="shared" si="100"/>
        <v>-2.4911868390129266E-2</v>
      </c>
      <c r="H628" s="96">
        <v>1897.09997558593</v>
      </c>
      <c r="I628" s="92">
        <f t="shared" si="101"/>
        <v>-1.7199436565494386E-2</v>
      </c>
      <c r="J628" s="96">
        <v>111.220001220703</v>
      </c>
      <c r="K628" s="92">
        <f t="shared" si="102"/>
        <v>-1.9137474033209201E-2</v>
      </c>
      <c r="L628" s="96">
        <v>108.639030456542</v>
      </c>
      <c r="M628" s="92">
        <f t="shared" si="103"/>
        <v>-1.1943934036230064E-2</v>
      </c>
      <c r="N628" s="96">
        <v>503.915435791015</v>
      </c>
      <c r="O628" s="92">
        <f t="shared" si="104"/>
        <v>5.894232014960199E-4</v>
      </c>
      <c r="P628" s="96">
        <v>82.354187011718693</v>
      </c>
      <c r="Q628" s="92">
        <f t="shared" si="105"/>
        <v>-3.8824298965890458E-2</v>
      </c>
      <c r="R628" s="96">
        <v>325.13977050781199</v>
      </c>
      <c r="S628" s="92">
        <f t="shared" si="106"/>
        <v>-9.196535575742848E-3</v>
      </c>
      <c r="T628" s="96">
        <v>266.85241699218699</v>
      </c>
      <c r="U628" s="92">
        <f t="shared" si="107"/>
        <v>-1.4007902256673033E-3</v>
      </c>
      <c r="V628" s="96">
        <v>389.55322265625</v>
      </c>
      <c r="W628" s="92">
        <f t="shared" si="108"/>
        <v>-4.1268358681813888E-2</v>
      </c>
      <c r="X628" s="96">
        <v>1162.34118652343</v>
      </c>
      <c r="Y628" s="92">
        <f t="shared" si="109"/>
        <v>3.4120023706166291E-2</v>
      </c>
    </row>
    <row r="629" spans="3:25" ht="14.25" customHeight="1" x14ac:dyDescent="0.35">
      <c r="C629" s="95">
        <v>45362</v>
      </c>
      <c r="D629" s="96">
        <v>40646.1</v>
      </c>
      <c r="E629" s="92">
        <f t="shared" si="99"/>
        <v>4.4357568958104387E-3</v>
      </c>
      <c r="F629" s="96">
        <v>1063.75</v>
      </c>
      <c r="G629" s="92">
        <f t="shared" si="100"/>
        <v>-5.4693116300095213E-3</v>
      </c>
      <c r="H629" s="96">
        <v>1930.30004882812</v>
      </c>
      <c r="I629" s="92">
        <f t="shared" si="101"/>
        <v>6.2208970886823423E-4</v>
      </c>
      <c r="J629" s="96">
        <v>113.389999389648</v>
      </c>
      <c r="K629" s="92">
        <f t="shared" si="102"/>
        <v>1.7638389857577152E-4</v>
      </c>
      <c r="L629" s="96">
        <v>109.95229339599599</v>
      </c>
      <c r="M629" s="92">
        <f t="shared" si="103"/>
        <v>-3.1511872317896539E-2</v>
      </c>
      <c r="N629" s="96">
        <v>503.61859130859301</v>
      </c>
      <c r="O629" s="92">
        <f t="shared" si="104"/>
        <v>-1.2130048777002411E-2</v>
      </c>
      <c r="P629" s="96">
        <v>85.680679321289006</v>
      </c>
      <c r="Q629" s="92">
        <f t="shared" si="105"/>
        <v>1.1105485171887253E-3</v>
      </c>
      <c r="R629" s="96">
        <v>328.15768432617102</v>
      </c>
      <c r="S629" s="92">
        <f t="shared" si="106"/>
        <v>-1.2067162084503424E-2</v>
      </c>
      <c r="T629" s="96">
        <v>267.22674560546801</v>
      </c>
      <c r="U629" s="92">
        <f t="shared" si="107"/>
        <v>-2.426096829258384E-2</v>
      </c>
      <c r="V629" s="96">
        <v>406.32144165039</v>
      </c>
      <c r="W629" s="92">
        <f t="shared" si="108"/>
        <v>-2.8453882403609243E-2</v>
      </c>
      <c r="X629" s="96">
        <v>1123.99060058593</v>
      </c>
      <c r="Y629" s="92">
        <f t="shared" si="109"/>
        <v>1.2711729255793447E-2</v>
      </c>
    </row>
    <row r="630" spans="3:25" ht="14.25" customHeight="1" x14ac:dyDescent="0.35">
      <c r="C630" s="95">
        <v>45358</v>
      </c>
      <c r="D630" s="96">
        <v>40466.6</v>
      </c>
      <c r="E630" s="92">
        <f t="shared" si="99"/>
        <v>1.793676288029622E-2</v>
      </c>
      <c r="F630" s="96">
        <v>1069.59997558593</v>
      </c>
      <c r="G630" s="92">
        <f t="shared" si="100"/>
        <v>9.3478808723679307E-5</v>
      </c>
      <c r="H630" s="96">
        <v>1929.09997558593</v>
      </c>
      <c r="I630" s="92">
        <f t="shared" si="101"/>
        <v>9.7356585113477223E-3</v>
      </c>
      <c r="J630" s="96">
        <v>113.370002746582</v>
      </c>
      <c r="K630" s="92">
        <f t="shared" si="102"/>
        <v>-1.7079882554676629E-2</v>
      </c>
      <c r="L630" s="96">
        <v>113.529830932617</v>
      </c>
      <c r="M630" s="92">
        <f t="shared" si="103"/>
        <v>-6.7353127229559107E-3</v>
      </c>
      <c r="N630" s="96">
        <v>509.80252075195301</v>
      </c>
      <c r="O630" s="92">
        <f t="shared" si="104"/>
        <v>6.2493901138822583E-3</v>
      </c>
      <c r="P630" s="96">
        <v>85.585632324218693</v>
      </c>
      <c r="Q630" s="92">
        <f t="shared" si="105"/>
        <v>-1.5846980728713267E-2</v>
      </c>
      <c r="R630" s="96">
        <v>332.16598510742102</v>
      </c>
      <c r="S630" s="92">
        <f t="shared" si="106"/>
        <v>7.1023445551721132E-4</v>
      </c>
      <c r="T630" s="96">
        <v>273.87112426757801</v>
      </c>
      <c r="U630" s="92">
        <f t="shared" si="107"/>
        <v>-3.5753424505431397E-3</v>
      </c>
      <c r="V630" s="96">
        <v>418.22146606445301</v>
      </c>
      <c r="W630" s="92">
        <f t="shared" si="108"/>
        <v>7.6718552217226899E-2</v>
      </c>
      <c r="X630" s="96">
        <v>1109.88208007812</v>
      </c>
      <c r="Y630" s="92">
        <f t="shared" si="109"/>
        <v>-1.4762171279158909E-2</v>
      </c>
    </row>
    <row r="631" spans="3:25" ht="14.25" customHeight="1" x14ac:dyDescent="0.35">
      <c r="C631" s="95">
        <v>45357</v>
      </c>
      <c r="D631" s="96">
        <v>39753.550000000003</v>
      </c>
      <c r="E631" s="92">
        <f t="shared" si="99"/>
        <v>1.1698159774953254E-3</v>
      </c>
      <c r="F631" s="96">
        <v>1069.5</v>
      </c>
      <c r="G631" s="92">
        <f t="shared" si="100"/>
        <v>-7.4749957172848269E-4</v>
      </c>
      <c r="H631" s="96">
        <v>1910.5</v>
      </c>
      <c r="I631" s="92">
        <f t="shared" si="101"/>
        <v>-1.894835367744363E-2</v>
      </c>
      <c r="J631" s="96">
        <v>115.33999633789</v>
      </c>
      <c r="K631" s="92">
        <f t="shared" si="102"/>
        <v>4.9664521346699519E-3</v>
      </c>
      <c r="L631" s="96">
        <v>114.299674987792</v>
      </c>
      <c r="M631" s="92">
        <f t="shared" si="103"/>
        <v>-1.6367904394676613E-2</v>
      </c>
      <c r="N631" s="96">
        <v>506.63635253906199</v>
      </c>
      <c r="O631" s="92">
        <f t="shared" si="104"/>
        <v>5.0049080486238573E-3</v>
      </c>
      <c r="P631" s="96">
        <v>86.9637451171875</v>
      </c>
      <c r="Q631" s="92">
        <f t="shared" si="105"/>
        <v>-1.0275807019223149E-2</v>
      </c>
      <c r="R631" s="96">
        <v>331.93023681640602</v>
      </c>
      <c r="S631" s="92">
        <f t="shared" si="106"/>
        <v>-1.7585424045862719E-2</v>
      </c>
      <c r="T631" s="96">
        <v>274.85382080078102</v>
      </c>
      <c r="U631" s="92">
        <f t="shared" si="107"/>
        <v>-4.4065661073907636E-3</v>
      </c>
      <c r="V631" s="96">
        <v>388.422271728515</v>
      </c>
      <c r="W631" s="92">
        <f t="shared" si="108"/>
        <v>-3.0291014947569916E-3</v>
      </c>
      <c r="X631" s="96">
        <v>1126.51184082031</v>
      </c>
      <c r="Y631" s="92">
        <f t="shared" si="109"/>
        <v>1.4894729410085628E-2</v>
      </c>
    </row>
    <row r="632" spans="3:25" ht="14.25" customHeight="1" x14ac:dyDescent="0.35">
      <c r="C632" s="95">
        <v>45356</v>
      </c>
      <c r="D632" s="96">
        <v>39707.1</v>
      </c>
      <c r="E632" s="92">
        <f t="shared" si="99"/>
        <v>2.237756836088356E-2</v>
      </c>
      <c r="F632" s="96">
        <v>1070.30004882812</v>
      </c>
      <c r="G632" s="92">
        <f t="shared" si="100"/>
        <v>5.5903353019897128E-3</v>
      </c>
      <c r="H632" s="96">
        <v>1947.40002441406</v>
      </c>
      <c r="I632" s="92">
        <f t="shared" si="101"/>
        <v>3.4524003765468159E-3</v>
      </c>
      <c r="J632" s="96">
        <v>114.76999664306599</v>
      </c>
      <c r="K632" s="92">
        <f t="shared" si="102"/>
        <v>2.4915102719187843E-2</v>
      </c>
      <c r="L632" s="96">
        <v>116.201652526855</v>
      </c>
      <c r="M632" s="92">
        <f t="shared" si="103"/>
        <v>-1.1175287275167367E-2</v>
      </c>
      <c r="N632" s="96">
        <v>504.11331176757801</v>
      </c>
      <c r="O632" s="92">
        <f t="shared" si="104"/>
        <v>-1.43161419692035E-2</v>
      </c>
      <c r="P632" s="96">
        <v>87.866645812988196</v>
      </c>
      <c r="Q632" s="92">
        <f t="shared" si="105"/>
        <v>3.7598151634280041E-2</v>
      </c>
      <c r="R632" s="96">
        <v>337.87185668945301</v>
      </c>
      <c r="S632" s="92">
        <f t="shared" si="106"/>
        <v>1.2434653781064009E-2</v>
      </c>
      <c r="T632" s="96">
        <v>276.07034301757801</v>
      </c>
      <c r="U632" s="92">
        <f t="shared" si="107"/>
        <v>1.1878648094096889E-3</v>
      </c>
      <c r="V632" s="96">
        <v>389.60241699218699</v>
      </c>
      <c r="W632" s="92">
        <f t="shared" si="108"/>
        <v>1.1231556686072341E-2</v>
      </c>
      <c r="X632" s="96">
        <v>1109.97900390625</v>
      </c>
      <c r="Y632" s="92">
        <f t="shared" si="109"/>
        <v>-8.7288147139863437E-4</v>
      </c>
    </row>
    <row r="633" spans="3:25" ht="14.25" customHeight="1" x14ac:dyDescent="0.35">
      <c r="C633" s="95">
        <v>45355</v>
      </c>
      <c r="D633" s="96">
        <v>38838</v>
      </c>
      <c r="E633" s="92">
        <f t="shared" si="99"/>
        <v>2.321407141778753E-3</v>
      </c>
      <c r="F633" s="96">
        <v>1064.34997558593</v>
      </c>
      <c r="G633" s="92">
        <f t="shared" si="100"/>
        <v>-7.5065727758896195E-3</v>
      </c>
      <c r="H633" s="96">
        <v>1940.69995117187</v>
      </c>
      <c r="I633" s="92">
        <f t="shared" si="101"/>
        <v>-1.4648065264152965E-2</v>
      </c>
      <c r="J633" s="96">
        <v>111.980003356933</v>
      </c>
      <c r="K633" s="92">
        <f t="shared" si="102"/>
        <v>1.0376265513664995E-2</v>
      </c>
      <c r="L633" s="96">
        <v>117.514915466308</v>
      </c>
      <c r="M633" s="92">
        <f t="shared" si="103"/>
        <v>2.4072654975031638E-2</v>
      </c>
      <c r="N633" s="96">
        <v>511.43508911132801</v>
      </c>
      <c r="O633" s="92">
        <f t="shared" si="104"/>
        <v>2.630797166705845E-2</v>
      </c>
      <c r="P633" s="96">
        <v>84.682731628417898</v>
      </c>
      <c r="Q633" s="92">
        <f t="shared" si="105"/>
        <v>-8.3472073753471099E-3</v>
      </c>
      <c r="R633" s="96">
        <v>333.72213745117102</v>
      </c>
      <c r="S633" s="92">
        <f t="shared" si="106"/>
        <v>3.0131084129515484E-2</v>
      </c>
      <c r="T633" s="96">
        <v>275.74279785156199</v>
      </c>
      <c r="U633" s="92">
        <f t="shared" si="107"/>
        <v>2.4156985551690324E-2</v>
      </c>
      <c r="V633" s="96">
        <v>385.27517700195301</v>
      </c>
      <c r="W633" s="92">
        <f t="shared" si="108"/>
        <v>3.8023486780321747E-2</v>
      </c>
      <c r="X633" s="96">
        <v>1110.94873046875</v>
      </c>
      <c r="Y633" s="92">
        <f t="shared" si="109"/>
        <v>2.6382898482861572E-2</v>
      </c>
    </row>
    <row r="634" spans="3:25" ht="14.25" customHeight="1" x14ac:dyDescent="0.35">
      <c r="C634" s="95">
        <v>45352</v>
      </c>
      <c r="D634" s="96">
        <v>38748.050000000003</v>
      </c>
      <c r="E634" s="92">
        <f t="shared" si="99"/>
        <v>-2.2981883281433135E-2</v>
      </c>
      <c r="F634" s="96">
        <v>1072.40002441406</v>
      </c>
      <c r="G634" s="92">
        <f t="shared" si="100"/>
        <v>7.0902465147502092E-3</v>
      </c>
      <c r="H634" s="96">
        <v>1969.55004882812</v>
      </c>
      <c r="I634" s="92">
        <f t="shared" si="101"/>
        <v>3.9312945875002114E-2</v>
      </c>
      <c r="J634" s="96">
        <v>110.83000183105401</v>
      </c>
      <c r="K634" s="92">
        <f t="shared" si="102"/>
        <v>7.6370941321901586E-3</v>
      </c>
      <c r="L634" s="96">
        <v>114.752517700195</v>
      </c>
      <c r="M634" s="92">
        <f t="shared" si="103"/>
        <v>-1.1825097988540367E-3</v>
      </c>
      <c r="N634" s="96">
        <v>498.32516479492102</v>
      </c>
      <c r="O634" s="92">
        <f t="shared" si="104"/>
        <v>-9.1480652951437813E-3</v>
      </c>
      <c r="P634" s="96">
        <v>85.395545959472599</v>
      </c>
      <c r="Q634" s="92">
        <f t="shared" si="105"/>
        <v>1.9285157684625798E-2</v>
      </c>
      <c r="R634" s="96">
        <v>323.960845947265</v>
      </c>
      <c r="S634" s="92">
        <f t="shared" si="106"/>
        <v>2.3540009908010973E-2</v>
      </c>
      <c r="T634" s="96">
        <v>269.23880004882801</v>
      </c>
      <c r="U634" s="92">
        <f t="shared" si="107"/>
        <v>1.7147029366628264E-2</v>
      </c>
      <c r="V634" s="96">
        <v>371.16229248046801</v>
      </c>
      <c r="W634" s="92">
        <f t="shared" si="108"/>
        <v>1.5198284364624559E-2</v>
      </c>
      <c r="X634" s="96">
        <v>1082.39208984375</v>
      </c>
      <c r="Y634" s="92">
        <f t="shared" si="109"/>
        <v>3.5626571784566075E-2</v>
      </c>
    </row>
    <row r="635" spans="3:25" ht="14.25" customHeight="1" x14ac:dyDescent="0.35">
      <c r="C635" s="95">
        <v>45351</v>
      </c>
      <c r="D635" s="96">
        <v>39659.5</v>
      </c>
      <c r="E635" s="92">
        <f t="shared" si="99"/>
        <v>-2.5000691669035957E-3</v>
      </c>
      <c r="F635" s="96">
        <v>1064.84997558593</v>
      </c>
      <c r="G635" s="92">
        <f t="shared" si="100"/>
        <v>-1.0776140194267092E-2</v>
      </c>
      <c r="H635" s="96">
        <v>1895.05004882812</v>
      </c>
      <c r="I635" s="92">
        <f t="shared" si="101"/>
        <v>-1.2042840910213126E-2</v>
      </c>
      <c r="J635" s="96">
        <v>109.98999786376901</v>
      </c>
      <c r="K635" s="92">
        <f t="shared" si="102"/>
        <v>6.3682401737685801E-4</v>
      </c>
      <c r="L635" s="96">
        <v>114.888374328613</v>
      </c>
      <c r="M635" s="92">
        <f t="shared" si="103"/>
        <v>-1.8188932001458658E-2</v>
      </c>
      <c r="N635" s="96">
        <v>502.92596435546801</v>
      </c>
      <c r="O635" s="92">
        <f t="shared" si="104"/>
        <v>1.3789722470123333E-3</v>
      </c>
      <c r="P635" s="96">
        <v>83.779838562011705</v>
      </c>
      <c r="Q635" s="92">
        <f t="shared" si="105"/>
        <v>1.135773840059473E-3</v>
      </c>
      <c r="R635" s="96">
        <v>316.51019287109301</v>
      </c>
      <c r="S635" s="92">
        <f t="shared" si="106"/>
        <v>6.9006547073704461E-3</v>
      </c>
      <c r="T635" s="96">
        <v>264.69998168945301</v>
      </c>
      <c r="U635" s="92">
        <f t="shared" si="107"/>
        <v>1.1804734048778798E-2</v>
      </c>
      <c r="V635" s="96">
        <v>365.605712890625</v>
      </c>
      <c r="W635" s="92">
        <f t="shared" si="108"/>
        <v>1.6404694434261513E-2</v>
      </c>
      <c r="X635" s="96">
        <v>1045.15673828125</v>
      </c>
      <c r="Y635" s="92">
        <f t="shared" si="109"/>
        <v>-3.5653649489761463E-2</v>
      </c>
    </row>
    <row r="636" spans="3:25" ht="14.25" customHeight="1" x14ac:dyDescent="0.35">
      <c r="C636" s="95">
        <v>45350</v>
      </c>
      <c r="D636" s="96">
        <v>39758.9</v>
      </c>
      <c r="E636" s="92">
        <f t="shared" si="99"/>
        <v>4.9909697445367218E-3</v>
      </c>
      <c r="F636" s="96">
        <v>1076.44995117187</v>
      </c>
      <c r="G636" s="92">
        <f t="shared" si="100"/>
        <v>-4.1195334471801126E-2</v>
      </c>
      <c r="H636" s="96">
        <v>1918.15002441406</v>
      </c>
      <c r="I636" s="92">
        <f t="shared" si="101"/>
        <v>-3.0992662584460762E-2</v>
      </c>
      <c r="J636" s="96">
        <v>109.919998168945</v>
      </c>
      <c r="K636" s="92">
        <f t="shared" si="102"/>
        <v>-3.0174680425692602E-2</v>
      </c>
      <c r="L636" s="96">
        <v>117.016784667968</v>
      </c>
      <c r="M636" s="92">
        <f t="shared" si="103"/>
        <v>-9.9616897808243454E-3</v>
      </c>
      <c r="N636" s="96">
        <v>502.2333984375</v>
      </c>
      <c r="O636" s="92">
        <f t="shared" si="104"/>
        <v>-2.7306626381048638E-2</v>
      </c>
      <c r="P636" s="96">
        <v>83.684791564941406</v>
      </c>
      <c r="Q636" s="92">
        <f t="shared" si="105"/>
        <v>-2.383592782386279E-2</v>
      </c>
      <c r="R636" s="96">
        <v>314.34103393554602</v>
      </c>
      <c r="S636" s="92">
        <f t="shared" si="106"/>
        <v>-8.3309112023196574E-3</v>
      </c>
      <c r="T636" s="96">
        <v>261.611724853515</v>
      </c>
      <c r="U636" s="92">
        <f t="shared" si="107"/>
        <v>-4.4273501776946667E-2</v>
      </c>
      <c r="V636" s="96">
        <v>359.70486450195301</v>
      </c>
      <c r="W636" s="92">
        <f t="shared" si="108"/>
        <v>-2.6095076209893153E-2</v>
      </c>
      <c r="X636" s="96">
        <v>1083.79809570312</v>
      </c>
      <c r="Y636" s="92">
        <f t="shared" si="109"/>
        <v>-2.9057920416091898E-2</v>
      </c>
    </row>
    <row r="637" spans="3:25" ht="14.25" customHeight="1" x14ac:dyDescent="0.35">
      <c r="C637" s="95">
        <v>45349</v>
      </c>
      <c r="D637" s="96">
        <v>39561.449999999997</v>
      </c>
      <c r="E637" s="92">
        <f t="shared" si="99"/>
        <v>-7.0978326351289756E-4</v>
      </c>
      <c r="F637" s="96">
        <v>1122.69995117187</v>
      </c>
      <c r="G637" s="92">
        <f t="shared" si="100"/>
        <v>-4.5444945060319153E-2</v>
      </c>
      <c r="H637" s="96">
        <v>1979.5</v>
      </c>
      <c r="I637" s="92">
        <f t="shared" si="101"/>
        <v>4.5928843931040131E-3</v>
      </c>
      <c r="J637" s="96">
        <v>113.33999633789</v>
      </c>
      <c r="K637" s="92">
        <f t="shared" si="102"/>
        <v>-6.57375777082847E-3</v>
      </c>
      <c r="L637" s="96">
        <v>118.194198608398</v>
      </c>
      <c r="M637" s="92">
        <f t="shared" si="103"/>
        <v>1.0453057122809639E-2</v>
      </c>
      <c r="N637" s="96">
        <v>516.33270263671795</v>
      </c>
      <c r="O637" s="92">
        <f t="shared" si="104"/>
        <v>-3.5325637236696128E-3</v>
      </c>
      <c r="P637" s="96">
        <v>85.728202819824205</v>
      </c>
      <c r="Q637" s="92">
        <f t="shared" si="105"/>
        <v>-2.1691818348586467E-2</v>
      </c>
      <c r="R637" s="96">
        <v>316.98178100585898</v>
      </c>
      <c r="S637" s="92">
        <f t="shared" si="106"/>
        <v>-4.4432129076991123E-3</v>
      </c>
      <c r="T637" s="96">
        <v>273.73074340820301</v>
      </c>
      <c r="U637" s="92">
        <f t="shared" si="107"/>
        <v>1.6330779440715482E-2</v>
      </c>
      <c r="V637" s="96">
        <v>369.34289550781199</v>
      </c>
      <c r="W637" s="92">
        <f t="shared" si="108"/>
        <v>-7.5316907913948183E-3</v>
      </c>
      <c r="X637" s="96">
        <v>1116.23352050781</v>
      </c>
      <c r="Y637" s="92">
        <f t="shared" si="109"/>
        <v>3.1404178072439226E-2</v>
      </c>
    </row>
    <row r="638" spans="3:25" ht="14.25" customHeight="1" x14ac:dyDescent="0.35">
      <c r="C638" s="95">
        <v>45348</v>
      </c>
      <c r="D638" s="96">
        <v>39589.550000000003</v>
      </c>
      <c r="E638" s="92">
        <f t="shared" si="99"/>
        <v>7.7997818403057195E-3</v>
      </c>
      <c r="F638" s="96">
        <v>1176.15002441406</v>
      </c>
      <c r="G638" s="92">
        <f t="shared" si="100"/>
        <v>8.7215725020669321E-2</v>
      </c>
      <c r="H638" s="96">
        <v>1970.44995117187</v>
      </c>
      <c r="I638" s="92">
        <f t="shared" si="101"/>
        <v>2.4515104844134328E-2</v>
      </c>
      <c r="J638" s="96">
        <v>114.08999633789</v>
      </c>
      <c r="K638" s="92">
        <f t="shared" si="102"/>
        <v>2.0391725508286385E-2</v>
      </c>
      <c r="L638" s="96">
        <v>116.97148895263599</v>
      </c>
      <c r="M638" s="92">
        <f t="shared" si="103"/>
        <v>-1.5462932951866293E-3</v>
      </c>
      <c r="N638" s="96">
        <v>518.16314697265602</v>
      </c>
      <c r="O638" s="92">
        <f t="shared" si="104"/>
        <v>3.3244470776495616E-2</v>
      </c>
      <c r="P638" s="96">
        <v>87.629035949707003</v>
      </c>
      <c r="Q638" s="92">
        <f t="shared" si="105"/>
        <v>6.0009464668178136E-3</v>
      </c>
      <c r="R638" s="96">
        <v>318.396484375</v>
      </c>
      <c r="S638" s="92">
        <f t="shared" si="106"/>
        <v>-4.4415268581921019E-4</v>
      </c>
      <c r="T638" s="96">
        <v>269.33233642578102</v>
      </c>
      <c r="U638" s="92">
        <f t="shared" si="107"/>
        <v>2.0748102148347547E-2</v>
      </c>
      <c r="V638" s="96">
        <v>372.14578247070301</v>
      </c>
      <c r="W638" s="92">
        <f t="shared" si="108"/>
        <v>0</v>
      </c>
      <c r="X638" s="96">
        <v>1082.24645996093</v>
      </c>
      <c r="Y638" s="92">
        <f t="shared" si="109"/>
        <v>-8.7042033362390026E-3</v>
      </c>
    </row>
    <row r="639" spans="3:25" ht="14.25" customHeight="1" x14ac:dyDescent="0.35">
      <c r="C639" s="95">
        <v>45345</v>
      </c>
      <c r="D639" s="96">
        <v>39283.15</v>
      </c>
      <c r="E639" s="92">
        <f t="shared" si="99"/>
        <v>-1.6818858144694748E-2</v>
      </c>
      <c r="F639" s="96">
        <v>1081.80004882812</v>
      </c>
      <c r="G639" s="92">
        <f t="shared" si="100"/>
        <v>2.1626238441850631E-2</v>
      </c>
      <c r="H639" s="96">
        <v>1923.30004882812</v>
      </c>
      <c r="I639" s="92">
        <f t="shared" si="101"/>
        <v>3.3808774649868312E-4</v>
      </c>
      <c r="J639" s="96">
        <v>111.809997558593</v>
      </c>
      <c r="K639" s="92">
        <f t="shared" si="102"/>
        <v>-5.6914131348850816E-3</v>
      </c>
      <c r="L639" s="96">
        <v>117.15264129638599</v>
      </c>
      <c r="M639" s="92">
        <f t="shared" si="103"/>
        <v>-6.1466373781048356E-3</v>
      </c>
      <c r="N639" s="96">
        <v>501.49133300781199</v>
      </c>
      <c r="O639" s="92">
        <f t="shared" si="104"/>
        <v>3.8627021761600266E-2</v>
      </c>
      <c r="P639" s="96">
        <v>87.106315612792898</v>
      </c>
      <c r="Q639" s="92">
        <f t="shared" si="105"/>
        <v>-2.6036041753893291E-2</v>
      </c>
      <c r="R639" s="96">
        <v>318.53796386718699</v>
      </c>
      <c r="S639" s="92">
        <f t="shared" si="106"/>
        <v>-5.3010069683275818E-3</v>
      </c>
      <c r="T639" s="96">
        <v>263.85778808593699</v>
      </c>
      <c r="U639" s="92">
        <f t="shared" si="107"/>
        <v>-2.3000167089333168E-3</v>
      </c>
      <c r="V639" s="96">
        <v>372.14578247070301</v>
      </c>
      <c r="W639" s="92">
        <f t="shared" si="108"/>
        <v>1.3230845532563595E-3</v>
      </c>
      <c r="X639" s="96">
        <v>1091.74926757812</v>
      </c>
      <c r="Y639" s="92">
        <f t="shared" si="109"/>
        <v>5.9414319498860557E-3</v>
      </c>
    </row>
    <row r="640" spans="3:25" ht="14.25" customHeight="1" x14ac:dyDescent="0.35">
      <c r="C640" s="95">
        <v>45344</v>
      </c>
      <c r="D640" s="96">
        <v>39955.15</v>
      </c>
      <c r="E640" s="92">
        <f t="shared" si="99"/>
        <v>3.7847479556332164E-3</v>
      </c>
      <c r="F640" s="96">
        <v>1058.90002441406</v>
      </c>
      <c r="G640" s="92">
        <f t="shared" si="100"/>
        <v>-5.5409693308647867E-3</v>
      </c>
      <c r="H640" s="96">
        <v>1922.65002441406</v>
      </c>
      <c r="I640" s="92">
        <f t="shared" si="101"/>
        <v>9.2916211427505058E-3</v>
      </c>
      <c r="J640" s="96">
        <v>112.449996948242</v>
      </c>
      <c r="K640" s="92">
        <f t="shared" si="102"/>
        <v>3.9759550269956367E-2</v>
      </c>
      <c r="L640" s="96">
        <v>117.87718963623</v>
      </c>
      <c r="M640" s="92">
        <f t="shared" si="103"/>
        <v>1.4024016587827592E-2</v>
      </c>
      <c r="N640" s="96">
        <v>482.84063720703102</v>
      </c>
      <c r="O640" s="92">
        <f t="shared" si="104"/>
        <v>6.9122539657819893E-3</v>
      </c>
      <c r="P640" s="96">
        <v>89.434844970703097</v>
      </c>
      <c r="Q640" s="92">
        <f t="shared" si="105"/>
        <v>3.1232730174173717E-2</v>
      </c>
      <c r="R640" s="96">
        <v>320.23553466796801</v>
      </c>
      <c r="S640" s="92">
        <f t="shared" si="106"/>
        <v>1.0264797086394273E-2</v>
      </c>
      <c r="T640" s="96">
        <v>264.466064453125</v>
      </c>
      <c r="U640" s="92">
        <f t="shared" si="107"/>
        <v>8.9254612683600243E-3</v>
      </c>
      <c r="V640" s="96">
        <v>371.654052734375</v>
      </c>
      <c r="W640" s="92">
        <f t="shared" si="108"/>
        <v>6.5254443069373558E-3</v>
      </c>
      <c r="X640" s="96">
        <v>1085.30102539062</v>
      </c>
      <c r="Y640" s="92">
        <f t="shared" si="109"/>
        <v>-4.8456040842295156E-3</v>
      </c>
    </row>
    <row r="641" spans="3:25" ht="14.25" customHeight="1" x14ac:dyDescent="0.35">
      <c r="C641" s="95">
        <v>45343</v>
      </c>
      <c r="D641" s="96">
        <v>39804.5</v>
      </c>
      <c r="E641" s="92">
        <f t="shared" si="99"/>
        <v>3.0769308307965204E-3</v>
      </c>
      <c r="F641" s="96">
        <v>1064.80004882812</v>
      </c>
      <c r="G641" s="92">
        <f t="shared" si="100"/>
        <v>-4.6737705849584366E-3</v>
      </c>
      <c r="H641" s="96">
        <v>1904.94995117187</v>
      </c>
      <c r="I641" s="92">
        <f t="shared" si="101"/>
        <v>-1.126311108255873E-2</v>
      </c>
      <c r="J641" s="96">
        <v>108.150001525878</v>
      </c>
      <c r="K641" s="92">
        <f t="shared" si="102"/>
        <v>-2.3299934551058277E-2</v>
      </c>
      <c r="L641" s="96">
        <v>116.246940612792</v>
      </c>
      <c r="M641" s="92">
        <f t="shared" si="103"/>
        <v>-1.6475072537677327E-2</v>
      </c>
      <c r="N641" s="96">
        <v>479.52603149414</v>
      </c>
      <c r="O641" s="92">
        <f t="shared" si="104"/>
        <v>-1.2128051156487629E-2</v>
      </c>
      <c r="P641" s="96">
        <v>86.726150512695298</v>
      </c>
      <c r="Q641" s="92">
        <f t="shared" si="105"/>
        <v>-2.2679259052152512E-2</v>
      </c>
      <c r="R641" s="96">
        <v>316.98178100585898</v>
      </c>
      <c r="S641" s="92">
        <f t="shared" si="106"/>
        <v>-2.7769824212744543E-2</v>
      </c>
      <c r="T641" s="96">
        <v>262.12646484375</v>
      </c>
      <c r="U641" s="92">
        <f t="shared" si="107"/>
        <v>-2.7092784205784204E-2</v>
      </c>
      <c r="V641" s="96">
        <v>369.24456787109301</v>
      </c>
      <c r="W641" s="92">
        <f t="shared" si="108"/>
        <v>-9.2360114043352759E-3</v>
      </c>
      <c r="X641" s="96">
        <v>1090.58557128906</v>
      </c>
      <c r="Y641" s="92">
        <f t="shared" si="109"/>
        <v>-2.2340112840280035E-2</v>
      </c>
    </row>
    <row r="642" spans="3:25" ht="14.25" customHeight="1" x14ac:dyDescent="0.35">
      <c r="C642" s="95">
        <v>45342</v>
      </c>
      <c r="D642" s="96">
        <v>39682.400000000001</v>
      </c>
      <c r="E642" s="92">
        <f t="shared" si="99"/>
        <v>-6.50315518819089E-3</v>
      </c>
      <c r="F642" s="96">
        <v>1069.80004882812</v>
      </c>
      <c r="G642" s="92">
        <f t="shared" si="100"/>
        <v>-4.3277049235085352E-3</v>
      </c>
      <c r="H642" s="96">
        <v>1926.65002441406</v>
      </c>
      <c r="I642" s="92">
        <f t="shared" si="101"/>
        <v>-1.4526494823538294E-2</v>
      </c>
      <c r="J642" s="96">
        <v>110.730003356933</v>
      </c>
      <c r="K642" s="92">
        <f t="shared" si="102"/>
        <v>-2.4663044591467176E-2</v>
      </c>
      <c r="L642" s="96">
        <v>118.194198608398</v>
      </c>
      <c r="M642" s="92">
        <f t="shared" si="103"/>
        <v>3.8462104197232172E-3</v>
      </c>
      <c r="N642" s="96">
        <v>485.41314697265602</v>
      </c>
      <c r="O642" s="92">
        <f t="shared" si="104"/>
        <v>-1.7325958282179976E-2</v>
      </c>
      <c r="P642" s="96">
        <v>88.738677978515597</v>
      </c>
      <c r="Q642" s="92">
        <f t="shared" si="105"/>
        <v>-2.0661236353348267E-2</v>
      </c>
      <c r="R642" s="96">
        <v>326.03573608398398</v>
      </c>
      <c r="S642" s="92">
        <f t="shared" si="106"/>
        <v>2.0516670798008008E-2</v>
      </c>
      <c r="T642" s="96">
        <v>269.42596435546801</v>
      </c>
      <c r="U642" s="92">
        <f t="shared" si="107"/>
        <v>4.1794994881031E-2</v>
      </c>
      <c r="V642" s="96">
        <v>372.68670654296801</v>
      </c>
      <c r="W642" s="92">
        <f t="shared" si="108"/>
        <v>-4.0735926467704298E-3</v>
      </c>
      <c r="X642" s="96">
        <v>1115.50610351562</v>
      </c>
      <c r="Y642" s="92">
        <f t="shared" si="109"/>
        <v>-2.5456415421298506E-2</v>
      </c>
    </row>
    <row r="643" spans="3:25" ht="14.25" customHeight="1" x14ac:dyDescent="0.35">
      <c r="C643" s="95">
        <v>45341</v>
      </c>
      <c r="D643" s="96">
        <v>39942.15</v>
      </c>
      <c r="E643" s="92">
        <f t="shared" si="99"/>
        <v>1.7543658527265027E-2</v>
      </c>
      <c r="F643" s="96">
        <v>1074.44995117187</v>
      </c>
      <c r="G643" s="92">
        <f t="shared" si="100"/>
        <v>1.2104348042065283E-2</v>
      </c>
      <c r="H643" s="96">
        <v>1955.05004882812</v>
      </c>
      <c r="I643" s="92">
        <f t="shared" si="101"/>
        <v>2.6407690682829665E-2</v>
      </c>
      <c r="J643" s="96">
        <v>113.52999877929599</v>
      </c>
      <c r="K643" s="92">
        <f t="shared" si="102"/>
        <v>6.9179492620488059E-3</v>
      </c>
      <c r="L643" s="96">
        <v>117.741340637207</v>
      </c>
      <c r="M643" s="92">
        <f t="shared" si="103"/>
        <v>-1.6269369161710401E-2</v>
      </c>
      <c r="N643" s="96">
        <v>493.9716796875</v>
      </c>
      <c r="O643" s="92">
        <f t="shared" si="104"/>
        <v>3.9130026709999655E-2</v>
      </c>
      <c r="P643" s="96">
        <v>90.610809326171804</v>
      </c>
      <c r="Q643" s="92">
        <f t="shared" si="105"/>
        <v>4.2541867660962351E-2</v>
      </c>
      <c r="R643" s="96">
        <v>319.48104858398398</v>
      </c>
      <c r="S643" s="92">
        <f t="shared" si="106"/>
        <v>2.9606666199140097E-3</v>
      </c>
      <c r="T643" s="96">
        <v>258.61706542968699</v>
      </c>
      <c r="U643" s="92">
        <f t="shared" si="107"/>
        <v>6.5562313416800411E-3</v>
      </c>
      <c r="V643" s="96">
        <v>374.21109008789</v>
      </c>
      <c r="W643" s="92">
        <f t="shared" si="108"/>
        <v>1.1161397358263603E-2</v>
      </c>
      <c r="X643" s="96">
        <v>1144.64465332031</v>
      </c>
      <c r="Y643" s="92">
        <f t="shared" si="109"/>
        <v>5.9225115190639777E-3</v>
      </c>
    </row>
    <row r="644" spans="3:25" ht="14.25" customHeight="1" x14ac:dyDescent="0.35">
      <c r="C644" s="95">
        <v>45338</v>
      </c>
      <c r="D644" s="96">
        <v>39253.5</v>
      </c>
      <c r="E644" s="92">
        <f t="shared" ref="E644:E707" si="110">D644/D645-1</f>
        <v>2.2378321782139388E-2</v>
      </c>
      <c r="F644" s="96">
        <v>1061.59997558593</v>
      </c>
      <c r="G644" s="92">
        <f t="shared" ref="G644:G707" si="111">F644/F645-1</f>
        <v>9.1254520778802917E-3</v>
      </c>
      <c r="H644" s="96">
        <v>1904.75</v>
      </c>
      <c r="I644" s="92">
        <f t="shared" ref="I644:I707" si="112">H644/H645-1</f>
        <v>2.1044324608707754E-3</v>
      </c>
      <c r="J644" s="96">
        <v>112.75</v>
      </c>
      <c r="K644" s="92">
        <f t="shared" ref="K644:K707" si="113">J644/J645-1</f>
        <v>3.3816609782859608E-3</v>
      </c>
      <c r="L644" s="96">
        <v>119.688598632812</v>
      </c>
      <c r="M644" s="92">
        <f t="shared" ref="M644:M707" si="114">L644/L645-1</f>
        <v>-1.0853432849355915E-2</v>
      </c>
      <c r="N644" s="96">
        <v>475.37042236328102</v>
      </c>
      <c r="O644" s="92">
        <f t="shared" ref="O644:O707" si="115">N644/N645-1</f>
        <v>-7.6422742888435646E-3</v>
      </c>
      <c r="P644" s="96">
        <v>86.913352966308594</v>
      </c>
      <c r="Q644" s="92">
        <f t="shared" ref="Q644:Q707" si="116">P644/P645-1</f>
        <v>2.6997947582108051E-3</v>
      </c>
      <c r="R644" s="96">
        <v>318.53796386718699</v>
      </c>
      <c r="S644" s="92">
        <f t="shared" ref="S644:S707" si="117">R644/R645-1</f>
        <v>-4.4214121296908271E-3</v>
      </c>
      <c r="T644" s="96">
        <v>256.93255615234301</v>
      </c>
      <c r="U644" s="92">
        <f t="shared" ref="U644:U707" si="118">T644/T645-1</f>
        <v>-2.5208723833612279E-2</v>
      </c>
      <c r="V644" s="96">
        <v>370.080474853515</v>
      </c>
      <c r="W644" s="92">
        <f t="shared" ref="W644:W707" si="119">V644/V645-1</f>
        <v>-6.7309499773725578E-3</v>
      </c>
      <c r="X644" s="96">
        <v>1137.90539550781</v>
      </c>
      <c r="Y644" s="92">
        <f t="shared" ref="Y644:Y707" si="120">X644/X645-1</f>
        <v>-1.9181767724727239E-2</v>
      </c>
    </row>
    <row r="645" spans="3:25" ht="14.25" customHeight="1" x14ac:dyDescent="0.35">
      <c r="C645" s="95">
        <v>45337</v>
      </c>
      <c r="D645" s="96">
        <v>38394.300000000003</v>
      </c>
      <c r="E645" s="92">
        <f t="shared" si="110"/>
        <v>7.8011187203226307E-3</v>
      </c>
      <c r="F645" s="96">
        <v>1052</v>
      </c>
      <c r="G645" s="92">
        <f t="shared" si="111"/>
        <v>1.4513765887275154E-2</v>
      </c>
      <c r="H645" s="96">
        <v>1900.75</v>
      </c>
      <c r="I645" s="92">
        <f t="shared" si="112"/>
        <v>2.6184370360372577E-2</v>
      </c>
      <c r="J645" s="96">
        <v>112.370002746582</v>
      </c>
      <c r="K645" s="92">
        <f t="shared" si="113"/>
        <v>-3.6353612090059828E-3</v>
      </c>
      <c r="L645" s="96">
        <v>121.00188446044901</v>
      </c>
      <c r="M645" s="92">
        <f t="shared" si="114"/>
        <v>4.2121804904440063E-2</v>
      </c>
      <c r="N645" s="96">
        <v>479.03131103515602</v>
      </c>
      <c r="O645" s="92">
        <f t="shared" si="115"/>
        <v>9.2766351551536452E-3</v>
      </c>
      <c r="P645" s="96">
        <v>86.679336547851506</v>
      </c>
      <c r="Q645" s="92">
        <f t="shared" si="116"/>
        <v>4.5736619338723639E-2</v>
      </c>
      <c r="R645" s="96">
        <v>319.95260620117102</v>
      </c>
      <c r="S645" s="92">
        <f t="shared" si="117"/>
        <v>3.4298593859163784E-2</v>
      </c>
      <c r="T645" s="96">
        <v>263.57699584960898</v>
      </c>
      <c r="U645" s="92">
        <f t="shared" si="118"/>
        <v>4.6442547192284467E-2</v>
      </c>
      <c r="V645" s="96">
        <v>372.58834838867102</v>
      </c>
      <c r="W645" s="92">
        <f t="shared" si="119"/>
        <v>1.3781107362784262E-2</v>
      </c>
      <c r="X645" s="96">
        <v>1160.15930175781</v>
      </c>
      <c r="Y645" s="92">
        <f t="shared" si="120"/>
        <v>6.8668037655606806E-2</v>
      </c>
    </row>
    <row r="646" spans="3:25" ht="14.25" customHeight="1" x14ac:dyDescent="0.35">
      <c r="C646" s="95">
        <v>45336</v>
      </c>
      <c r="D646" s="96">
        <v>38097.1</v>
      </c>
      <c r="E646" s="92">
        <f t="shared" si="110"/>
        <v>-2.4093407261963851E-2</v>
      </c>
      <c r="F646" s="96">
        <v>1036.94995117187</v>
      </c>
      <c r="G646" s="92">
        <f t="shared" si="111"/>
        <v>-7.5134928114283239E-3</v>
      </c>
      <c r="H646" s="96">
        <v>1852.25</v>
      </c>
      <c r="I646" s="92">
        <f t="shared" si="112"/>
        <v>2.0214232703509749E-2</v>
      </c>
      <c r="J646" s="96">
        <v>112.77999877929599</v>
      </c>
      <c r="K646" s="92">
        <f t="shared" si="113"/>
        <v>3.2022826562403406E-3</v>
      </c>
      <c r="L646" s="96">
        <v>116.11107635498</v>
      </c>
      <c r="M646" s="92">
        <f t="shared" si="114"/>
        <v>3.6378324496244341E-2</v>
      </c>
      <c r="N646" s="96">
        <v>474.62835693359301</v>
      </c>
      <c r="O646" s="92">
        <f t="shared" si="115"/>
        <v>-1.5090886719021701E-2</v>
      </c>
      <c r="P646" s="96">
        <v>82.8883056640625</v>
      </c>
      <c r="Q646" s="92">
        <f t="shared" si="116"/>
        <v>3.2051405665829424E-2</v>
      </c>
      <c r="R646" s="96">
        <v>309.34259033203102</v>
      </c>
      <c r="S646" s="92">
        <f t="shared" si="117"/>
        <v>2.0059262136588041E-2</v>
      </c>
      <c r="T646" s="96">
        <v>251.87908935546801</v>
      </c>
      <c r="U646" s="92">
        <f t="shared" si="118"/>
        <v>1.2580930757615238E-2</v>
      </c>
      <c r="V646" s="96">
        <v>367.52346801757801</v>
      </c>
      <c r="W646" s="92">
        <f t="shared" si="119"/>
        <v>2.3695346180560906E-2</v>
      </c>
      <c r="X646" s="96">
        <v>1085.61242675781</v>
      </c>
      <c r="Y646" s="92">
        <f t="shared" si="120"/>
        <v>1.0229363243380085E-2</v>
      </c>
    </row>
    <row r="647" spans="3:25" ht="14.25" customHeight="1" x14ac:dyDescent="0.35">
      <c r="C647" s="95">
        <v>45335</v>
      </c>
      <c r="D647" s="96">
        <v>39037.65</v>
      </c>
      <c r="E647" s="92">
        <f t="shared" si="110"/>
        <v>-8.0473950147822437E-3</v>
      </c>
      <c r="F647" s="96">
        <v>1044.80004882812</v>
      </c>
      <c r="G647" s="92">
        <f t="shared" si="111"/>
        <v>-2.3049140650985511E-2</v>
      </c>
      <c r="H647" s="96">
        <v>1815.55004882812</v>
      </c>
      <c r="I647" s="92">
        <f t="shared" si="112"/>
        <v>-1.4680303438736497E-2</v>
      </c>
      <c r="J647" s="96">
        <v>112.419998168945</v>
      </c>
      <c r="K647" s="92">
        <f t="shared" si="113"/>
        <v>4.4491787079281586E-4</v>
      </c>
      <c r="L647" s="96">
        <v>112.03541564941401</v>
      </c>
      <c r="M647" s="92">
        <f t="shared" si="114"/>
        <v>1.1860956702856695E-2</v>
      </c>
      <c r="N647" s="96">
        <v>481.90066528320301</v>
      </c>
      <c r="O647" s="92">
        <f t="shared" si="115"/>
        <v>-2.0414330024814076E-2</v>
      </c>
      <c r="P647" s="96">
        <v>80.314125061035099</v>
      </c>
      <c r="Q647" s="92">
        <f t="shared" si="116"/>
        <v>5.9259330813915545E-2</v>
      </c>
      <c r="R647" s="96">
        <v>303.25942993164</v>
      </c>
      <c r="S647" s="92">
        <f t="shared" si="117"/>
        <v>1.7080603894118029E-2</v>
      </c>
      <c r="T647" s="96">
        <v>248.749588012695</v>
      </c>
      <c r="U647" s="92">
        <f t="shared" si="118"/>
        <v>-1.8485051303229749E-4</v>
      </c>
      <c r="V647" s="96">
        <v>359.01644897460898</v>
      </c>
      <c r="W647" s="92">
        <f t="shared" si="119"/>
        <v>9.2617781656660902E-3</v>
      </c>
      <c r="X647" s="96">
        <v>1074.61975097656</v>
      </c>
      <c r="Y647" s="92">
        <f t="shared" si="120"/>
        <v>-9.8629216859904556E-3</v>
      </c>
    </row>
    <row r="648" spans="3:25" ht="14.25" customHeight="1" x14ac:dyDescent="0.35">
      <c r="C648" s="95">
        <v>45334</v>
      </c>
      <c r="D648" s="96">
        <v>39354.35</v>
      </c>
      <c r="E648" s="92">
        <f t="shared" si="110"/>
        <v>1.0498003620443841E-2</v>
      </c>
      <c r="F648" s="96">
        <v>1069.44995117187</v>
      </c>
      <c r="G648" s="92">
        <f t="shared" si="111"/>
        <v>1.398502008425373E-2</v>
      </c>
      <c r="H648" s="96">
        <v>1842.59997558593</v>
      </c>
      <c r="I648" s="92">
        <f t="shared" si="112"/>
        <v>-2.02584019647577E-2</v>
      </c>
      <c r="J648" s="96">
        <v>112.370002746582</v>
      </c>
      <c r="K648" s="92">
        <f t="shared" si="113"/>
        <v>-1.3432824923609643E-2</v>
      </c>
      <c r="L648" s="96">
        <v>110.72214508056599</v>
      </c>
      <c r="M648" s="92">
        <f t="shared" si="114"/>
        <v>-9.1415789646017709E-2</v>
      </c>
      <c r="N648" s="96">
        <v>491.943359375</v>
      </c>
      <c r="O648" s="92">
        <f t="shared" si="115"/>
        <v>-5.997620437231288E-3</v>
      </c>
      <c r="P648" s="96">
        <v>75.821022033691406</v>
      </c>
      <c r="Q648" s="92">
        <f t="shared" si="116"/>
        <v>-0.15844158285600907</v>
      </c>
      <c r="R648" s="96">
        <v>298.16656494140602</v>
      </c>
      <c r="S648" s="92">
        <f t="shared" si="117"/>
        <v>-2.6931400327046551E-2</v>
      </c>
      <c r="T648" s="96">
        <v>248.79557800292901</v>
      </c>
      <c r="U648" s="92">
        <f t="shared" si="118"/>
        <v>-9.8901878304398227E-3</v>
      </c>
      <c r="V648" s="96">
        <v>355.72183227539</v>
      </c>
      <c r="W648" s="92">
        <f t="shared" si="119"/>
        <v>-7.7531175868897684E-2</v>
      </c>
      <c r="X648" s="96">
        <v>1085.32421875</v>
      </c>
      <c r="Y648" s="92">
        <f t="shared" si="120"/>
        <v>-3.6601546707824339E-2</v>
      </c>
    </row>
    <row r="649" spans="3:25" ht="14.25" customHeight="1" x14ac:dyDescent="0.35">
      <c r="C649" s="95">
        <v>45331</v>
      </c>
      <c r="D649" s="96">
        <v>38945.5</v>
      </c>
      <c r="E649" s="92">
        <f t="shared" si="110"/>
        <v>5.7874973528848628E-3</v>
      </c>
      <c r="F649" s="96">
        <v>1054.69995117187</v>
      </c>
      <c r="G649" s="92">
        <f t="shared" si="111"/>
        <v>4.5717941196246059E-3</v>
      </c>
      <c r="H649" s="96">
        <v>1880.69995117187</v>
      </c>
      <c r="I649" s="92">
        <f t="shared" si="112"/>
        <v>2.8857464049375503E-2</v>
      </c>
      <c r="J649" s="96">
        <v>113.900001525878</v>
      </c>
      <c r="K649" s="92">
        <f t="shared" si="113"/>
        <v>1.0289193578934652E-2</v>
      </c>
      <c r="L649" s="96">
        <v>121.86228179931599</v>
      </c>
      <c r="M649" s="92">
        <f t="shared" si="114"/>
        <v>-3.0270303087335249E-2</v>
      </c>
      <c r="N649" s="96">
        <v>494.91165161132801</v>
      </c>
      <c r="O649" s="92">
        <f t="shared" si="115"/>
        <v>-1.3120229530230954E-2</v>
      </c>
      <c r="P649" s="96">
        <v>90.095970153808594</v>
      </c>
      <c r="Q649" s="92">
        <f t="shared" si="116"/>
        <v>-5.1724100549665919E-2</v>
      </c>
      <c r="R649" s="96">
        <v>306.418853759765</v>
      </c>
      <c r="S649" s="92">
        <f t="shared" si="117"/>
        <v>-1.813232478241833E-2</v>
      </c>
      <c r="T649" s="96">
        <v>251.28079223632801</v>
      </c>
      <c r="U649" s="92">
        <f t="shared" si="118"/>
        <v>-1.1585998704034761E-2</v>
      </c>
      <c r="V649" s="96">
        <v>385.61935424804602</v>
      </c>
      <c r="W649" s="92">
        <f t="shared" si="119"/>
        <v>-3.755522395812827E-2</v>
      </c>
      <c r="X649" s="96">
        <v>1126.55798339843</v>
      </c>
      <c r="Y649" s="92">
        <f t="shared" si="120"/>
        <v>-2.5616522690921739E-2</v>
      </c>
    </row>
    <row r="650" spans="3:25" ht="14.25" customHeight="1" x14ac:dyDescent="0.35">
      <c r="C650" s="95">
        <v>45330</v>
      </c>
      <c r="D650" s="96">
        <v>38721.4</v>
      </c>
      <c r="E650" s="92">
        <f t="shared" si="110"/>
        <v>6.2393941992604507E-3</v>
      </c>
      <c r="F650" s="96">
        <v>1049.90002441406</v>
      </c>
      <c r="G650" s="92">
        <f t="shared" si="111"/>
        <v>-1.4964536789618843E-2</v>
      </c>
      <c r="H650" s="96">
        <v>1827.94995117187</v>
      </c>
      <c r="I650" s="92">
        <f t="shared" si="112"/>
        <v>-2.0391237314110411E-2</v>
      </c>
      <c r="J650" s="96">
        <v>112.73999786376901</v>
      </c>
      <c r="K650" s="92">
        <f t="shared" si="113"/>
        <v>-1.0531898823278429E-2</v>
      </c>
      <c r="L650" s="96">
        <v>125.66623687744099</v>
      </c>
      <c r="M650" s="92">
        <f t="shared" si="114"/>
        <v>7.2122684021413974E-4</v>
      </c>
      <c r="N650" s="96">
        <v>501.49133300781199</v>
      </c>
      <c r="O650" s="92">
        <f t="shared" si="115"/>
        <v>2.6115995186901442E-2</v>
      </c>
      <c r="P650" s="96">
        <v>95.010292053222599</v>
      </c>
      <c r="Q650" s="92">
        <f t="shared" si="116"/>
        <v>-1.1684532077862464E-2</v>
      </c>
      <c r="R650" s="96">
        <v>312.077545166015</v>
      </c>
      <c r="S650" s="92">
        <f t="shared" si="117"/>
        <v>6.0450222060071113E-4</v>
      </c>
      <c r="T650" s="96">
        <v>254.22625732421801</v>
      </c>
      <c r="U650" s="92">
        <f t="shared" si="118"/>
        <v>3.078941798627266E-2</v>
      </c>
      <c r="V650" s="96">
        <v>400.66647338867102</v>
      </c>
      <c r="W650" s="92">
        <f t="shared" si="119"/>
        <v>3.1000844493116464E-2</v>
      </c>
      <c r="X650" s="96">
        <v>1156.17517089843</v>
      </c>
      <c r="Y650" s="92">
        <f t="shared" si="120"/>
        <v>4.6944320887972735E-2</v>
      </c>
    </row>
    <row r="651" spans="3:25" ht="14.25" customHeight="1" x14ac:dyDescent="0.35">
      <c r="C651" s="95">
        <v>45329</v>
      </c>
      <c r="D651" s="96">
        <v>38481.300000000003</v>
      </c>
      <c r="E651" s="92">
        <f t="shared" si="110"/>
        <v>1.0599379689424593E-2</v>
      </c>
      <c r="F651" s="96">
        <v>1065.84997558593</v>
      </c>
      <c r="G651" s="92">
        <f t="shared" si="111"/>
        <v>3.5811443718104963E-2</v>
      </c>
      <c r="H651" s="96">
        <v>1866</v>
      </c>
      <c r="I651" s="92">
        <f t="shared" si="112"/>
        <v>8.3843971503481107E-2</v>
      </c>
      <c r="J651" s="96">
        <v>113.94000244140599</v>
      </c>
      <c r="K651" s="92">
        <f t="shared" si="113"/>
        <v>3.6383481091260217E-2</v>
      </c>
      <c r="L651" s="96">
        <v>125.57566833496</v>
      </c>
      <c r="M651" s="92">
        <f t="shared" si="114"/>
        <v>-8.226151220403044E-3</v>
      </c>
      <c r="N651" s="96">
        <v>488.72772216796801</v>
      </c>
      <c r="O651" s="92">
        <f t="shared" si="115"/>
        <v>4.6781505213902008E-3</v>
      </c>
      <c r="P651" s="96">
        <v>96.133567810058594</v>
      </c>
      <c r="Q651" s="92">
        <f t="shared" si="116"/>
        <v>1.4320930291341627E-2</v>
      </c>
      <c r="R651" s="96">
        <v>311.88900756835898</v>
      </c>
      <c r="S651" s="92">
        <f t="shared" si="117"/>
        <v>-1.0472744229043429E-2</v>
      </c>
      <c r="T651" s="96">
        <v>246.63258361816401</v>
      </c>
      <c r="U651" s="92">
        <f t="shared" si="118"/>
        <v>-2.2971659714923987E-2</v>
      </c>
      <c r="V651" s="96">
        <v>388.61895751953102</v>
      </c>
      <c r="W651" s="92">
        <f t="shared" si="119"/>
        <v>5.5986685374691536E-3</v>
      </c>
      <c r="X651" s="96">
        <v>1104.3330078125</v>
      </c>
      <c r="Y651" s="92">
        <f t="shared" si="120"/>
        <v>-1.2490930428094682E-2</v>
      </c>
    </row>
    <row r="652" spans="3:25" ht="14.25" customHeight="1" x14ac:dyDescent="0.35">
      <c r="C652" s="95">
        <v>45328</v>
      </c>
      <c r="D652" s="96">
        <v>38077.699999999997</v>
      </c>
      <c r="E652" s="92">
        <f t="shared" si="110"/>
        <v>3.1619643137743569E-2</v>
      </c>
      <c r="F652" s="96">
        <v>1029</v>
      </c>
      <c r="G652" s="92">
        <f t="shared" si="111"/>
        <v>6.2585806443060665E-3</v>
      </c>
      <c r="H652" s="96">
        <v>1721.65002441406</v>
      </c>
      <c r="I652" s="92">
        <f t="shared" si="112"/>
        <v>3.1762202513742066E-2</v>
      </c>
      <c r="J652" s="96">
        <v>109.94000244140599</v>
      </c>
      <c r="K652" s="92">
        <f t="shared" si="113"/>
        <v>6.223689290506762E-3</v>
      </c>
      <c r="L652" s="96">
        <v>126.61724090576099</v>
      </c>
      <c r="M652" s="92">
        <f t="shared" si="114"/>
        <v>-1.8602989066838105E-2</v>
      </c>
      <c r="N652" s="96">
        <v>486.45202636718699</v>
      </c>
      <c r="O652" s="92">
        <f t="shared" si="115"/>
        <v>-2.5359520608323471E-3</v>
      </c>
      <c r="P652" s="96">
        <v>94.776283264160099</v>
      </c>
      <c r="Q652" s="92">
        <f t="shared" si="116"/>
        <v>-2.3154797178197684E-2</v>
      </c>
      <c r="R652" s="96">
        <v>315.18991088867102</v>
      </c>
      <c r="S652" s="92">
        <f t="shared" si="117"/>
        <v>4.0560268727085624E-3</v>
      </c>
      <c r="T652" s="96">
        <v>252.43135070800699</v>
      </c>
      <c r="U652" s="92">
        <f t="shared" si="118"/>
        <v>-3.0576100053408828E-2</v>
      </c>
      <c r="V652" s="96">
        <v>386.455322265625</v>
      </c>
      <c r="W652" s="92">
        <f t="shared" si="119"/>
        <v>-2.6649957478814823E-3</v>
      </c>
      <c r="X652" s="96">
        <v>1118.30163574218</v>
      </c>
      <c r="Y652" s="92">
        <f t="shared" si="120"/>
        <v>3.9070599904385883E-2</v>
      </c>
    </row>
    <row r="653" spans="3:25" ht="14.25" customHeight="1" x14ac:dyDescent="0.35">
      <c r="C653" s="95">
        <v>45327</v>
      </c>
      <c r="D653" s="96">
        <v>36910.6</v>
      </c>
      <c r="E653" s="92">
        <f t="shared" si="110"/>
        <v>4.424730597583526E-3</v>
      </c>
      <c r="F653" s="96">
        <v>1022.59997558593</v>
      </c>
      <c r="G653" s="92">
        <f t="shared" si="111"/>
        <v>-2.7993034433099862E-2</v>
      </c>
      <c r="H653" s="96">
        <v>1668.65002441406</v>
      </c>
      <c r="I653" s="92">
        <f t="shared" si="112"/>
        <v>-3.3447666632462347E-3</v>
      </c>
      <c r="J653" s="96">
        <v>109.26000213623</v>
      </c>
      <c r="K653" s="92">
        <f t="shared" si="113"/>
        <v>-2.3417904732805028E-2</v>
      </c>
      <c r="L653" s="96">
        <v>129.01734924316401</v>
      </c>
      <c r="M653" s="92">
        <f t="shared" si="114"/>
        <v>3.4495326818090088E-2</v>
      </c>
      <c r="N653" s="96">
        <v>487.68878173828102</v>
      </c>
      <c r="O653" s="92">
        <f t="shared" si="115"/>
        <v>2.0708183269290581E-2</v>
      </c>
      <c r="P653" s="96">
        <v>97.0228271484375</v>
      </c>
      <c r="Q653" s="92">
        <f t="shared" si="116"/>
        <v>2.9806212730492998E-2</v>
      </c>
      <c r="R653" s="96">
        <v>313.91665649414</v>
      </c>
      <c r="S653" s="92">
        <f t="shared" si="117"/>
        <v>1.0826882688740103E-2</v>
      </c>
      <c r="T653" s="96">
        <v>260.39315795898398</v>
      </c>
      <c r="U653" s="92">
        <f t="shared" si="118"/>
        <v>2.0931055925072606E-2</v>
      </c>
      <c r="V653" s="96">
        <v>387.48797607421801</v>
      </c>
      <c r="W653" s="92">
        <f t="shared" si="119"/>
        <v>1.0774923094546418E-2</v>
      </c>
      <c r="X653" s="96">
        <v>1076.25183105468</v>
      </c>
      <c r="Y653" s="92">
        <f t="shared" si="120"/>
        <v>5.3321263729132706E-2</v>
      </c>
    </row>
    <row r="654" spans="3:25" ht="14.25" customHeight="1" x14ac:dyDescent="0.35">
      <c r="C654" s="95">
        <v>45324</v>
      </c>
      <c r="D654" s="96">
        <v>36748</v>
      </c>
      <c r="E654" s="92">
        <f t="shared" si="110"/>
        <v>9.5937228699847221E-3</v>
      </c>
      <c r="F654" s="96">
        <v>1052.05004882812</v>
      </c>
      <c r="G654" s="92">
        <f t="shared" si="111"/>
        <v>-1.4657584583171679E-2</v>
      </c>
      <c r="H654" s="96">
        <v>1674.25</v>
      </c>
      <c r="I654" s="92">
        <f t="shared" si="112"/>
        <v>4.9821717767040141E-3</v>
      </c>
      <c r="J654" s="96">
        <v>111.879997253417</v>
      </c>
      <c r="K654" s="92">
        <f t="shared" si="113"/>
        <v>-8.7712011081260144E-3</v>
      </c>
      <c r="L654" s="96">
        <v>124.71525573730401</v>
      </c>
      <c r="M654" s="92">
        <f t="shared" si="114"/>
        <v>-1.7130596136136211E-2</v>
      </c>
      <c r="N654" s="96">
        <v>477.79452514648398</v>
      </c>
      <c r="O654" s="92">
        <f t="shared" si="115"/>
        <v>-1.7797235393091193E-2</v>
      </c>
      <c r="P654" s="96">
        <v>94.214645385742102</v>
      </c>
      <c r="Q654" s="92">
        <f t="shared" si="116"/>
        <v>0.10120353968096119</v>
      </c>
      <c r="R654" s="96">
        <v>310.55432128906199</v>
      </c>
      <c r="S654" s="92">
        <f t="shared" si="117"/>
        <v>3.2608897494208922E-2</v>
      </c>
      <c r="T654" s="96">
        <v>255.054595947265</v>
      </c>
      <c r="U654" s="92">
        <f t="shared" si="118"/>
        <v>4.2513174506213502E-2</v>
      </c>
      <c r="V654" s="96">
        <v>383.357330322265</v>
      </c>
      <c r="W654" s="92">
        <f t="shared" si="119"/>
        <v>2.4429346178016509E-3</v>
      </c>
      <c r="X654" s="96">
        <v>1021.76977539062</v>
      </c>
      <c r="Y654" s="92">
        <f t="shared" si="120"/>
        <v>1.1980666025653175E-2</v>
      </c>
    </row>
    <row r="655" spans="3:25" ht="14.25" customHeight="1" x14ac:dyDescent="0.35">
      <c r="C655" s="95">
        <v>45323</v>
      </c>
      <c r="D655" s="96">
        <v>36398.800000000003</v>
      </c>
      <c r="E655" s="92">
        <f t="shared" si="110"/>
        <v>-1.690625865130746E-2</v>
      </c>
      <c r="F655" s="96">
        <v>1067.69995117187</v>
      </c>
      <c r="G655" s="92">
        <f t="shared" si="111"/>
        <v>-1.4049203304766777E-4</v>
      </c>
      <c r="H655" s="96">
        <v>1665.94995117187</v>
      </c>
      <c r="I655" s="92">
        <f t="shared" si="112"/>
        <v>-2.0964989082441488E-3</v>
      </c>
      <c r="J655" s="96">
        <v>112.870002746582</v>
      </c>
      <c r="K655" s="92">
        <f t="shared" si="113"/>
        <v>2.9323069874747087E-3</v>
      </c>
      <c r="L655" s="96">
        <v>126.888938903808</v>
      </c>
      <c r="M655" s="92">
        <f t="shared" si="114"/>
        <v>1.0822364404550644E-2</v>
      </c>
      <c r="N655" s="96">
        <v>486.45202636718699</v>
      </c>
      <c r="O655" s="92">
        <f t="shared" si="115"/>
        <v>-2.5953416305820265E-2</v>
      </c>
      <c r="P655" s="96">
        <v>85.556068420410099</v>
      </c>
      <c r="Q655" s="92">
        <f t="shared" si="116"/>
        <v>4.947756899176925E-3</v>
      </c>
      <c r="R655" s="96">
        <v>300.74728393554602</v>
      </c>
      <c r="S655" s="92">
        <f t="shared" si="117"/>
        <v>1.4173168220685595E-2</v>
      </c>
      <c r="T655" s="96">
        <v>244.65359497070301</v>
      </c>
      <c r="U655" s="92">
        <f t="shared" si="118"/>
        <v>2.5067440674743313E-2</v>
      </c>
      <c r="V655" s="96">
        <v>382.423095703125</v>
      </c>
      <c r="W655" s="92">
        <f t="shared" si="119"/>
        <v>-2.3091113762677695E-3</v>
      </c>
      <c r="X655" s="96">
        <v>1009.67321777343</v>
      </c>
      <c r="Y655" s="92">
        <f t="shared" si="120"/>
        <v>1.1249962863231655E-2</v>
      </c>
    </row>
    <row r="656" spans="3:25" ht="14.25" customHeight="1" x14ac:dyDescent="0.35">
      <c r="C656" s="95">
        <v>45322</v>
      </c>
      <c r="D656" s="96">
        <v>37024.75</v>
      </c>
      <c r="E656" s="92">
        <f t="shared" si="110"/>
        <v>5.1724456273958719E-2</v>
      </c>
      <c r="F656" s="96">
        <v>1067.84997558593</v>
      </c>
      <c r="G656" s="92">
        <f t="shared" si="111"/>
        <v>-4.5212788353738986E-3</v>
      </c>
      <c r="H656" s="96">
        <v>1669.44995117187</v>
      </c>
      <c r="I656" s="92">
        <f t="shared" si="112"/>
        <v>-5.9543304598165259E-3</v>
      </c>
      <c r="J656" s="96">
        <v>112.540000915527</v>
      </c>
      <c r="K656" s="92">
        <f t="shared" si="113"/>
        <v>7.8810426702200509E-3</v>
      </c>
      <c r="L656" s="96">
        <v>125.530403137207</v>
      </c>
      <c r="M656" s="92">
        <f t="shared" si="114"/>
        <v>-3.490435114176238E-4</v>
      </c>
      <c r="N656" s="96">
        <v>499.41351318359301</v>
      </c>
      <c r="O656" s="92">
        <f t="shared" si="115"/>
        <v>3.0207094214494967E-2</v>
      </c>
      <c r="P656" s="96">
        <v>85.134841918945298</v>
      </c>
      <c r="Q656" s="92">
        <f t="shared" si="116"/>
        <v>3.8242047634594822E-2</v>
      </c>
      <c r="R656" s="96">
        <v>296.54431152343699</v>
      </c>
      <c r="S656" s="92">
        <f t="shared" si="117"/>
        <v>6.4986794135715176E-3</v>
      </c>
      <c r="T656" s="96">
        <v>238.67073059082</v>
      </c>
      <c r="U656" s="92">
        <f t="shared" si="118"/>
        <v>2.046431688304029E-2</v>
      </c>
      <c r="V656" s="96">
        <v>383.30819702148398</v>
      </c>
      <c r="W656" s="92">
        <f t="shared" si="119"/>
        <v>1.6960154393588001E-2</v>
      </c>
      <c r="X656" s="96">
        <v>998.44079589843705</v>
      </c>
      <c r="Y656" s="92">
        <f t="shared" si="120"/>
        <v>3.1797244033648919E-2</v>
      </c>
    </row>
    <row r="657" spans="3:25" ht="14.25" customHeight="1" x14ac:dyDescent="0.35">
      <c r="C657" s="95">
        <v>45321</v>
      </c>
      <c r="D657" s="96">
        <v>35203.85</v>
      </c>
      <c r="E657" s="92">
        <f t="shared" si="110"/>
        <v>8.8479471329785397E-3</v>
      </c>
      <c r="F657" s="96">
        <v>1072.69995117187</v>
      </c>
      <c r="G657" s="92">
        <f t="shared" si="111"/>
        <v>-2.3086468311079744E-2</v>
      </c>
      <c r="H657" s="96">
        <v>1679.44995117187</v>
      </c>
      <c r="I657" s="92">
        <f t="shared" si="112"/>
        <v>-2.1014310013482973E-2</v>
      </c>
      <c r="J657" s="96">
        <v>111.66000366210901</v>
      </c>
      <c r="K657" s="92">
        <f t="shared" si="113"/>
        <v>-2.129891098062886E-2</v>
      </c>
      <c r="L657" s="96">
        <v>125.57423400878901</v>
      </c>
      <c r="M657" s="92">
        <f t="shared" si="114"/>
        <v>2.911551392669276E-2</v>
      </c>
      <c r="N657" s="96">
        <v>484.77001953125</v>
      </c>
      <c r="O657" s="92">
        <f t="shared" si="115"/>
        <v>-1.2794685864691457E-2</v>
      </c>
      <c r="P657" s="96">
        <v>81.999031066894503</v>
      </c>
      <c r="Q657" s="92">
        <f t="shared" si="116"/>
        <v>7.4756091262238034E-3</v>
      </c>
      <c r="R657" s="96">
        <v>294.62960815429602</v>
      </c>
      <c r="S657" s="92">
        <f t="shared" si="117"/>
        <v>-2.8038853788475482E-2</v>
      </c>
      <c r="T657" s="96">
        <v>233.88444519042901</v>
      </c>
      <c r="U657" s="92">
        <f t="shared" si="118"/>
        <v>5.9071198909443901E-4</v>
      </c>
      <c r="V657" s="96">
        <v>376.91564941406199</v>
      </c>
      <c r="W657" s="92">
        <f t="shared" si="119"/>
        <v>3.5350664830884337E-3</v>
      </c>
      <c r="X657" s="96">
        <v>967.67150878906205</v>
      </c>
      <c r="Y657" s="92">
        <f t="shared" si="120"/>
        <v>4.0843355020911964E-3</v>
      </c>
    </row>
    <row r="658" spans="3:25" ht="14.25" customHeight="1" x14ac:dyDescent="0.35">
      <c r="C658" s="95">
        <v>45320</v>
      </c>
      <c r="D658" s="96">
        <v>34895.1</v>
      </c>
      <c r="E658" s="92">
        <f t="shared" si="110"/>
        <v>1.6629618083981113E-2</v>
      </c>
      <c r="F658" s="96">
        <v>1098.05004882812</v>
      </c>
      <c r="G658" s="92">
        <f t="shared" si="111"/>
        <v>3.4140137815974025E-2</v>
      </c>
      <c r="H658" s="96">
        <v>1715.5</v>
      </c>
      <c r="I658" s="92">
        <f t="shared" si="112"/>
        <v>3.0454078378702842E-2</v>
      </c>
      <c r="J658" s="96">
        <v>114.08999633789</v>
      </c>
      <c r="K658" s="92">
        <f t="shared" si="113"/>
        <v>4.997232185511602E-2</v>
      </c>
      <c r="L658" s="96">
        <v>122.021514892578</v>
      </c>
      <c r="M658" s="92">
        <f t="shared" si="114"/>
        <v>4.3510929015228683E-2</v>
      </c>
      <c r="N658" s="96">
        <v>491.05288696289</v>
      </c>
      <c r="O658" s="92">
        <f t="shared" si="115"/>
        <v>1.7738227934280815E-2</v>
      </c>
      <c r="P658" s="96">
        <v>81.390586853027301</v>
      </c>
      <c r="Q658" s="92">
        <f t="shared" si="116"/>
        <v>4.3817320689750749E-2</v>
      </c>
      <c r="R658" s="96">
        <v>303.12899780273398</v>
      </c>
      <c r="S658" s="92">
        <f t="shared" si="117"/>
        <v>3.1135890287128154E-2</v>
      </c>
      <c r="T658" s="96">
        <v>233.74636840820301</v>
      </c>
      <c r="U658" s="92">
        <f t="shared" si="118"/>
        <v>3.4419558811217721E-2</v>
      </c>
      <c r="V658" s="96">
        <v>375.58792114257801</v>
      </c>
      <c r="W658" s="92">
        <f t="shared" si="119"/>
        <v>4.6014733132176966E-2</v>
      </c>
      <c r="X658" s="96">
        <v>963.73529052734295</v>
      </c>
      <c r="Y658" s="92">
        <f t="shared" si="120"/>
        <v>3.0475423337699148E-3</v>
      </c>
    </row>
    <row r="659" spans="3:25" ht="14.25" customHeight="1" x14ac:dyDescent="0.35">
      <c r="C659" s="95">
        <v>45316</v>
      </c>
      <c r="D659" s="96">
        <v>34324.300000000003</v>
      </c>
      <c r="E659" s="92">
        <f t="shared" si="110"/>
        <v>-2.5876870595780921E-2</v>
      </c>
      <c r="F659" s="96">
        <v>1061.80004882812</v>
      </c>
      <c r="G659" s="92">
        <f t="shared" si="111"/>
        <v>2.4656259424000071E-2</v>
      </c>
      <c r="H659" s="96">
        <v>1664.80004882812</v>
      </c>
      <c r="I659" s="92">
        <f t="shared" si="112"/>
        <v>1.4287064666887339E-2</v>
      </c>
      <c r="J659" s="96">
        <v>108.66000366210901</v>
      </c>
      <c r="K659" s="92">
        <f t="shared" si="113"/>
        <v>4.490822092772695E-2</v>
      </c>
      <c r="L659" s="96">
        <v>116.933624267578</v>
      </c>
      <c r="M659" s="92">
        <f t="shared" si="114"/>
        <v>1.4459703276285207E-2</v>
      </c>
      <c r="N659" s="96">
        <v>482.49429321289</v>
      </c>
      <c r="O659" s="92">
        <f t="shared" si="115"/>
        <v>-2.3527135681508105E-3</v>
      </c>
      <c r="P659" s="96">
        <v>77.973976135253906</v>
      </c>
      <c r="Q659" s="92">
        <f t="shared" si="116"/>
        <v>3.6069603827906471E-2</v>
      </c>
      <c r="R659" s="96">
        <v>293.97579956054602</v>
      </c>
      <c r="S659" s="92">
        <f t="shared" si="117"/>
        <v>1.9103026322651262E-2</v>
      </c>
      <c r="T659" s="96">
        <v>225.96862792968699</v>
      </c>
      <c r="U659" s="92">
        <f t="shared" si="118"/>
        <v>-2.8431844878276102E-3</v>
      </c>
      <c r="V659" s="96">
        <v>359.06561279296801</v>
      </c>
      <c r="W659" s="92">
        <f t="shared" si="119"/>
        <v>2.2832308562029224E-2</v>
      </c>
      <c r="X659" s="96">
        <v>960.80718994140602</v>
      </c>
      <c r="Y659" s="92">
        <f t="shared" si="120"/>
        <v>7.4996497154344866E-4</v>
      </c>
    </row>
    <row r="660" spans="3:25" ht="14.25" customHeight="1" x14ac:dyDescent="0.35">
      <c r="C660" s="95">
        <v>45315</v>
      </c>
      <c r="D660" s="96">
        <v>35236.1</v>
      </c>
      <c r="E660" s="92">
        <f t="shared" si="110"/>
        <v>7.168725150277222E-3</v>
      </c>
      <c r="F660" s="96">
        <v>1036.25</v>
      </c>
      <c r="G660" s="92">
        <f t="shared" si="111"/>
        <v>-1.8842043226861005E-2</v>
      </c>
      <c r="H660" s="96">
        <v>1641.34997558593</v>
      </c>
      <c r="I660" s="92">
        <f t="shared" si="112"/>
        <v>-2.3529090519179841E-2</v>
      </c>
      <c r="J660" s="96">
        <v>103.98999786376901</v>
      </c>
      <c r="K660" s="92">
        <f t="shared" si="113"/>
        <v>4.6371917460428236E-3</v>
      </c>
      <c r="L660" s="96">
        <v>115.26689910888599</v>
      </c>
      <c r="M660" s="92">
        <f t="shared" si="114"/>
        <v>6.1254847322012029E-3</v>
      </c>
      <c r="N660" s="96">
        <v>483.63214111328102</v>
      </c>
      <c r="O660" s="92">
        <f t="shared" si="115"/>
        <v>8.0428903264098128E-3</v>
      </c>
      <c r="P660" s="96">
        <v>75.2593994140625</v>
      </c>
      <c r="Q660" s="92">
        <f t="shared" si="116"/>
        <v>5.8591477954417659E-2</v>
      </c>
      <c r="R660" s="96">
        <v>288.465240478515</v>
      </c>
      <c r="S660" s="92">
        <f t="shared" si="117"/>
        <v>2.0654355303327154E-2</v>
      </c>
      <c r="T660" s="96">
        <v>226.61293029785099</v>
      </c>
      <c r="U660" s="92">
        <f t="shared" si="118"/>
        <v>3.4671116360103227E-2</v>
      </c>
      <c r="V660" s="96">
        <v>351.05032348632801</v>
      </c>
      <c r="W660" s="92">
        <f t="shared" si="119"/>
        <v>3.1051424052975118E-2</v>
      </c>
      <c r="X660" s="96">
        <v>960.087158203125</v>
      </c>
      <c r="Y660" s="92">
        <f t="shared" si="120"/>
        <v>1.6207765460520385E-2</v>
      </c>
    </row>
    <row r="661" spans="3:25" ht="14.25" customHeight="1" x14ac:dyDescent="0.35">
      <c r="C661" s="95">
        <v>45314</v>
      </c>
      <c r="D661" s="96">
        <v>34985.300000000003</v>
      </c>
      <c r="E661" s="92">
        <f t="shared" si="110"/>
        <v>1.1706019288327374E-2</v>
      </c>
      <c r="F661" s="96">
        <v>1056.15002441406</v>
      </c>
      <c r="G661" s="92">
        <f t="shared" si="111"/>
        <v>5.3305176580464853E-3</v>
      </c>
      <c r="H661" s="96">
        <v>1680.90002441406</v>
      </c>
      <c r="I661" s="92">
        <f t="shared" si="112"/>
        <v>7.0125751656253454E-2</v>
      </c>
      <c r="J661" s="96">
        <v>103.51000213623</v>
      </c>
      <c r="K661" s="92">
        <f t="shared" si="113"/>
        <v>1.5481728541009154E-3</v>
      </c>
      <c r="L661" s="96">
        <v>114.565132141113</v>
      </c>
      <c r="M661" s="92">
        <f t="shared" si="114"/>
        <v>-9.0845678724946977E-2</v>
      </c>
      <c r="N661" s="96">
        <v>479.77337646484301</v>
      </c>
      <c r="O661" s="92">
        <f t="shared" si="115"/>
        <v>-3.2907874364011769E-2</v>
      </c>
      <c r="P661" s="96">
        <v>71.093902587890597</v>
      </c>
      <c r="Q661" s="92">
        <f t="shared" si="116"/>
        <v>3.2630792619782856E-2</v>
      </c>
      <c r="R661" s="96">
        <v>282.62774658203102</v>
      </c>
      <c r="S661" s="92">
        <f t="shared" si="117"/>
        <v>-1.8965728005783E-2</v>
      </c>
      <c r="T661" s="96">
        <v>219.019287109375</v>
      </c>
      <c r="U661" s="92">
        <f t="shared" si="118"/>
        <v>1.0832667949593811E-2</v>
      </c>
      <c r="V661" s="96">
        <v>340.47799682617102</v>
      </c>
      <c r="W661" s="92">
        <f t="shared" si="119"/>
        <v>-7.0270423738134635E-3</v>
      </c>
      <c r="X661" s="96">
        <v>944.77447509765602</v>
      </c>
      <c r="Y661" s="92">
        <f t="shared" si="120"/>
        <v>-4.9042545990083397E-3</v>
      </c>
    </row>
    <row r="662" spans="3:25" ht="14.25" customHeight="1" x14ac:dyDescent="0.35">
      <c r="C662" s="95">
        <v>45310</v>
      </c>
      <c r="D662" s="96">
        <v>34580.5</v>
      </c>
      <c r="E662" s="92">
        <f t="shared" si="110"/>
        <v>-7.8256690552530594E-3</v>
      </c>
      <c r="F662" s="96">
        <v>1050.55004882812</v>
      </c>
      <c r="G662" s="92">
        <f t="shared" si="111"/>
        <v>-1.4030925548456086E-2</v>
      </c>
      <c r="H662" s="96">
        <v>1570.75</v>
      </c>
      <c r="I662" s="92">
        <f t="shared" si="112"/>
        <v>-1.1018416496143546E-2</v>
      </c>
      <c r="J662" s="96">
        <v>103.34999847412099</v>
      </c>
      <c r="K662" s="92">
        <f t="shared" si="113"/>
        <v>-1.2988259213466913E-2</v>
      </c>
      <c r="L662" s="96">
        <v>126.012855529785</v>
      </c>
      <c r="M662" s="92">
        <f t="shared" si="114"/>
        <v>1.5912297990891444E-2</v>
      </c>
      <c r="N662" s="96">
        <v>496.09893798828102</v>
      </c>
      <c r="O662" s="92">
        <f t="shared" si="115"/>
        <v>4.7310682985542307E-2</v>
      </c>
      <c r="P662" s="96">
        <v>68.847358703613196</v>
      </c>
      <c r="Q662" s="92">
        <f t="shared" si="116"/>
        <v>3.4458602333090171E-2</v>
      </c>
      <c r="R662" s="96">
        <v>288.09161376953102</v>
      </c>
      <c r="S662" s="92">
        <f t="shared" si="117"/>
        <v>3.0571452619702066E-2</v>
      </c>
      <c r="T662" s="96">
        <v>216.67214965820301</v>
      </c>
      <c r="U662" s="92">
        <f t="shared" si="118"/>
        <v>8.3529574005434259E-3</v>
      </c>
      <c r="V662" s="96">
        <v>342.88748168945301</v>
      </c>
      <c r="W662" s="92">
        <f t="shared" si="119"/>
        <v>8.9712176949470201E-3</v>
      </c>
      <c r="X662" s="96">
        <v>949.43072509765602</v>
      </c>
      <c r="Y662" s="92">
        <f t="shared" si="120"/>
        <v>-8.173662968849027E-3</v>
      </c>
    </row>
    <row r="663" spans="3:25" ht="14.25" customHeight="1" x14ac:dyDescent="0.35">
      <c r="C663" s="95">
        <v>45309</v>
      </c>
      <c r="D663" s="96">
        <v>34853.25</v>
      </c>
      <c r="E663" s="92">
        <f t="shared" si="110"/>
        <v>-9.4301414947542961E-3</v>
      </c>
      <c r="F663" s="96">
        <v>1065.5</v>
      </c>
      <c r="G663" s="92">
        <f t="shared" si="111"/>
        <v>-1.9914477236689265E-2</v>
      </c>
      <c r="H663" s="96">
        <v>1588.25</v>
      </c>
      <c r="I663" s="92">
        <f t="shared" si="112"/>
        <v>-1.6563467492260009E-2</v>
      </c>
      <c r="J663" s="96">
        <v>104.709999084472</v>
      </c>
      <c r="K663" s="92">
        <f t="shared" si="113"/>
        <v>4.0272141649053683E-3</v>
      </c>
      <c r="L663" s="96">
        <v>124.039108276367</v>
      </c>
      <c r="M663" s="92">
        <f t="shared" si="114"/>
        <v>2.2045378965851459E-2</v>
      </c>
      <c r="N663" s="96">
        <v>473.68841552734301</v>
      </c>
      <c r="O663" s="92">
        <f t="shared" si="115"/>
        <v>1.4085973812343111E-2</v>
      </c>
      <c r="P663" s="96">
        <v>66.554000854492102</v>
      </c>
      <c r="Q663" s="92">
        <f t="shared" si="116"/>
        <v>-2.6027521299939904E-2</v>
      </c>
      <c r="R663" s="96">
        <v>279.54550170898398</v>
      </c>
      <c r="S663" s="92">
        <f t="shared" si="117"/>
        <v>-3.2331136041918951E-2</v>
      </c>
      <c r="T663" s="96">
        <v>214.87728881835901</v>
      </c>
      <c r="U663" s="92">
        <f t="shared" si="118"/>
        <v>-2.4038450209818651E-2</v>
      </c>
      <c r="V663" s="96">
        <v>339.83871459960898</v>
      </c>
      <c r="W663" s="92">
        <f t="shared" si="119"/>
        <v>-9.317676121613383E-3</v>
      </c>
      <c r="X663" s="96">
        <v>957.25500488281205</v>
      </c>
      <c r="Y663" s="92">
        <f t="shared" si="120"/>
        <v>-4.790925814796787E-3</v>
      </c>
    </row>
    <row r="664" spans="3:25" ht="14.25" customHeight="1" x14ac:dyDescent="0.35">
      <c r="C664" s="95">
        <v>45308</v>
      </c>
      <c r="D664" s="96">
        <v>35185.050000000003</v>
      </c>
      <c r="E664" s="92">
        <f t="shared" si="110"/>
        <v>-7.4697072060952996E-3</v>
      </c>
      <c r="F664" s="96">
        <v>1087.15002441406</v>
      </c>
      <c r="G664" s="92">
        <f t="shared" si="111"/>
        <v>-3.4802638630571314E-2</v>
      </c>
      <c r="H664" s="96">
        <v>1615</v>
      </c>
      <c r="I664" s="92">
        <f t="shared" si="112"/>
        <v>-3.1077542183022611E-2</v>
      </c>
      <c r="J664" s="96">
        <v>104.290000915527</v>
      </c>
      <c r="K664" s="92">
        <f t="shared" si="113"/>
        <v>-2.038322550823235E-2</v>
      </c>
      <c r="L664" s="96">
        <v>121.36360168457</v>
      </c>
      <c r="M664" s="92">
        <f t="shared" si="114"/>
        <v>-3.600971358406424E-3</v>
      </c>
      <c r="N664" s="96">
        <v>467.10873413085898</v>
      </c>
      <c r="O664" s="92">
        <f t="shared" si="115"/>
        <v>1.3960538381097454E-2</v>
      </c>
      <c r="P664" s="96">
        <v>68.332527160644503</v>
      </c>
      <c r="Q664" s="92">
        <f t="shared" si="116"/>
        <v>8.9841632015210671E-3</v>
      </c>
      <c r="R664" s="96">
        <v>288.885498046875</v>
      </c>
      <c r="S664" s="92">
        <f t="shared" si="117"/>
        <v>-7.0627541751814293E-3</v>
      </c>
      <c r="T664" s="96">
        <v>220.169830322265</v>
      </c>
      <c r="U664" s="92">
        <f t="shared" si="118"/>
        <v>6.2746177150097004E-4</v>
      </c>
      <c r="V664" s="96">
        <v>343.03500366210898</v>
      </c>
      <c r="W664" s="92">
        <f t="shared" si="119"/>
        <v>-1.3156137720937489E-2</v>
      </c>
      <c r="X664" s="96">
        <v>961.86322021484295</v>
      </c>
      <c r="Y664" s="92">
        <f t="shared" si="120"/>
        <v>-6.7414057633599089E-3</v>
      </c>
    </row>
    <row r="665" spans="3:25" ht="14.25" customHeight="1" x14ac:dyDescent="0.35">
      <c r="C665" s="95">
        <v>45307</v>
      </c>
      <c r="D665" s="96">
        <v>35449.85</v>
      </c>
      <c r="E665" s="92">
        <f t="shared" si="110"/>
        <v>1.3723210928239915E-2</v>
      </c>
      <c r="F665" s="96">
        <v>1126.34997558593</v>
      </c>
      <c r="G665" s="92">
        <f t="shared" si="111"/>
        <v>-2.243532084830302E-2</v>
      </c>
      <c r="H665" s="96">
        <v>1666.80004882812</v>
      </c>
      <c r="I665" s="92">
        <f t="shared" si="112"/>
        <v>-1.6521122960411083E-2</v>
      </c>
      <c r="J665" s="96">
        <v>106.459999084472</v>
      </c>
      <c r="K665" s="92">
        <f t="shared" si="113"/>
        <v>-1.6354099764957719E-2</v>
      </c>
      <c r="L665" s="96">
        <v>121.802207946777</v>
      </c>
      <c r="M665" s="92">
        <f t="shared" si="114"/>
        <v>-9.9820610761833795E-3</v>
      </c>
      <c r="N665" s="96">
        <v>460.67742919921801</v>
      </c>
      <c r="O665" s="92">
        <f t="shared" si="115"/>
        <v>-1.6580404921516356E-2</v>
      </c>
      <c r="P665" s="96">
        <v>67.724082946777301</v>
      </c>
      <c r="Q665" s="92">
        <f t="shared" si="116"/>
        <v>-1.3801329036040588E-3</v>
      </c>
      <c r="R665" s="96">
        <v>290.940338134765</v>
      </c>
      <c r="S665" s="92">
        <f t="shared" si="117"/>
        <v>-1.8279088896949847E-2</v>
      </c>
      <c r="T665" s="96">
        <v>220.03176879882801</v>
      </c>
      <c r="U665" s="92">
        <f t="shared" si="118"/>
        <v>-8.708242527949217E-3</v>
      </c>
      <c r="V665" s="96">
        <v>347.60818481445301</v>
      </c>
      <c r="W665" s="92">
        <f t="shared" si="119"/>
        <v>-1.518520830519754E-2</v>
      </c>
      <c r="X665" s="96">
        <v>968.39154052734295</v>
      </c>
      <c r="Y665" s="92">
        <f t="shared" si="120"/>
        <v>-2.6202852561103551E-3</v>
      </c>
    </row>
    <row r="666" spans="3:25" ht="14.25" customHeight="1" x14ac:dyDescent="0.35">
      <c r="C666" s="95">
        <v>45306</v>
      </c>
      <c r="D666" s="96">
        <v>34969.949999999997</v>
      </c>
      <c r="E666" s="92">
        <f t="shared" si="110"/>
        <v>5.5568814752406936E-3</v>
      </c>
      <c r="F666" s="96">
        <v>1152.19995117187</v>
      </c>
      <c r="G666" s="92">
        <f t="shared" si="111"/>
        <v>0</v>
      </c>
      <c r="H666" s="96">
        <v>1694.80004882812</v>
      </c>
      <c r="I666" s="92">
        <f t="shared" si="112"/>
        <v>-9.2943840518953103E-3</v>
      </c>
      <c r="J666" s="96">
        <v>108.230003356933</v>
      </c>
      <c r="K666" s="92">
        <f t="shared" si="113"/>
        <v>0</v>
      </c>
      <c r="L666" s="96">
        <v>123.030303955078</v>
      </c>
      <c r="M666" s="92">
        <f t="shared" si="114"/>
        <v>-3.1983173738865389E-3</v>
      </c>
      <c r="N666" s="96">
        <v>468.44442749023398</v>
      </c>
      <c r="O666" s="92">
        <f t="shared" si="115"/>
        <v>-2.0785956770120184E-2</v>
      </c>
      <c r="P666" s="96">
        <v>67.817680358886705</v>
      </c>
      <c r="Q666" s="92">
        <f t="shared" si="116"/>
        <v>4.772222639996393E-2</v>
      </c>
      <c r="R666" s="96">
        <v>296.35748291015602</v>
      </c>
      <c r="S666" s="92">
        <f t="shared" si="117"/>
        <v>1.4872929283071823E-2</v>
      </c>
      <c r="T666" s="96">
        <v>221.96469116210901</v>
      </c>
      <c r="U666" s="92">
        <f t="shared" si="118"/>
        <v>6.8893187007801338E-3</v>
      </c>
      <c r="V666" s="96">
        <v>352.96807861328102</v>
      </c>
      <c r="W666" s="92">
        <f t="shared" si="119"/>
        <v>3.214590133036932E-3</v>
      </c>
      <c r="X666" s="96">
        <v>970.93566894531205</v>
      </c>
      <c r="Y666" s="92">
        <f t="shared" si="120"/>
        <v>-2.170562124406028E-3</v>
      </c>
    </row>
    <row r="667" spans="3:25" ht="14.25" customHeight="1" x14ac:dyDescent="0.35">
      <c r="C667" s="95">
        <v>45303</v>
      </c>
      <c r="D667" s="96">
        <v>34776.699999999997</v>
      </c>
      <c r="E667" s="92">
        <f t="shared" si="110"/>
        <v>1.2992763026624665E-2</v>
      </c>
      <c r="F667" s="96">
        <v>1152.19995117187</v>
      </c>
      <c r="G667" s="92">
        <f t="shared" si="111"/>
        <v>-6.4671900627583101E-3</v>
      </c>
      <c r="H667" s="96">
        <v>1710.69995117187</v>
      </c>
      <c r="I667" s="92">
        <f t="shared" si="112"/>
        <v>-2.0127020348579272E-3</v>
      </c>
      <c r="J667" s="96">
        <v>108.230003356933</v>
      </c>
      <c r="K667" s="92">
        <f t="shared" si="113"/>
        <v>1.8513799860870872E-3</v>
      </c>
      <c r="L667" s="96">
        <v>123.42505645751901</v>
      </c>
      <c r="M667" s="92">
        <f t="shared" si="114"/>
        <v>1.3688861162470367E-2</v>
      </c>
      <c r="N667" s="96">
        <v>478.38818359375</v>
      </c>
      <c r="O667" s="92">
        <f t="shared" si="115"/>
        <v>5.8248151240392065E-3</v>
      </c>
      <c r="P667" s="96">
        <v>64.728683471679602</v>
      </c>
      <c r="Q667" s="92">
        <f t="shared" si="116"/>
        <v>7.2363910142292376E-4</v>
      </c>
      <c r="R667" s="96">
        <v>292.01437377929602</v>
      </c>
      <c r="S667" s="92">
        <f t="shared" si="117"/>
        <v>-7.9904941105768401E-4</v>
      </c>
      <c r="T667" s="96">
        <v>220.44596862792901</v>
      </c>
      <c r="U667" s="92">
        <f t="shared" si="118"/>
        <v>-1.0126114281960086E-2</v>
      </c>
      <c r="V667" s="96">
        <v>351.83706665039</v>
      </c>
      <c r="W667" s="92">
        <f t="shared" si="119"/>
        <v>1.2593690596600648E-3</v>
      </c>
      <c r="X667" s="96">
        <v>973.04772949218705</v>
      </c>
      <c r="Y667" s="92">
        <f t="shared" si="120"/>
        <v>-6.6157226178226169E-3</v>
      </c>
    </row>
    <row r="668" spans="3:25" ht="14.25" customHeight="1" x14ac:dyDescent="0.35">
      <c r="C668" s="95">
        <v>45302</v>
      </c>
      <c r="D668" s="96">
        <v>34330.65</v>
      </c>
      <c r="E668" s="92">
        <f t="shared" si="110"/>
        <v>3.0371026128725997E-3</v>
      </c>
      <c r="F668" s="96">
        <v>1159.69995117187</v>
      </c>
      <c r="G668" s="92">
        <f t="shared" si="111"/>
        <v>-9.057589689810186E-3</v>
      </c>
      <c r="H668" s="96">
        <v>1714.15002441406</v>
      </c>
      <c r="I668" s="92">
        <f t="shared" si="112"/>
        <v>-5.2807054031278611E-3</v>
      </c>
      <c r="J668" s="96">
        <v>108.02999877929599</v>
      </c>
      <c r="K668" s="92">
        <f t="shared" si="113"/>
        <v>-3.9645980896709787E-3</v>
      </c>
      <c r="L668" s="96">
        <v>121.758323669433</v>
      </c>
      <c r="M668" s="92">
        <f t="shared" si="114"/>
        <v>1.3508487052623863E-2</v>
      </c>
      <c r="N668" s="96">
        <v>475.61779785156199</v>
      </c>
      <c r="O668" s="92">
        <f t="shared" si="115"/>
        <v>3.4208343453084877E-2</v>
      </c>
      <c r="P668" s="96">
        <v>64.681877136230398</v>
      </c>
      <c r="Q668" s="92">
        <f t="shared" si="116"/>
        <v>-7.2311582653594719E-4</v>
      </c>
      <c r="R668" s="96">
        <v>292.24789428710898</v>
      </c>
      <c r="S668" s="92">
        <f t="shared" si="117"/>
        <v>-1.436056637688532E-3</v>
      </c>
      <c r="T668" s="96">
        <v>222.70106506347599</v>
      </c>
      <c r="U668" s="92">
        <f t="shared" si="118"/>
        <v>1.1708207536456072E-2</v>
      </c>
      <c r="V668" s="96">
        <v>351.39453125</v>
      </c>
      <c r="W668" s="92">
        <f t="shared" si="119"/>
        <v>3.1317692982409273E-2</v>
      </c>
      <c r="X668" s="96">
        <v>979.52801513671795</v>
      </c>
      <c r="Y668" s="92">
        <f t="shared" si="120"/>
        <v>-1.516770457923311E-3</v>
      </c>
    </row>
    <row r="669" spans="3:25" ht="14.25" customHeight="1" x14ac:dyDescent="0.35">
      <c r="C669" s="95">
        <v>45301</v>
      </c>
      <c r="D669" s="96">
        <v>34226.699999999997</v>
      </c>
      <c r="E669" s="92">
        <f t="shared" si="110"/>
        <v>2.4631984676035668E-3</v>
      </c>
      <c r="F669" s="96">
        <v>1170.30004882812</v>
      </c>
      <c r="G669" s="92">
        <f t="shared" si="111"/>
        <v>5.3260659498504115E-3</v>
      </c>
      <c r="H669" s="96">
        <v>1723.25</v>
      </c>
      <c r="I669" s="92">
        <f t="shared" si="112"/>
        <v>2.3672314962577268E-2</v>
      </c>
      <c r="J669" s="96">
        <v>108.459999084472</v>
      </c>
      <c r="K669" s="92">
        <f t="shared" si="113"/>
        <v>4.7244293714481245E-3</v>
      </c>
      <c r="L669" s="96">
        <v>120.13547515869099</v>
      </c>
      <c r="M669" s="92">
        <f t="shared" si="114"/>
        <v>-1.5456616282361169E-2</v>
      </c>
      <c r="N669" s="96">
        <v>459.88586425781199</v>
      </c>
      <c r="O669" s="92">
        <f t="shared" si="115"/>
        <v>2.1875308962275408E-2</v>
      </c>
      <c r="P669" s="96">
        <v>64.728683471679602</v>
      </c>
      <c r="Q669" s="92">
        <f t="shared" si="116"/>
        <v>-1.9148988317815752E-2</v>
      </c>
      <c r="R669" s="96">
        <v>292.66818237304602</v>
      </c>
      <c r="S669" s="92">
        <f t="shared" si="117"/>
        <v>-2.0015785774534112E-2</v>
      </c>
      <c r="T669" s="96">
        <v>220.12380981445301</v>
      </c>
      <c r="U669" s="92">
        <f t="shared" si="118"/>
        <v>-1.3000435343368366E-2</v>
      </c>
      <c r="V669" s="96">
        <v>340.72384643554602</v>
      </c>
      <c r="W669" s="92">
        <f t="shared" si="119"/>
        <v>1.8371355815233192E-2</v>
      </c>
      <c r="X669" s="96">
        <v>981.01599121093705</v>
      </c>
      <c r="Y669" s="92">
        <f t="shared" si="120"/>
        <v>7.8341837903694866E-4</v>
      </c>
    </row>
    <row r="670" spans="3:25" ht="14.25" customHeight="1" x14ac:dyDescent="0.35">
      <c r="C670" s="95">
        <v>45300</v>
      </c>
      <c r="D670" s="96">
        <v>34142.6</v>
      </c>
      <c r="E670" s="92">
        <f t="shared" si="110"/>
        <v>-2.1495697207313258E-3</v>
      </c>
      <c r="F670" s="96">
        <v>1164.09997558593</v>
      </c>
      <c r="G670" s="92">
        <f t="shared" si="111"/>
        <v>1.8014845287214643E-2</v>
      </c>
      <c r="H670" s="96">
        <v>1683.40002441406</v>
      </c>
      <c r="I670" s="92">
        <f t="shared" si="112"/>
        <v>1.993973684460526E-3</v>
      </c>
      <c r="J670" s="96">
        <v>107.949996948242</v>
      </c>
      <c r="K670" s="92">
        <f t="shared" si="113"/>
        <v>-3.5997729631784825E-3</v>
      </c>
      <c r="L670" s="96">
        <v>122.021514892578</v>
      </c>
      <c r="M670" s="92">
        <f t="shared" si="114"/>
        <v>2.5055320645682944E-2</v>
      </c>
      <c r="N670" s="96">
        <v>450.04107666015602</v>
      </c>
      <c r="O670" s="92">
        <f t="shared" si="115"/>
        <v>8.4396139073817267E-2</v>
      </c>
      <c r="P670" s="96">
        <v>65.992370605468693</v>
      </c>
      <c r="Q670" s="92">
        <f t="shared" si="116"/>
        <v>-7.0888163063198562E-4</v>
      </c>
      <c r="R670" s="96">
        <v>298.64581298828102</v>
      </c>
      <c r="S670" s="92">
        <f t="shared" si="117"/>
        <v>1.0428261023097685E-2</v>
      </c>
      <c r="T670" s="96">
        <v>223.02320861816401</v>
      </c>
      <c r="U670" s="92">
        <f t="shared" si="118"/>
        <v>-2.063743333509116E-4</v>
      </c>
      <c r="V670" s="96">
        <v>334.57720947265602</v>
      </c>
      <c r="W670" s="92">
        <f t="shared" si="119"/>
        <v>3.6879498591171345E-3</v>
      </c>
      <c r="X670" s="96">
        <v>980.248046875</v>
      </c>
      <c r="Y670" s="92">
        <f t="shared" si="120"/>
        <v>6.2085215178122599E-3</v>
      </c>
    </row>
    <row r="671" spans="3:25" ht="14.25" customHeight="1" x14ac:dyDescent="0.35">
      <c r="C671" s="95">
        <v>45299</v>
      </c>
      <c r="D671" s="96">
        <v>34216.15</v>
      </c>
      <c r="E671" s="92">
        <f t="shared" si="110"/>
        <v>7.8679701953099368E-4</v>
      </c>
      <c r="F671" s="96">
        <v>1143.5</v>
      </c>
      <c r="G671" s="92">
        <f t="shared" si="111"/>
        <v>-1.7611683848797299E-2</v>
      </c>
      <c r="H671" s="96">
        <v>1680.05004882812</v>
      </c>
      <c r="I671" s="92">
        <f t="shared" si="112"/>
        <v>3.6141271374672268E-3</v>
      </c>
      <c r="J671" s="96">
        <v>108.33999633789</v>
      </c>
      <c r="K671" s="92">
        <f t="shared" si="113"/>
        <v>-1.7056839611610086E-2</v>
      </c>
      <c r="L671" s="96">
        <v>119.03895568847599</v>
      </c>
      <c r="M671" s="92">
        <f t="shared" si="114"/>
        <v>-2.0923483662551257E-2</v>
      </c>
      <c r="N671" s="96">
        <v>415.015380859375</v>
      </c>
      <c r="O671" s="92">
        <f t="shared" si="115"/>
        <v>-1.1906340120596548E-3</v>
      </c>
      <c r="P671" s="96">
        <v>66.0391845703125</v>
      </c>
      <c r="Q671" s="92">
        <f t="shared" si="116"/>
        <v>-1.9457606682092399E-2</v>
      </c>
      <c r="R671" s="96">
        <v>295.56359863281199</v>
      </c>
      <c r="S671" s="92">
        <f t="shared" si="117"/>
        <v>4.7625711929528691E-3</v>
      </c>
      <c r="T671" s="96">
        <v>223.069244384765</v>
      </c>
      <c r="U671" s="92">
        <f t="shared" si="118"/>
        <v>4.5596315353191308E-3</v>
      </c>
      <c r="V671" s="96">
        <v>333.34783935546801</v>
      </c>
      <c r="W671" s="92">
        <f t="shared" si="119"/>
        <v>-5.2823256730542001E-3</v>
      </c>
      <c r="X671" s="96">
        <v>974.19970703125</v>
      </c>
      <c r="Y671" s="92">
        <f t="shared" si="120"/>
        <v>-2.2587191536631024E-2</v>
      </c>
    </row>
    <row r="672" spans="3:25" ht="14.25" customHeight="1" x14ac:dyDescent="0.35">
      <c r="C672" s="95">
        <v>45296</v>
      </c>
      <c r="D672" s="96">
        <v>34189.25</v>
      </c>
      <c r="E672" s="92">
        <f t="shared" si="110"/>
        <v>1.1767717420897439E-2</v>
      </c>
      <c r="F672" s="96">
        <v>1164</v>
      </c>
      <c r="G672" s="92">
        <f t="shared" si="111"/>
        <v>-1.3392141188512396E-2</v>
      </c>
      <c r="H672" s="96">
        <v>1674</v>
      </c>
      <c r="I672" s="92">
        <f t="shared" si="112"/>
        <v>-1.0930576070901088E-2</v>
      </c>
      <c r="J672" s="96">
        <v>110.220001220703</v>
      </c>
      <c r="K672" s="92">
        <f t="shared" si="113"/>
        <v>-1.3338088586343222E-2</v>
      </c>
      <c r="L672" s="96">
        <v>121.582893371582</v>
      </c>
      <c r="M672" s="92">
        <f t="shared" si="114"/>
        <v>2.7808749985491543E-2</v>
      </c>
      <c r="N672" s="96">
        <v>415.51010131835898</v>
      </c>
      <c r="O672" s="92">
        <f t="shared" si="115"/>
        <v>-1.4895476622692749E-2</v>
      </c>
      <c r="P672" s="96">
        <v>67.349647521972599</v>
      </c>
      <c r="Q672" s="92">
        <f t="shared" si="116"/>
        <v>4.1998510832583325E-2</v>
      </c>
      <c r="R672" s="96">
        <v>294.16262817382801</v>
      </c>
      <c r="S672" s="92">
        <f t="shared" si="117"/>
        <v>-6.7803725201750487E-3</v>
      </c>
      <c r="T672" s="96">
        <v>222.05674743652301</v>
      </c>
      <c r="U672" s="92">
        <f t="shared" si="118"/>
        <v>-8.2829978492626744E-4</v>
      </c>
      <c r="V672" s="96">
        <v>335.11804199218699</v>
      </c>
      <c r="W672" s="92">
        <f t="shared" si="119"/>
        <v>8.5834521065717428E-3</v>
      </c>
      <c r="X672" s="96">
        <v>996.712646484375</v>
      </c>
      <c r="Y672" s="92">
        <f t="shared" si="120"/>
        <v>2.3260331363068154E-2</v>
      </c>
    </row>
    <row r="673" spans="3:25" ht="14.25" customHeight="1" x14ac:dyDescent="0.35">
      <c r="C673" s="95">
        <v>45295</v>
      </c>
      <c r="D673" s="96">
        <v>33791.599999999999</v>
      </c>
      <c r="E673" s="92">
        <f t="shared" si="110"/>
        <v>2.6080222646178708E-3</v>
      </c>
      <c r="F673" s="96">
        <v>1179.80004882812</v>
      </c>
      <c r="G673" s="92">
        <f t="shared" si="111"/>
        <v>-2.8734808012649271E-3</v>
      </c>
      <c r="H673" s="96">
        <v>1692.5</v>
      </c>
      <c r="I673" s="92">
        <f t="shared" si="112"/>
        <v>-2.7986448666961206E-3</v>
      </c>
      <c r="J673" s="96">
        <v>111.709999084472</v>
      </c>
      <c r="K673" s="92">
        <f t="shared" si="113"/>
        <v>2.5803466659513941E-2</v>
      </c>
      <c r="L673" s="96">
        <v>118.29330444335901</v>
      </c>
      <c r="M673" s="92">
        <f t="shared" si="114"/>
        <v>1.1135938709574411E-3</v>
      </c>
      <c r="N673" s="96">
        <v>421.79290771484301</v>
      </c>
      <c r="O673" s="92">
        <f t="shared" si="115"/>
        <v>3.659571034050968E-2</v>
      </c>
      <c r="P673" s="96">
        <v>64.635070800781193</v>
      </c>
      <c r="Q673" s="92">
        <f t="shared" si="116"/>
        <v>2.5241208901122247E-2</v>
      </c>
      <c r="R673" s="96">
        <v>296.17077636718699</v>
      </c>
      <c r="S673" s="92">
        <f t="shared" si="117"/>
        <v>3.5597847689628148E-2</v>
      </c>
      <c r="T673" s="96">
        <v>222.24082946777301</v>
      </c>
      <c r="U673" s="92">
        <f t="shared" si="118"/>
        <v>1.8561391458179033E-2</v>
      </c>
      <c r="V673" s="96">
        <v>332.26605224609301</v>
      </c>
      <c r="W673" s="92">
        <f t="shared" si="119"/>
        <v>3.4129316148521438E-2</v>
      </c>
      <c r="X673" s="96">
        <v>974.05578613281205</v>
      </c>
      <c r="Y673" s="92">
        <f t="shared" si="120"/>
        <v>7.4446856725899568E-2</v>
      </c>
    </row>
    <row r="674" spans="3:25" ht="14.25" customHeight="1" x14ac:dyDescent="0.35">
      <c r="C674" s="95">
        <v>45294</v>
      </c>
      <c r="D674" s="96">
        <v>33703.699999999997</v>
      </c>
      <c r="E674" s="92">
        <f t="shared" si="110"/>
        <v>4.7549203737158319E-3</v>
      </c>
      <c r="F674" s="96">
        <v>1183.19995117187</v>
      </c>
      <c r="G674" s="92">
        <f t="shared" si="111"/>
        <v>0.11365241239534551</v>
      </c>
      <c r="H674" s="96">
        <v>1697.25</v>
      </c>
      <c r="I674" s="92">
        <f t="shared" si="112"/>
        <v>5.8432819880088083E-2</v>
      </c>
      <c r="J674" s="96">
        <v>108.900001525878</v>
      </c>
      <c r="K674" s="92">
        <f t="shared" si="113"/>
        <v>4.9942154302067721E-2</v>
      </c>
      <c r="L674" s="96">
        <v>118.161720275878</v>
      </c>
      <c r="M674" s="92">
        <f t="shared" si="114"/>
        <v>7.4275348505525862E-4</v>
      </c>
      <c r="N674" s="96">
        <v>406.90203857421801</v>
      </c>
      <c r="O674" s="92">
        <f t="shared" si="115"/>
        <v>5.6240392228616987E-3</v>
      </c>
      <c r="P674" s="96">
        <v>63.043769836425703</v>
      </c>
      <c r="Q674" s="92">
        <f t="shared" si="116"/>
        <v>-9.5588853105165184E-3</v>
      </c>
      <c r="R674" s="96">
        <v>285.990142822265</v>
      </c>
      <c r="S674" s="92">
        <f t="shared" si="117"/>
        <v>6.5358960680361733E-4</v>
      </c>
      <c r="T674" s="96">
        <v>218.19090270996</v>
      </c>
      <c r="U674" s="92">
        <f t="shared" si="118"/>
        <v>-3.3634853787954944E-3</v>
      </c>
      <c r="V674" s="96">
        <v>321.30029296875</v>
      </c>
      <c r="W674" s="92">
        <f t="shared" si="119"/>
        <v>-9.5498708264111221E-3</v>
      </c>
      <c r="X674" s="96">
        <v>906.56488037109295</v>
      </c>
      <c r="Y674" s="92">
        <f t="shared" si="120"/>
        <v>7.0382767402135116E-3</v>
      </c>
    </row>
    <row r="675" spans="3:25" ht="14.25" customHeight="1" x14ac:dyDescent="0.35">
      <c r="C675" s="95">
        <v>45293</v>
      </c>
      <c r="D675" s="96">
        <v>33544.199999999997</v>
      </c>
      <c r="E675" s="92">
        <f t="shared" si="110"/>
        <v>2.2753043574392784E-3</v>
      </c>
      <c r="F675" s="96">
        <v>1062.44995117187</v>
      </c>
      <c r="G675" s="92">
        <f t="shared" si="111"/>
        <v>7.0137927124587218E-3</v>
      </c>
      <c r="H675" s="96">
        <v>1603.55004882812</v>
      </c>
      <c r="I675" s="92">
        <f t="shared" si="112"/>
        <v>3.2219871968206526E-3</v>
      </c>
      <c r="J675" s="96">
        <v>103.720001220703</v>
      </c>
      <c r="K675" s="92">
        <f t="shared" si="113"/>
        <v>-8.8867681950776101E-3</v>
      </c>
      <c r="L675" s="96">
        <v>118.074020385742</v>
      </c>
      <c r="M675" s="92">
        <f t="shared" si="114"/>
        <v>-1.6441349074900691E-2</v>
      </c>
      <c r="N675" s="96">
        <v>404.62640380859301</v>
      </c>
      <c r="O675" s="92">
        <f t="shared" si="115"/>
        <v>-2.6824707434530692E-3</v>
      </c>
      <c r="P675" s="96">
        <v>63.652214050292898</v>
      </c>
      <c r="Q675" s="92">
        <f t="shared" si="116"/>
        <v>2.7966703975483842E-2</v>
      </c>
      <c r="R675" s="96">
        <v>285.80334472656199</v>
      </c>
      <c r="S675" s="92">
        <f t="shared" si="117"/>
        <v>-1.2106573288069411E-2</v>
      </c>
      <c r="T675" s="96">
        <v>218.92726135253901</v>
      </c>
      <c r="U675" s="92">
        <f t="shared" si="118"/>
        <v>-1.6787802510261907E-3</v>
      </c>
      <c r="V675" s="96">
        <v>324.39825439453102</v>
      </c>
      <c r="W675" s="92">
        <f t="shared" si="119"/>
        <v>-1.3622209349479775E-3</v>
      </c>
      <c r="X675" s="96">
        <v>900.22882080078102</v>
      </c>
      <c r="Y675" s="92">
        <f t="shared" si="120"/>
        <v>-5.0399816190728197E-3</v>
      </c>
    </row>
    <row r="676" spans="3:25" ht="14.25" customHeight="1" x14ac:dyDescent="0.35">
      <c r="C676" s="95">
        <v>45292</v>
      </c>
      <c r="D676" s="96">
        <v>33468.050000000003</v>
      </c>
      <c r="E676" s="92">
        <f t="shared" si="110"/>
        <v>-7.513033266708935E-3</v>
      </c>
      <c r="F676" s="96">
        <v>1055.05004882812</v>
      </c>
      <c r="G676" s="92">
        <f t="shared" si="111"/>
        <v>8.8931855874923027E-3</v>
      </c>
      <c r="H676" s="96">
        <v>1598.40002441406</v>
      </c>
      <c r="I676" s="92">
        <f t="shared" si="112"/>
        <v>8.7665899440203532E-4</v>
      </c>
      <c r="J676" s="96">
        <v>104.650001525878</v>
      </c>
      <c r="K676" s="92">
        <f t="shared" si="113"/>
        <v>-3.6179877923877557E-3</v>
      </c>
      <c r="L676" s="96">
        <v>120.04776763916</v>
      </c>
      <c r="M676" s="92">
        <f t="shared" si="114"/>
        <v>3.2830294445462371E-2</v>
      </c>
      <c r="N676" s="96">
        <v>405.71472167968699</v>
      </c>
      <c r="O676" s="92">
        <f t="shared" si="115"/>
        <v>2.4446467093039992E-3</v>
      </c>
      <c r="P676" s="96">
        <v>61.920501708984297</v>
      </c>
      <c r="Q676" s="92">
        <f t="shared" si="116"/>
        <v>2.3993891397305012E-2</v>
      </c>
      <c r="R676" s="96">
        <v>289.30584716796801</v>
      </c>
      <c r="S676" s="92">
        <f t="shared" si="117"/>
        <v>-4.4992974770086125E-3</v>
      </c>
      <c r="T676" s="96">
        <v>219.29541015625</v>
      </c>
      <c r="U676" s="92">
        <f t="shared" si="118"/>
        <v>4.4266286545142641E-3</v>
      </c>
      <c r="V676" s="96">
        <v>324.84075927734301</v>
      </c>
      <c r="W676" s="92">
        <f t="shared" si="119"/>
        <v>-5.5699722804647411E-3</v>
      </c>
      <c r="X676" s="96">
        <v>904.78894042968705</v>
      </c>
      <c r="Y676" s="92">
        <f t="shared" si="120"/>
        <v>9.2091996685907951E-3</v>
      </c>
    </row>
    <row r="677" spans="3:25" ht="14.25" customHeight="1" x14ac:dyDescent="0.35">
      <c r="C677" s="95">
        <v>45289</v>
      </c>
      <c r="D677" s="96">
        <v>33721.4</v>
      </c>
      <c r="E677" s="92">
        <f t="shared" si="110"/>
        <v>1.5319487182575475E-2</v>
      </c>
      <c r="F677" s="96">
        <v>1045.75</v>
      </c>
      <c r="G677" s="92">
        <f t="shared" si="111"/>
        <v>2.268838930516659E-2</v>
      </c>
      <c r="H677" s="96">
        <v>1597</v>
      </c>
      <c r="I677" s="92">
        <f t="shared" si="112"/>
        <v>2.3062139654068003E-2</v>
      </c>
      <c r="J677" s="96">
        <v>105.02999877929599</v>
      </c>
      <c r="K677" s="92">
        <f t="shared" si="113"/>
        <v>3.3435085317217172E-3</v>
      </c>
      <c r="L677" s="96">
        <v>116.231842041015</v>
      </c>
      <c r="M677" s="92">
        <f t="shared" si="114"/>
        <v>2.2376433951879493E-2</v>
      </c>
      <c r="N677" s="96">
        <v>404.72531127929602</v>
      </c>
      <c r="O677" s="92">
        <f t="shared" si="115"/>
        <v>2.4507891990193098E-3</v>
      </c>
      <c r="P677" s="96">
        <v>60.469600677490199</v>
      </c>
      <c r="Q677" s="92">
        <f t="shared" si="116"/>
        <v>-5.3888818719528553E-3</v>
      </c>
      <c r="R677" s="96">
        <v>290.61340332031199</v>
      </c>
      <c r="S677" s="92">
        <f t="shared" si="117"/>
        <v>-8.7608130958893859E-3</v>
      </c>
      <c r="T677" s="96">
        <v>218.32894897460901</v>
      </c>
      <c r="U677" s="92">
        <f t="shared" si="118"/>
        <v>-7.946602029254346E-3</v>
      </c>
      <c r="V677" s="96">
        <v>326.66024780273398</v>
      </c>
      <c r="W677" s="92">
        <f t="shared" si="119"/>
        <v>7.1256187507477975E-3</v>
      </c>
      <c r="X677" s="96">
        <v>896.53259277343705</v>
      </c>
      <c r="Y677" s="92">
        <f t="shared" si="120"/>
        <v>1.5937773284873558E-2</v>
      </c>
    </row>
    <row r="678" spans="3:25" ht="14.25" customHeight="1" x14ac:dyDescent="0.35">
      <c r="C678" s="95">
        <v>45288</v>
      </c>
      <c r="D678" s="96">
        <v>33212.6</v>
      </c>
      <c r="E678" s="92">
        <f t="shared" si="110"/>
        <v>-1.0121442267925218E-3</v>
      </c>
      <c r="F678" s="96">
        <v>1022.54998779296</v>
      </c>
      <c r="G678" s="92">
        <f t="shared" si="111"/>
        <v>-3.414561731007526E-2</v>
      </c>
      <c r="H678" s="96">
        <v>1561</v>
      </c>
      <c r="I678" s="92">
        <f t="shared" si="112"/>
        <v>-2.5045266502646268E-2</v>
      </c>
      <c r="J678" s="96">
        <v>104.680000305175</v>
      </c>
      <c r="K678" s="92">
        <f t="shared" si="113"/>
        <v>1.8183792256720732E-3</v>
      </c>
      <c r="L678" s="96">
        <v>113.68791198730401</v>
      </c>
      <c r="M678" s="92">
        <f t="shared" si="114"/>
        <v>2.8163562251998009E-2</v>
      </c>
      <c r="N678" s="96">
        <v>403.73583984375</v>
      </c>
      <c r="O678" s="92">
        <f t="shared" si="115"/>
        <v>-6.8152618262589115E-3</v>
      </c>
      <c r="P678" s="96">
        <v>60.797229766845703</v>
      </c>
      <c r="Q678" s="92">
        <f t="shared" si="116"/>
        <v>1.1682288819101716E-2</v>
      </c>
      <c r="R678" s="96">
        <v>293.18191528320301</v>
      </c>
      <c r="S678" s="92">
        <f t="shared" si="117"/>
        <v>2.5649279071098485E-2</v>
      </c>
      <c r="T678" s="96">
        <v>220.07781982421801</v>
      </c>
      <c r="U678" s="92">
        <f t="shared" si="118"/>
        <v>2.1576605779424662E-2</v>
      </c>
      <c r="V678" s="96">
        <v>324.34906005859301</v>
      </c>
      <c r="W678" s="92">
        <f t="shared" si="119"/>
        <v>1.5237828321225111E-2</v>
      </c>
      <c r="X678" s="96">
        <v>882.468017578125</v>
      </c>
      <c r="Y678" s="92">
        <f t="shared" si="120"/>
        <v>2.2810706296434669E-2</v>
      </c>
    </row>
    <row r="679" spans="3:25" ht="14.25" customHeight="1" x14ac:dyDescent="0.35">
      <c r="C679" s="95">
        <v>45287</v>
      </c>
      <c r="D679" s="96">
        <v>33246.25</v>
      </c>
      <c r="E679" s="92">
        <f t="shared" si="110"/>
        <v>1.3291618599732047E-2</v>
      </c>
      <c r="F679" s="96">
        <v>1058.69995117187</v>
      </c>
      <c r="G679" s="92">
        <f t="shared" si="111"/>
        <v>1.6417027637045445E-2</v>
      </c>
      <c r="H679" s="96">
        <v>1601.09997558593</v>
      </c>
      <c r="I679" s="92">
        <f t="shared" si="112"/>
        <v>5.6244497033075547E-4</v>
      </c>
      <c r="J679" s="96">
        <v>104.48999786376901</v>
      </c>
      <c r="K679" s="92">
        <f t="shared" si="113"/>
        <v>2.10084190230031E-2</v>
      </c>
      <c r="L679" s="96">
        <v>110.573760986328</v>
      </c>
      <c r="M679" s="92">
        <f t="shared" si="114"/>
        <v>2.1474821386160636E-2</v>
      </c>
      <c r="N679" s="96">
        <v>406.50628662109301</v>
      </c>
      <c r="O679" s="92">
        <f t="shared" si="115"/>
        <v>-1.03576499222513E-2</v>
      </c>
      <c r="P679" s="96">
        <v>60.095180511474602</v>
      </c>
      <c r="Q679" s="92">
        <f t="shared" si="116"/>
        <v>-6.1918742942017602E-3</v>
      </c>
      <c r="R679" s="96">
        <v>285.85006713867102</v>
      </c>
      <c r="S679" s="92">
        <f t="shared" si="117"/>
        <v>-1.146623956691184E-2</v>
      </c>
      <c r="T679" s="96">
        <v>215.42958068847599</v>
      </c>
      <c r="U679" s="92">
        <f t="shared" si="118"/>
        <v>2.9998223237897026E-3</v>
      </c>
      <c r="V679" s="96">
        <v>319.480865478515</v>
      </c>
      <c r="W679" s="92">
        <f t="shared" si="119"/>
        <v>-1.6901774314411755E-3</v>
      </c>
      <c r="X679" s="96">
        <v>862.78723144531205</v>
      </c>
      <c r="Y679" s="92">
        <f t="shared" si="120"/>
        <v>-1.5177143541881155E-2</v>
      </c>
    </row>
    <row r="680" spans="3:25" ht="14.25" customHeight="1" x14ac:dyDescent="0.35">
      <c r="C680" s="95">
        <v>45286</v>
      </c>
      <c r="D680" s="96">
        <v>32810.15</v>
      </c>
      <c r="E680" s="92">
        <f t="shared" si="110"/>
        <v>2.7521309531450822E-3</v>
      </c>
      <c r="F680" s="96">
        <v>1041.59997558593</v>
      </c>
      <c r="G680" s="92">
        <f t="shared" si="111"/>
        <v>1.3328096941800816E-2</v>
      </c>
      <c r="H680" s="96">
        <v>1600.19995117187</v>
      </c>
      <c r="I680" s="92">
        <f t="shared" si="112"/>
        <v>4.3767514613843206E-2</v>
      </c>
      <c r="J680" s="96">
        <v>102.33999633789</v>
      </c>
      <c r="K680" s="92">
        <f t="shared" si="113"/>
        <v>-1.6584313217949953E-3</v>
      </c>
      <c r="L680" s="96">
        <v>108.249130249023</v>
      </c>
      <c r="M680" s="92">
        <f t="shared" si="114"/>
        <v>3.5669363160021783E-2</v>
      </c>
      <c r="N680" s="96">
        <v>410.76080322265602</v>
      </c>
      <c r="O680" s="92">
        <f t="shared" si="115"/>
        <v>1.4292685897002499E-2</v>
      </c>
      <c r="P680" s="96">
        <v>60.469600677490199</v>
      </c>
      <c r="Q680" s="92">
        <f t="shared" si="116"/>
        <v>-1.5455760703654287E-3</v>
      </c>
      <c r="R680" s="96">
        <v>289.16571044921801</v>
      </c>
      <c r="S680" s="92">
        <f t="shared" si="117"/>
        <v>2.2457108709298179E-2</v>
      </c>
      <c r="T680" s="96">
        <v>214.78526306152301</v>
      </c>
      <c r="U680" s="92">
        <f t="shared" si="118"/>
        <v>6.9039629884912745E-3</v>
      </c>
      <c r="V680" s="96">
        <v>320.02175903320301</v>
      </c>
      <c r="W680" s="92">
        <f t="shared" si="119"/>
        <v>-3.8267249663607172E-3</v>
      </c>
      <c r="X680" s="96">
        <v>876.08367919921795</v>
      </c>
      <c r="Y680" s="92">
        <f t="shared" si="120"/>
        <v>-1.040038489218853E-3</v>
      </c>
    </row>
    <row r="681" spans="3:25" ht="14.25" customHeight="1" x14ac:dyDescent="0.35">
      <c r="C681" s="95">
        <v>45282</v>
      </c>
      <c r="D681" s="96">
        <v>32720.1</v>
      </c>
      <c r="E681" s="92">
        <f t="shared" si="110"/>
        <v>1.7681857201507833E-2</v>
      </c>
      <c r="F681" s="96">
        <v>1027.90002441406</v>
      </c>
      <c r="G681" s="92">
        <f t="shared" si="111"/>
        <v>1.3150606611738169E-3</v>
      </c>
      <c r="H681" s="96">
        <v>1533.09997558593</v>
      </c>
      <c r="I681" s="92">
        <f t="shared" si="112"/>
        <v>8.9170651327079575E-3</v>
      </c>
      <c r="J681" s="96">
        <v>102.51000213623</v>
      </c>
      <c r="K681" s="92">
        <f t="shared" si="113"/>
        <v>1.7590179024249419E-3</v>
      </c>
      <c r="L681" s="96">
        <v>104.520935058593</v>
      </c>
      <c r="M681" s="92">
        <f t="shared" si="114"/>
        <v>6.3344316031404002E-3</v>
      </c>
      <c r="N681" s="96">
        <v>404.97265625</v>
      </c>
      <c r="O681" s="92">
        <f t="shared" si="115"/>
        <v>-1.9288472315596383E-2</v>
      </c>
      <c r="P681" s="96">
        <v>60.563205718994098</v>
      </c>
      <c r="Q681" s="92">
        <f t="shared" si="116"/>
        <v>1.970050135671797E-2</v>
      </c>
      <c r="R681" s="96">
        <v>282.81451416015602</v>
      </c>
      <c r="S681" s="92">
        <f t="shared" si="117"/>
        <v>2.8148780257410966E-3</v>
      </c>
      <c r="T681" s="96">
        <v>213.31256103515599</v>
      </c>
      <c r="U681" s="92">
        <f t="shared" si="118"/>
        <v>-2.5823628484497041E-3</v>
      </c>
      <c r="V681" s="96">
        <v>321.25109863281199</v>
      </c>
      <c r="W681" s="92">
        <f t="shared" si="119"/>
        <v>-5.7829694901381234E-3</v>
      </c>
      <c r="X681" s="96">
        <v>876.99578857421795</v>
      </c>
      <c r="Y681" s="92">
        <f t="shared" si="120"/>
        <v>5.724962022920721E-3</v>
      </c>
    </row>
    <row r="682" spans="3:25" ht="14.25" customHeight="1" x14ac:dyDescent="0.35">
      <c r="C682" s="95">
        <v>45281</v>
      </c>
      <c r="D682" s="96">
        <v>32151.599999999999</v>
      </c>
      <c r="E682" s="92">
        <f t="shared" si="110"/>
        <v>-2.6775214424199056E-2</v>
      </c>
      <c r="F682" s="96">
        <v>1026.55004882812</v>
      </c>
      <c r="G682" s="92">
        <f t="shared" si="111"/>
        <v>2.7680472257748612E-2</v>
      </c>
      <c r="H682" s="96">
        <v>1519.55004882812</v>
      </c>
      <c r="I682" s="92">
        <f t="shared" si="112"/>
        <v>4.6413953986094381E-2</v>
      </c>
      <c r="J682" s="96">
        <v>102.33000183105401</v>
      </c>
      <c r="K682" s="92">
        <f t="shared" si="113"/>
        <v>5.6014119777723081E-3</v>
      </c>
      <c r="L682" s="96">
        <v>103.863021850585</v>
      </c>
      <c r="M682" s="92">
        <f t="shared" si="114"/>
        <v>2.5552298478923818E-2</v>
      </c>
      <c r="N682" s="96">
        <v>412.93759155273398</v>
      </c>
      <c r="O682" s="92">
        <f t="shared" si="115"/>
        <v>3.036668295468381E-2</v>
      </c>
      <c r="P682" s="96">
        <v>59.393131256103501</v>
      </c>
      <c r="Q682" s="92">
        <f t="shared" si="116"/>
        <v>5.1366998661477759E-2</v>
      </c>
      <c r="R682" s="96">
        <v>282.02066040039</v>
      </c>
      <c r="S682" s="92">
        <f t="shared" si="117"/>
        <v>1.444632572133342E-2</v>
      </c>
      <c r="T682" s="96">
        <v>213.86483764648401</v>
      </c>
      <c r="U682" s="92">
        <f t="shared" si="118"/>
        <v>2.2892581670288292E-2</v>
      </c>
      <c r="V682" s="96">
        <v>323.11968994140602</v>
      </c>
      <c r="W682" s="92">
        <f t="shared" si="119"/>
        <v>2.6237619683861846E-2</v>
      </c>
      <c r="X682" s="96">
        <v>872.00360107421795</v>
      </c>
      <c r="Y682" s="92">
        <f t="shared" si="120"/>
        <v>2.5516483380810806E-2</v>
      </c>
    </row>
    <row r="683" spans="3:25" ht="14.25" customHeight="1" x14ac:dyDescent="0.35">
      <c r="C683" s="95">
        <v>45280</v>
      </c>
      <c r="D683" s="96">
        <v>33036.15</v>
      </c>
      <c r="E683" s="92">
        <f t="shared" si="110"/>
        <v>1.5832724756889682E-2</v>
      </c>
      <c r="F683" s="96">
        <v>998.90002441406205</v>
      </c>
      <c r="G683" s="92">
        <f t="shared" si="111"/>
        <v>-7.182673319547761E-2</v>
      </c>
      <c r="H683" s="96">
        <v>1452.15002441406</v>
      </c>
      <c r="I683" s="92">
        <f t="shared" si="112"/>
        <v>-5.1997664104394659E-2</v>
      </c>
      <c r="J683" s="96">
        <v>101.76000213623</v>
      </c>
      <c r="K683" s="92">
        <f t="shared" si="113"/>
        <v>-4.9771168026216173E-2</v>
      </c>
      <c r="L683" s="96">
        <v>101.27520751953099</v>
      </c>
      <c r="M683" s="92">
        <f t="shared" si="114"/>
        <v>-4.9794380374472036E-2</v>
      </c>
      <c r="N683" s="96">
        <v>400.76760864257801</v>
      </c>
      <c r="O683" s="92">
        <f t="shared" si="115"/>
        <v>-6.0971366545966577E-2</v>
      </c>
      <c r="P683" s="96">
        <v>56.491340637207003</v>
      </c>
      <c r="Q683" s="92">
        <f t="shared" si="116"/>
        <v>-6.9390922818886924E-2</v>
      </c>
      <c r="R683" s="96">
        <v>278.00451660156199</v>
      </c>
      <c r="S683" s="92">
        <f t="shared" si="117"/>
        <v>-3.8753231141829936E-2</v>
      </c>
      <c r="T683" s="96">
        <v>209.07849121093699</v>
      </c>
      <c r="U683" s="92">
        <f t="shared" si="118"/>
        <v>-2.7403227559230525E-2</v>
      </c>
      <c r="V683" s="96">
        <v>314.85855102539</v>
      </c>
      <c r="W683" s="92">
        <f t="shared" si="119"/>
        <v>-4.6888871439328295E-2</v>
      </c>
      <c r="X683" s="96">
        <v>850.30676269531205</v>
      </c>
      <c r="Y683" s="92">
        <f t="shared" si="120"/>
        <v>-4.0931180466023065E-2</v>
      </c>
    </row>
    <row r="684" spans="3:25" ht="14.25" customHeight="1" x14ac:dyDescent="0.35">
      <c r="C684" s="95">
        <v>45279</v>
      </c>
      <c r="D684" s="96">
        <v>32521.25</v>
      </c>
      <c r="E684" s="92">
        <f t="shared" si="110"/>
        <v>-1.8231680460641941E-3</v>
      </c>
      <c r="F684" s="96">
        <v>1076.19995117187</v>
      </c>
      <c r="G684" s="92">
        <f t="shared" si="111"/>
        <v>3.178169866440661E-2</v>
      </c>
      <c r="H684" s="96">
        <v>1531.80004882812</v>
      </c>
      <c r="I684" s="92">
        <f t="shared" si="112"/>
        <v>4.6896168298085072E-3</v>
      </c>
      <c r="J684" s="96">
        <v>107.08999633789</v>
      </c>
      <c r="K684" s="92">
        <f t="shared" si="113"/>
        <v>-7.2309853419070258E-3</v>
      </c>
      <c r="L684" s="96">
        <v>106.58241271972599</v>
      </c>
      <c r="M684" s="92">
        <f t="shared" si="114"/>
        <v>-2.4096281177115042E-2</v>
      </c>
      <c r="N684" s="96">
        <v>426.78955078125</v>
      </c>
      <c r="O684" s="92">
        <f t="shared" si="115"/>
        <v>-1.0551726382427851E-2</v>
      </c>
      <c r="P684" s="96">
        <v>60.703620910644503</v>
      </c>
      <c r="Q684" s="92">
        <f t="shared" si="116"/>
        <v>-1.2937498263207003E-2</v>
      </c>
      <c r="R684" s="96">
        <v>289.21243286132801</v>
      </c>
      <c r="S684" s="92">
        <f t="shared" si="117"/>
        <v>2.1273218364595836E-2</v>
      </c>
      <c r="T684" s="96">
        <v>214.96934509277301</v>
      </c>
      <c r="U684" s="92">
        <f t="shared" si="118"/>
        <v>7.3323555238586913E-3</v>
      </c>
      <c r="V684" s="96">
        <v>330.34820556640602</v>
      </c>
      <c r="W684" s="92">
        <f t="shared" si="119"/>
        <v>-3.4119229490930936E-3</v>
      </c>
      <c r="X684" s="96">
        <v>886.59619140625</v>
      </c>
      <c r="Y684" s="92">
        <f t="shared" si="120"/>
        <v>-7.8959938946566721E-3</v>
      </c>
    </row>
    <row r="685" spans="3:25" ht="14.25" customHeight="1" x14ac:dyDescent="0.35">
      <c r="C685" s="95">
        <v>45278</v>
      </c>
      <c r="D685" s="96">
        <v>32580.65</v>
      </c>
      <c r="E685" s="92">
        <f t="shared" si="110"/>
        <v>1.5739280080309781E-2</v>
      </c>
      <c r="F685" s="96">
        <v>1043.05004882812</v>
      </c>
      <c r="G685" s="92">
        <f t="shared" si="111"/>
        <v>-4.0104570750824076E-3</v>
      </c>
      <c r="H685" s="96">
        <v>1524.65002441406</v>
      </c>
      <c r="I685" s="92">
        <f t="shared" si="112"/>
        <v>-1.3100579491148734E-3</v>
      </c>
      <c r="J685" s="96">
        <v>107.870002746582</v>
      </c>
      <c r="K685" s="92">
        <f t="shared" si="113"/>
        <v>9.2795867710027125E-4</v>
      </c>
      <c r="L685" s="96">
        <v>109.214065551757</v>
      </c>
      <c r="M685" s="92">
        <f t="shared" si="114"/>
        <v>1.5083538413694253E-2</v>
      </c>
      <c r="N685" s="96">
        <v>431.34094238281199</v>
      </c>
      <c r="O685" s="92">
        <f t="shared" si="115"/>
        <v>2.7602870834773086E-3</v>
      </c>
      <c r="P685" s="96">
        <v>61.499267578125</v>
      </c>
      <c r="Q685" s="92">
        <f t="shared" si="116"/>
        <v>9.9920631087173639E-3</v>
      </c>
      <c r="R685" s="96">
        <v>283.18811035156199</v>
      </c>
      <c r="S685" s="92">
        <f t="shared" si="117"/>
        <v>-6.2276844519932872E-3</v>
      </c>
      <c r="T685" s="96">
        <v>213.40458679199199</v>
      </c>
      <c r="U685" s="92">
        <f t="shared" si="118"/>
        <v>-2.31725540607568E-2</v>
      </c>
      <c r="V685" s="96">
        <v>331.47918701171801</v>
      </c>
      <c r="W685" s="92">
        <f t="shared" si="119"/>
        <v>1.1554465330082753E-2</v>
      </c>
      <c r="X685" s="96">
        <v>893.65246582031205</v>
      </c>
      <c r="Y685" s="92">
        <f t="shared" si="120"/>
        <v>3.7158734014256067E-2</v>
      </c>
    </row>
    <row r="686" spans="3:25" ht="14.25" customHeight="1" x14ac:dyDescent="0.35">
      <c r="C686" s="95">
        <v>45275</v>
      </c>
      <c r="D686" s="96">
        <v>32075.8</v>
      </c>
      <c r="E686" s="92">
        <f t="shared" si="110"/>
        <v>8.2892987259564066E-3</v>
      </c>
      <c r="F686" s="96">
        <v>1047.25</v>
      </c>
      <c r="G686" s="92">
        <f t="shared" si="111"/>
        <v>-2.5587345894394042E-2</v>
      </c>
      <c r="H686" s="96">
        <v>1526.65002441406</v>
      </c>
      <c r="I686" s="92">
        <f t="shared" si="112"/>
        <v>1.2165998138233158E-2</v>
      </c>
      <c r="J686" s="96">
        <v>107.76999664306599</v>
      </c>
      <c r="K686" s="92">
        <f t="shared" si="113"/>
        <v>1.8716284246183212E-2</v>
      </c>
      <c r="L686" s="96">
        <v>107.59120941162099</v>
      </c>
      <c r="M686" s="92">
        <f t="shared" si="114"/>
        <v>9.4649451645252292E-3</v>
      </c>
      <c r="N686" s="96">
        <v>430.15359497070301</v>
      </c>
      <c r="O686" s="92">
        <f t="shared" si="115"/>
        <v>-3.6031019572191458E-2</v>
      </c>
      <c r="P686" s="96">
        <v>60.890842437744098</v>
      </c>
      <c r="Q686" s="92">
        <f t="shared" si="116"/>
        <v>2.3113449240708128E-3</v>
      </c>
      <c r="R686" s="96">
        <v>284.96276855468699</v>
      </c>
      <c r="S686" s="92">
        <f t="shared" si="117"/>
        <v>3.283696067201225E-2</v>
      </c>
      <c r="T686" s="96">
        <v>218.467025756835</v>
      </c>
      <c r="U686" s="92">
        <f t="shared" si="118"/>
        <v>2.2619478292792872E-2</v>
      </c>
      <c r="V686" s="96">
        <v>327.69287109375</v>
      </c>
      <c r="W686" s="92">
        <f t="shared" si="119"/>
        <v>-6.5593226517279835E-3</v>
      </c>
      <c r="X686" s="96">
        <v>861.63519287109295</v>
      </c>
      <c r="Y686" s="92">
        <f t="shared" si="120"/>
        <v>-1.665394618893179E-2</v>
      </c>
    </row>
    <row r="687" spans="3:25" ht="14.25" customHeight="1" x14ac:dyDescent="0.35">
      <c r="C687" s="95">
        <v>45274</v>
      </c>
      <c r="D687" s="96">
        <v>31812.1</v>
      </c>
      <c r="E687" s="92">
        <f t="shared" si="110"/>
        <v>6.6100901174563909E-3</v>
      </c>
      <c r="F687" s="96">
        <v>1074.75</v>
      </c>
      <c r="G687" s="92">
        <f t="shared" si="111"/>
        <v>4.2535623772890441E-2</v>
      </c>
      <c r="H687" s="96">
        <v>1508.30004882812</v>
      </c>
      <c r="I687" s="92">
        <f t="shared" si="112"/>
        <v>5.6454507538571175E-2</v>
      </c>
      <c r="J687" s="96">
        <v>105.790000915527</v>
      </c>
      <c r="K687" s="92">
        <f t="shared" si="113"/>
        <v>4.5975890388970653E-2</v>
      </c>
      <c r="L687" s="96">
        <v>106.58241271972599</v>
      </c>
      <c r="M687" s="92">
        <f t="shared" si="114"/>
        <v>-2.8776908394902545E-2</v>
      </c>
      <c r="N687" s="96">
        <v>446.23178100585898</v>
      </c>
      <c r="O687" s="92">
        <f t="shared" si="115"/>
        <v>-9.8793196461457455E-3</v>
      </c>
      <c r="P687" s="96">
        <v>60.7504272460937</v>
      </c>
      <c r="Q687" s="92">
        <f t="shared" si="116"/>
        <v>1.011679667331844E-2</v>
      </c>
      <c r="R687" s="96">
        <v>275.90295410156199</v>
      </c>
      <c r="S687" s="92">
        <f t="shared" si="117"/>
        <v>4.5910476293562485E-3</v>
      </c>
      <c r="T687" s="96">
        <v>213.63471984863199</v>
      </c>
      <c r="U687" s="92">
        <f t="shared" si="118"/>
        <v>-2.0468364046268728E-2</v>
      </c>
      <c r="V687" s="96">
        <v>329.85650634765602</v>
      </c>
      <c r="W687" s="92">
        <f t="shared" si="119"/>
        <v>-8.1324284046785378E-3</v>
      </c>
      <c r="X687" s="96">
        <v>876.22784423828102</v>
      </c>
      <c r="Y687" s="92">
        <f t="shared" si="120"/>
        <v>7.1281734958184018E-4</v>
      </c>
    </row>
    <row r="688" spans="3:25" ht="14.25" customHeight="1" x14ac:dyDescent="0.35">
      <c r="C688" s="95">
        <v>45273</v>
      </c>
      <c r="D688" s="96">
        <v>31603.200000000001</v>
      </c>
      <c r="E688" s="92">
        <f t="shared" si="110"/>
        <v>-1.3110868577477786E-2</v>
      </c>
      <c r="F688" s="96">
        <v>1030.90002441406</v>
      </c>
      <c r="G688" s="92">
        <f t="shared" si="111"/>
        <v>-5.3482071977492107E-2</v>
      </c>
      <c r="H688" s="96">
        <v>1427.69995117187</v>
      </c>
      <c r="I688" s="92">
        <f t="shared" si="112"/>
        <v>-2.4728514678917013E-2</v>
      </c>
      <c r="J688" s="96">
        <v>101.139999389648</v>
      </c>
      <c r="K688" s="92">
        <f t="shared" si="113"/>
        <v>-2.1762259534603312E-2</v>
      </c>
      <c r="L688" s="96">
        <v>109.74040222167901</v>
      </c>
      <c r="M688" s="92">
        <f t="shared" si="114"/>
        <v>5.3473705735320287E-2</v>
      </c>
      <c r="N688" s="96">
        <v>450.68423461914</v>
      </c>
      <c r="O688" s="92">
        <f t="shared" si="115"/>
        <v>2.3710567044593844E-2</v>
      </c>
      <c r="P688" s="96">
        <v>60.141983032226499</v>
      </c>
      <c r="Q688" s="92">
        <f t="shared" si="116"/>
        <v>3.6290334242422562E-2</v>
      </c>
      <c r="R688" s="96">
        <v>274.64205932617102</v>
      </c>
      <c r="S688" s="92">
        <f t="shared" si="117"/>
        <v>3.7579415520217374E-2</v>
      </c>
      <c r="T688" s="96">
        <v>218.09884643554599</v>
      </c>
      <c r="U688" s="92">
        <f t="shared" si="118"/>
        <v>2.4205758838684144E-2</v>
      </c>
      <c r="V688" s="96">
        <v>332.56103515625</v>
      </c>
      <c r="W688" s="92">
        <f t="shared" si="119"/>
        <v>2.2218853606811528E-2</v>
      </c>
      <c r="X688" s="96">
        <v>875.60369873046795</v>
      </c>
      <c r="Y688" s="92">
        <f t="shared" si="120"/>
        <v>-1.5330715765152214E-2</v>
      </c>
    </row>
    <row r="689" spans="3:25" ht="14.25" customHeight="1" x14ac:dyDescent="0.35">
      <c r="C689" s="95">
        <v>45272</v>
      </c>
      <c r="D689" s="96">
        <v>32023.05</v>
      </c>
      <c r="E689" s="92">
        <f t="shared" si="110"/>
        <v>3.9753889563820533E-3</v>
      </c>
      <c r="F689" s="96">
        <v>1089.15002441406</v>
      </c>
      <c r="G689" s="92">
        <f t="shared" si="111"/>
        <v>-3.6107729121538923E-2</v>
      </c>
      <c r="H689" s="96">
        <v>1463.90002441406</v>
      </c>
      <c r="I689" s="92">
        <f t="shared" si="112"/>
        <v>-4.3202598422182992E-2</v>
      </c>
      <c r="J689" s="96">
        <v>103.389999389648</v>
      </c>
      <c r="K689" s="92">
        <f t="shared" si="113"/>
        <v>-1.7485545078278042E-2</v>
      </c>
      <c r="L689" s="96">
        <v>104.170043945312</v>
      </c>
      <c r="M689" s="92">
        <f t="shared" si="114"/>
        <v>6.3559785815245906E-3</v>
      </c>
      <c r="N689" s="96">
        <v>440.24575805664</v>
      </c>
      <c r="O689" s="92">
        <f t="shared" si="115"/>
        <v>-2.3697212652355359E-2</v>
      </c>
      <c r="P689" s="96">
        <v>58.035842895507798</v>
      </c>
      <c r="Q689" s="92">
        <f t="shared" si="116"/>
        <v>-1.8210642155987E-2</v>
      </c>
      <c r="R689" s="96">
        <v>264.69497680664</v>
      </c>
      <c r="S689" s="92">
        <f t="shared" si="117"/>
        <v>-1.3574723930231403E-2</v>
      </c>
      <c r="T689" s="96">
        <v>212.94436645507801</v>
      </c>
      <c r="U689" s="92">
        <f t="shared" si="118"/>
        <v>1.731915700611264E-3</v>
      </c>
      <c r="V689" s="96">
        <v>325.33251953125</v>
      </c>
      <c r="W689" s="92">
        <f t="shared" si="119"/>
        <v>-8.541860791057454E-3</v>
      </c>
      <c r="X689" s="96">
        <v>889.236328125</v>
      </c>
      <c r="Y689" s="92">
        <f t="shared" si="120"/>
        <v>-2.0514918421891237E-2</v>
      </c>
    </row>
    <row r="690" spans="3:25" ht="14.25" customHeight="1" x14ac:dyDescent="0.35">
      <c r="C690" s="95">
        <v>45271</v>
      </c>
      <c r="D690" s="96">
        <v>31896.25</v>
      </c>
      <c r="E690" s="92">
        <f t="shared" si="110"/>
        <v>-9.0885649666965218E-3</v>
      </c>
      <c r="F690" s="96">
        <v>1129.94995117187</v>
      </c>
      <c r="G690" s="92">
        <f t="shared" si="111"/>
        <v>-1.3699061671498258E-3</v>
      </c>
      <c r="H690" s="96">
        <v>1530</v>
      </c>
      <c r="I690" s="92">
        <f t="shared" si="112"/>
        <v>-1.3094270908050931E-2</v>
      </c>
      <c r="J690" s="96">
        <v>105.230003356933</v>
      </c>
      <c r="K690" s="92">
        <f t="shared" si="113"/>
        <v>-1.4331198470234785E-2</v>
      </c>
      <c r="L690" s="96">
        <v>103.51212310791</v>
      </c>
      <c r="M690" s="92">
        <f t="shared" si="114"/>
        <v>-1.6666643715645635E-2</v>
      </c>
      <c r="N690" s="96">
        <v>450.93157958984301</v>
      </c>
      <c r="O690" s="92">
        <f t="shared" si="115"/>
        <v>8.7428642427729297E-3</v>
      </c>
      <c r="P690" s="96">
        <v>59.112316131591797</v>
      </c>
      <c r="Q690" s="92">
        <f t="shared" si="116"/>
        <v>-7.9106501480008529E-4</v>
      </c>
      <c r="R690" s="96">
        <v>268.33758544921801</v>
      </c>
      <c r="S690" s="92">
        <f t="shared" si="117"/>
        <v>7.8932602783667871E-3</v>
      </c>
      <c r="T690" s="96">
        <v>212.57620239257801</v>
      </c>
      <c r="U690" s="92">
        <f t="shared" si="118"/>
        <v>1.0279892771660748E-2</v>
      </c>
      <c r="V690" s="96">
        <v>328.13540649414</v>
      </c>
      <c r="W690" s="92">
        <f t="shared" si="119"/>
        <v>3.1216124133308432E-2</v>
      </c>
      <c r="X690" s="96">
        <v>907.86102294921795</v>
      </c>
      <c r="Y690" s="92">
        <f t="shared" si="120"/>
        <v>-2.1724582598117159E-2</v>
      </c>
    </row>
    <row r="691" spans="3:25" ht="14.25" customHeight="1" x14ac:dyDescent="0.35">
      <c r="C691" s="95">
        <v>45268</v>
      </c>
      <c r="D691" s="96">
        <v>32188.799999999999</v>
      </c>
      <c r="E691" s="92">
        <f t="shared" si="110"/>
        <v>1.2313957968063338E-2</v>
      </c>
      <c r="F691" s="96">
        <v>1131.5</v>
      </c>
      <c r="G691" s="92">
        <f t="shared" si="111"/>
        <v>-5.6060694009517742E-2</v>
      </c>
      <c r="H691" s="96">
        <v>1550.30004882812</v>
      </c>
      <c r="I691" s="92">
        <f t="shared" si="112"/>
        <v>-4.5469922406079832E-2</v>
      </c>
      <c r="J691" s="96">
        <v>106.76000213623</v>
      </c>
      <c r="K691" s="92">
        <f t="shared" si="113"/>
        <v>-5.085349439892628E-2</v>
      </c>
      <c r="L691" s="96">
        <v>105.266563415527</v>
      </c>
      <c r="M691" s="92">
        <f t="shared" si="114"/>
        <v>-1.719914093332775E-2</v>
      </c>
      <c r="N691" s="96">
        <v>447.02331542968699</v>
      </c>
      <c r="O691" s="92">
        <f t="shared" si="115"/>
        <v>-1.4182907490315921E-2</v>
      </c>
      <c r="P691" s="96">
        <v>59.159114837646399</v>
      </c>
      <c r="Q691" s="92">
        <f t="shared" si="116"/>
        <v>-1.6342464033043957E-2</v>
      </c>
      <c r="R691" s="96">
        <v>266.23611450195301</v>
      </c>
      <c r="S691" s="92">
        <f t="shared" si="117"/>
        <v>4.4046772150374558E-3</v>
      </c>
      <c r="T691" s="96">
        <v>210.41317749023401</v>
      </c>
      <c r="U691" s="92">
        <f t="shared" si="118"/>
        <v>-6.0868865758954005E-3</v>
      </c>
      <c r="V691" s="96">
        <v>318.20236206054602</v>
      </c>
      <c r="W691" s="92">
        <f t="shared" si="119"/>
        <v>-6.9060373561685706E-3</v>
      </c>
      <c r="X691" s="96">
        <v>928.02191162109295</v>
      </c>
      <c r="Y691" s="92">
        <f t="shared" si="120"/>
        <v>-3.7057249285442406E-2</v>
      </c>
    </row>
    <row r="692" spans="3:25" ht="14.25" customHeight="1" x14ac:dyDescent="0.35">
      <c r="C692" s="95">
        <v>45267</v>
      </c>
      <c r="D692" s="96">
        <v>31797.25</v>
      </c>
      <c r="E692" s="92">
        <f t="shared" si="110"/>
        <v>1.5500496616302373E-2</v>
      </c>
      <c r="F692" s="96">
        <v>1198.69995117187</v>
      </c>
      <c r="G692" s="92">
        <f t="shared" si="111"/>
        <v>2.9545564632049937E-2</v>
      </c>
      <c r="H692" s="96">
        <v>1624.15002441406</v>
      </c>
      <c r="I692" s="92">
        <f t="shared" si="112"/>
        <v>3.8824442827026795E-2</v>
      </c>
      <c r="J692" s="96">
        <v>112.480003356933</v>
      </c>
      <c r="K692" s="92">
        <f t="shared" si="113"/>
        <v>3.479409686724777E-3</v>
      </c>
      <c r="L692" s="96">
        <v>107.108741760253</v>
      </c>
      <c r="M692" s="92">
        <f t="shared" si="114"/>
        <v>2.6050462484210168E-2</v>
      </c>
      <c r="N692" s="96">
        <v>453.45462036132801</v>
      </c>
      <c r="O692" s="92">
        <f t="shared" si="115"/>
        <v>4.3963545448573393E-2</v>
      </c>
      <c r="P692" s="96">
        <v>60.141983032226499</v>
      </c>
      <c r="Q692" s="92">
        <f t="shared" si="116"/>
        <v>6.7275654174163479E-2</v>
      </c>
      <c r="R692" s="96">
        <v>265.06857299804602</v>
      </c>
      <c r="S692" s="92">
        <f t="shared" si="117"/>
        <v>9.6049881357185285E-3</v>
      </c>
      <c r="T692" s="96">
        <v>211.70178222656199</v>
      </c>
      <c r="U692" s="92">
        <f t="shared" si="118"/>
        <v>2.495536995564307E-2</v>
      </c>
      <c r="V692" s="96">
        <v>320.41516113281199</v>
      </c>
      <c r="W692" s="92">
        <f t="shared" si="119"/>
        <v>0.10759806607992917</v>
      </c>
      <c r="X692" s="96">
        <v>963.73529052734295</v>
      </c>
      <c r="Y692" s="92">
        <f t="shared" si="120"/>
        <v>6.5262246761508713E-2</v>
      </c>
    </row>
    <row r="693" spans="3:25" ht="14.25" customHeight="1" x14ac:dyDescent="0.35">
      <c r="C693" s="95">
        <v>45266</v>
      </c>
      <c r="D693" s="96">
        <v>31311.9</v>
      </c>
      <c r="E693" s="92">
        <f t="shared" si="110"/>
        <v>3.2356868498705893E-2</v>
      </c>
      <c r="F693" s="96">
        <v>1164.30004882812</v>
      </c>
      <c r="G693" s="92">
        <f t="shared" si="111"/>
        <v>7.3681319268904311E-2</v>
      </c>
      <c r="H693" s="96">
        <v>1563.44995117187</v>
      </c>
      <c r="I693" s="92">
        <f t="shared" si="112"/>
        <v>0.15939929638255101</v>
      </c>
      <c r="J693" s="96">
        <v>112.08999633789</v>
      </c>
      <c r="K693" s="92">
        <f t="shared" si="113"/>
        <v>4.1438253259189706E-2</v>
      </c>
      <c r="L693" s="96">
        <v>104.389350891113</v>
      </c>
      <c r="M693" s="92">
        <f t="shared" si="114"/>
        <v>1.4492784785651525E-2</v>
      </c>
      <c r="N693" s="96">
        <v>434.35867309570301</v>
      </c>
      <c r="O693" s="92">
        <f t="shared" si="115"/>
        <v>5.7321761904676638E-2</v>
      </c>
      <c r="P693" s="96">
        <v>56.350936889648402</v>
      </c>
      <c r="Q693" s="92">
        <f t="shared" si="116"/>
        <v>2.2071309180021093E-2</v>
      </c>
      <c r="R693" s="96">
        <v>262.54681396484301</v>
      </c>
      <c r="S693" s="92">
        <f t="shared" si="117"/>
        <v>-1.5239117577337202E-2</v>
      </c>
      <c r="T693" s="96">
        <v>206.54731750488199</v>
      </c>
      <c r="U693" s="92">
        <f t="shared" si="118"/>
        <v>9.4468092912771695E-3</v>
      </c>
      <c r="V693" s="96">
        <v>289.28829956054602</v>
      </c>
      <c r="W693" s="92">
        <f t="shared" si="119"/>
        <v>4.4937935790445138E-2</v>
      </c>
      <c r="X693" s="96">
        <v>904.69299316406205</v>
      </c>
      <c r="Y693" s="92">
        <f t="shared" si="120"/>
        <v>-2.4684240281644398E-2</v>
      </c>
    </row>
    <row r="694" spans="3:25" ht="14.25" customHeight="1" x14ac:dyDescent="0.35">
      <c r="C694" s="95">
        <v>45265</v>
      </c>
      <c r="D694" s="96">
        <v>30330.5</v>
      </c>
      <c r="E694" s="92">
        <f t="shared" si="110"/>
        <v>2.6074307123707063E-2</v>
      </c>
      <c r="F694" s="96">
        <v>1084.40002441406</v>
      </c>
      <c r="G694" s="92">
        <f t="shared" si="111"/>
        <v>0.19995574833037844</v>
      </c>
      <c r="H694" s="96">
        <v>1348.5</v>
      </c>
      <c r="I694" s="92">
        <f t="shared" si="112"/>
        <v>0.19999999999999996</v>
      </c>
      <c r="J694" s="96">
        <v>107.629997253417</v>
      </c>
      <c r="K694" s="92">
        <f t="shared" si="113"/>
        <v>0.15805890279884682</v>
      </c>
      <c r="L694" s="96">
        <v>102.898071289062</v>
      </c>
      <c r="M694" s="92">
        <f t="shared" si="114"/>
        <v>7.7134901741293005E-2</v>
      </c>
      <c r="N694" s="96">
        <v>410.810302734375</v>
      </c>
      <c r="O694" s="92">
        <f t="shared" si="115"/>
        <v>-2.1908090647994705E-2</v>
      </c>
      <c r="P694" s="96">
        <v>55.134056091308501</v>
      </c>
      <c r="Q694" s="92">
        <f t="shared" si="116"/>
        <v>2.5239379919041127E-2</v>
      </c>
      <c r="R694" s="96">
        <v>266.60971069335898</v>
      </c>
      <c r="S694" s="92">
        <f t="shared" si="117"/>
        <v>3.8755600262533108E-2</v>
      </c>
      <c r="T694" s="96">
        <v>204.61436462402301</v>
      </c>
      <c r="U694" s="92">
        <f t="shared" si="118"/>
        <v>4.4152109622831892E-2</v>
      </c>
      <c r="V694" s="96">
        <v>276.84735107421801</v>
      </c>
      <c r="W694" s="92">
        <f t="shared" si="119"/>
        <v>-1.7755304135580463E-4</v>
      </c>
      <c r="X694" s="96">
        <v>927.58984375</v>
      </c>
      <c r="Y694" s="92">
        <f t="shared" si="120"/>
        <v>-1.1371722019952735E-3</v>
      </c>
    </row>
    <row r="695" spans="3:25" ht="14.25" customHeight="1" x14ac:dyDescent="0.35">
      <c r="C695" s="95">
        <v>45264</v>
      </c>
      <c r="D695" s="96">
        <v>29559.75</v>
      </c>
      <c r="E695" s="92">
        <f t="shared" si="110"/>
        <v>9.0408228053346917E-3</v>
      </c>
      <c r="F695" s="96">
        <v>903.70001220703102</v>
      </c>
      <c r="G695" s="92">
        <f t="shared" si="111"/>
        <v>5.7330056511255778E-2</v>
      </c>
      <c r="H695" s="96">
        <v>1123.75</v>
      </c>
      <c r="I695" s="92">
        <f t="shared" si="112"/>
        <v>9.4739405747686245E-2</v>
      </c>
      <c r="J695" s="96">
        <v>92.940002441406193</v>
      </c>
      <c r="K695" s="92">
        <f t="shared" si="113"/>
        <v>5.5177117499083606E-2</v>
      </c>
      <c r="L695" s="96">
        <v>95.5294189453125</v>
      </c>
      <c r="M695" s="92">
        <f t="shared" si="114"/>
        <v>8.3582177900110688E-2</v>
      </c>
      <c r="N695" s="96">
        <v>420.011962890625</v>
      </c>
      <c r="O695" s="92">
        <f t="shared" si="115"/>
        <v>-2.3550445388120789E-4</v>
      </c>
      <c r="P695" s="96">
        <v>53.776763916015597</v>
      </c>
      <c r="Q695" s="92">
        <f t="shared" si="116"/>
        <v>1.861700667157784E-2</v>
      </c>
      <c r="R695" s="96">
        <v>256.66259765625</v>
      </c>
      <c r="S695" s="92">
        <f t="shared" si="117"/>
        <v>2.1751297702341299E-2</v>
      </c>
      <c r="T695" s="96">
        <v>195.96221923828099</v>
      </c>
      <c r="U695" s="92">
        <f t="shared" si="118"/>
        <v>1.2845010875252472E-2</v>
      </c>
      <c r="V695" s="96">
        <v>276.89651489257801</v>
      </c>
      <c r="W695" s="92">
        <f t="shared" si="119"/>
        <v>2.0108746000893518E-2</v>
      </c>
      <c r="X695" s="96">
        <v>928.64587402343705</v>
      </c>
      <c r="Y695" s="92">
        <f t="shared" si="120"/>
        <v>1.5591381126165205E-2</v>
      </c>
    </row>
    <row r="696" spans="3:25" ht="14.25" customHeight="1" x14ac:dyDescent="0.35">
      <c r="C696" s="95">
        <v>45261</v>
      </c>
      <c r="D696" s="96">
        <v>29294.9</v>
      </c>
      <c r="E696" s="92">
        <f t="shared" si="110"/>
        <v>-5.7826442206809769E-4</v>
      </c>
      <c r="F696" s="96">
        <v>854.70001220703102</v>
      </c>
      <c r="G696" s="92">
        <f t="shared" si="111"/>
        <v>-2.0569543006755175E-2</v>
      </c>
      <c r="H696" s="96">
        <v>1026.5</v>
      </c>
      <c r="I696" s="92">
        <f t="shared" si="112"/>
        <v>-2.2356616630606618E-3</v>
      </c>
      <c r="J696" s="96">
        <v>88.080001831054602</v>
      </c>
      <c r="K696" s="92">
        <f t="shared" si="113"/>
        <v>2.0625709343593757E-2</v>
      </c>
      <c r="L696" s="96">
        <v>88.160751342773395</v>
      </c>
      <c r="M696" s="92">
        <f t="shared" si="114"/>
        <v>3.3950594914537335E-2</v>
      </c>
      <c r="N696" s="96">
        <v>420.11090087890602</v>
      </c>
      <c r="O696" s="92">
        <f t="shared" si="115"/>
        <v>3.9794267752238488E-2</v>
      </c>
      <c r="P696" s="96">
        <v>52.793899536132798</v>
      </c>
      <c r="Q696" s="92">
        <f t="shared" si="116"/>
        <v>3.6764775837775598E-2</v>
      </c>
      <c r="R696" s="96">
        <v>251.19869995117099</v>
      </c>
      <c r="S696" s="92">
        <f t="shared" si="117"/>
        <v>2.9276619125351289E-2</v>
      </c>
      <c r="T696" s="96">
        <v>193.47700500488199</v>
      </c>
      <c r="U696" s="92">
        <f t="shared" si="118"/>
        <v>5.9822408324359255E-3</v>
      </c>
      <c r="V696" s="96">
        <v>271.438232421875</v>
      </c>
      <c r="W696" s="92">
        <f t="shared" si="119"/>
        <v>3.0235056532990523E-2</v>
      </c>
      <c r="X696" s="96">
        <v>914.38928222656205</v>
      </c>
      <c r="Y696" s="92">
        <f t="shared" si="120"/>
        <v>-1.1981379972391237E-2</v>
      </c>
    </row>
    <row r="697" spans="3:25" ht="14.25" customHeight="1" x14ac:dyDescent="0.35">
      <c r="C697" s="95">
        <v>45260</v>
      </c>
      <c r="D697" s="96">
        <v>29311.85</v>
      </c>
      <c r="E697" s="92">
        <f t="shared" si="110"/>
        <v>2.0134721455442595E-3</v>
      </c>
      <c r="F697" s="96">
        <v>872.65002441406205</v>
      </c>
      <c r="G697" s="92">
        <f t="shared" si="111"/>
        <v>-3.4829139550678345E-3</v>
      </c>
      <c r="H697" s="96">
        <v>1028.80004882812</v>
      </c>
      <c r="I697" s="92">
        <f t="shared" si="112"/>
        <v>-1.2383510558139244E-2</v>
      </c>
      <c r="J697" s="96">
        <v>86.300003051757798</v>
      </c>
      <c r="K697" s="92">
        <f t="shared" si="113"/>
        <v>-3.694293288819317E-3</v>
      </c>
      <c r="L697" s="96">
        <v>85.265922546386705</v>
      </c>
      <c r="M697" s="92">
        <f t="shared" si="114"/>
        <v>-1.8181861308565472E-2</v>
      </c>
      <c r="N697" s="96">
        <v>404.03271484375</v>
      </c>
      <c r="O697" s="92">
        <f t="shared" si="115"/>
        <v>-1.5668376816947993E-2</v>
      </c>
      <c r="P697" s="96">
        <v>50.9217720031738</v>
      </c>
      <c r="Q697" s="92">
        <f t="shared" si="116"/>
        <v>-8.2042400548022476E-3</v>
      </c>
      <c r="R697" s="96">
        <v>244.05363464355401</v>
      </c>
      <c r="S697" s="92">
        <f t="shared" si="117"/>
        <v>1.1222948679591171E-2</v>
      </c>
      <c r="T697" s="96">
        <v>192.32646179199199</v>
      </c>
      <c r="U697" s="92">
        <f t="shared" si="118"/>
        <v>-9.9502913521829495E-3</v>
      </c>
      <c r="V697" s="96">
        <v>263.47213745117102</v>
      </c>
      <c r="W697" s="92">
        <f t="shared" si="119"/>
        <v>-2.0117016809108379E-2</v>
      </c>
      <c r="X697" s="96">
        <v>925.477783203125</v>
      </c>
      <c r="Y697" s="92">
        <f t="shared" si="120"/>
        <v>2.4006813823168827E-2</v>
      </c>
    </row>
    <row r="698" spans="3:25" ht="14.25" customHeight="1" x14ac:dyDescent="0.35">
      <c r="C698" s="95">
        <v>45259</v>
      </c>
      <c r="D698" s="96">
        <v>29252.95</v>
      </c>
      <c r="E698" s="92">
        <f t="shared" si="110"/>
        <v>2.4307786580294977E-2</v>
      </c>
      <c r="F698" s="96">
        <v>875.70001220703102</v>
      </c>
      <c r="G698" s="92">
        <f t="shared" si="111"/>
        <v>1.2252961415140984E-2</v>
      </c>
      <c r="H698" s="96">
        <v>1041.69995117187</v>
      </c>
      <c r="I698" s="92">
        <f t="shared" si="112"/>
        <v>-1.054340533950926E-2</v>
      </c>
      <c r="J698" s="96">
        <v>86.620002746582003</v>
      </c>
      <c r="K698" s="92">
        <f t="shared" si="113"/>
        <v>-2.9358977811576037E-2</v>
      </c>
      <c r="L698" s="96">
        <v>86.844924926757798</v>
      </c>
      <c r="M698" s="92">
        <f t="shared" si="114"/>
        <v>2.3255893394547478E-2</v>
      </c>
      <c r="N698" s="96">
        <v>410.46401977539</v>
      </c>
      <c r="O698" s="92">
        <f t="shared" si="115"/>
        <v>1.3188466628417883E-2</v>
      </c>
      <c r="P698" s="96">
        <v>51.343002319335902</v>
      </c>
      <c r="Q698" s="92">
        <f t="shared" si="116"/>
        <v>1.8570175775827868E-2</v>
      </c>
      <c r="R698" s="96">
        <v>241.34503173828099</v>
      </c>
      <c r="S698" s="92">
        <f t="shared" si="117"/>
        <v>3.3003358947645278E-3</v>
      </c>
      <c r="T698" s="96">
        <v>194.25939941406199</v>
      </c>
      <c r="U698" s="92">
        <f t="shared" si="118"/>
        <v>4.0438625208212287E-3</v>
      </c>
      <c r="V698" s="96">
        <v>268.88122558593699</v>
      </c>
      <c r="W698" s="92">
        <f t="shared" si="119"/>
        <v>9.6011051790121371E-3</v>
      </c>
      <c r="X698" s="96">
        <v>903.78088378906205</v>
      </c>
      <c r="Y698" s="92">
        <f t="shared" si="120"/>
        <v>0.11533680317558304</v>
      </c>
    </row>
    <row r="699" spans="3:25" ht="14.25" customHeight="1" x14ac:dyDescent="0.35">
      <c r="C699" s="95">
        <v>45258</v>
      </c>
      <c r="D699" s="96">
        <v>28558.75</v>
      </c>
      <c r="E699" s="92">
        <f t="shared" si="110"/>
        <v>-1.2624650942389959E-3</v>
      </c>
      <c r="F699" s="96">
        <v>865.09997558593705</v>
      </c>
      <c r="G699" s="92">
        <f t="shared" si="111"/>
        <v>0.1865313462542697</v>
      </c>
      <c r="H699" s="96">
        <v>1052.80004882812</v>
      </c>
      <c r="I699" s="92">
        <f t="shared" si="112"/>
        <v>0.12250775287679505</v>
      </c>
      <c r="J699" s="96">
        <v>89.239997863769503</v>
      </c>
      <c r="K699" s="92">
        <f t="shared" si="113"/>
        <v>0.12336348339857683</v>
      </c>
      <c r="L699" s="96">
        <v>84.871170043945298</v>
      </c>
      <c r="M699" s="92">
        <f t="shared" si="114"/>
        <v>-1.2755193731180614E-2</v>
      </c>
      <c r="N699" s="96">
        <v>405.12109375</v>
      </c>
      <c r="O699" s="92">
        <f t="shared" si="115"/>
        <v>-2.7319162804765873E-2</v>
      </c>
      <c r="P699" s="96">
        <v>50.406936645507798</v>
      </c>
      <c r="Q699" s="92">
        <f t="shared" si="116"/>
        <v>-1.5539409972229579E-2</v>
      </c>
      <c r="R699" s="96">
        <v>240.55113220214801</v>
      </c>
      <c r="S699" s="92">
        <f t="shared" si="117"/>
        <v>1.4375656876995047E-2</v>
      </c>
      <c r="T699" s="96">
        <v>193.47700500488199</v>
      </c>
      <c r="U699" s="92">
        <f t="shared" si="118"/>
        <v>-1.1878889834272544E-3</v>
      </c>
      <c r="V699" s="96">
        <v>266.32421875</v>
      </c>
      <c r="W699" s="92">
        <f t="shared" si="119"/>
        <v>4.9002505995734191E-2</v>
      </c>
      <c r="X699" s="96">
        <v>810.321044921875</v>
      </c>
      <c r="Y699" s="92">
        <f t="shared" si="120"/>
        <v>3.4375052833665043E-2</v>
      </c>
    </row>
    <row r="700" spans="3:25" ht="14.25" customHeight="1" x14ac:dyDescent="0.35">
      <c r="C700" s="95">
        <v>45254</v>
      </c>
      <c r="D700" s="96">
        <v>28594.85</v>
      </c>
      <c r="E700" s="92">
        <f t="shared" si="110"/>
        <v>3.1643959845146785E-3</v>
      </c>
      <c r="F700" s="96">
        <v>729.09997558593705</v>
      </c>
      <c r="G700" s="92">
        <f t="shared" si="111"/>
        <v>8.3673160847923533E-3</v>
      </c>
      <c r="H700" s="96">
        <v>937.90002441406205</v>
      </c>
      <c r="I700" s="92">
        <f t="shared" si="112"/>
        <v>7.7361256179175886E-3</v>
      </c>
      <c r="J700" s="96">
        <v>79.440002441406193</v>
      </c>
      <c r="K700" s="92">
        <f t="shared" si="113"/>
        <v>4.0607889078152049E-2</v>
      </c>
      <c r="L700" s="96">
        <v>85.967704772949205</v>
      </c>
      <c r="M700" s="92">
        <f t="shared" si="114"/>
        <v>-1.0600695233787039E-2</v>
      </c>
      <c r="N700" s="96">
        <v>416.49951171875</v>
      </c>
      <c r="O700" s="92">
        <f t="shared" si="115"/>
        <v>1.813998751930046E-2</v>
      </c>
      <c r="P700" s="96">
        <v>51.20259475708</v>
      </c>
      <c r="Q700" s="92">
        <f t="shared" si="116"/>
        <v>-8.1594641315663186E-3</v>
      </c>
      <c r="R700" s="96">
        <v>237.14205932617099</v>
      </c>
      <c r="S700" s="92">
        <f t="shared" si="117"/>
        <v>4.5500117672137019E-3</v>
      </c>
      <c r="T700" s="96">
        <v>193.707107543945</v>
      </c>
      <c r="U700" s="92">
        <f t="shared" si="118"/>
        <v>-2.1337948983357613E-3</v>
      </c>
      <c r="V700" s="96">
        <v>253.88330078125</v>
      </c>
      <c r="W700" s="92">
        <f t="shared" si="119"/>
        <v>-9.9712758613319519E-3</v>
      </c>
      <c r="X700" s="96">
        <v>783.39190673828102</v>
      </c>
      <c r="Y700" s="92">
        <f t="shared" si="120"/>
        <v>3.6651063841816267E-2</v>
      </c>
    </row>
    <row r="701" spans="3:25" ht="14.25" customHeight="1" x14ac:dyDescent="0.35">
      <c r="C701" s="95">
        <v>45253</v>
      </c>
      <c r="D701" s="96">
        <v>28504.65</v>
      </c>
      <c r="E701" s="92">
        <f t="shared" si="110"/>
        <v>5.2334141503196374E-3</v>
      </c>
      <c r="F701" s="96">
        <v>723.04998779296795</v>
      </c>
      <c r="G701" s="92">
        <f t="shared" si="111"/>
        <v>-5.3649141599468875E-3</v>
      </c>
      <c r="H701" s="96">
        <v>930.70001220703102</v>
      </c>
      <c r="I701" s="92">
        <f t="shared" si="112"/>
        <v>1.7770244171992022E-2</v>
      </c>
      <c r="J701" s="96">
        <v>76.339996337890597</v>
      </c>
      <c r="K701" s="92">
        <f t="shared" si="113"/>
        <v>-1.4204623822783313E-2</v>
      </c>
      <c r="L701" s="96">
        <v>86.888786315917898</v>
      </c>
      <c r="M701" s="92">
        <f t="shared" si="114"/>
        <v>-8.0119024422713458E-3</v>
      </c>
      <c r="N701" s="96">
        <v>409.07882690429602</v>
      </c>
      <c r="O701" s="92">
        <f t="shared" si="115"/>
        <v>-1.1239887660134285E-2</v>
      </c>
      <c r="P701" s="96">
        <v>51.623817443847599</v>
      </c>
      <c r="Q701" s="92">
        <f t="shared" si="116"/>
        <v>1.2855821965637171E-2</v>
      </c>
      <c r="R701" s="96">
        <v>236.067947387695</v>
      </c>
      <c r="S701" s="92">
        <f t="shared" si="117"/>
        <v>-3.5482327462911245E-3</v>
      </c>
      <c r="T701" s="96">
        <v>194.121322631835</v>
      </c>
      <c r="U701" s="92">
        <f t="shared" si="118"/>
        <v>-3.3082469495493427E-3</v>
      </c>
      <c r="V701" s="96">
        <v>256.440338134765</v>
      </c>
      <c r="W701" s="92">
        <f t="shared" si="119"/>
        <v>-5.1506285057241197E-3</v>
      </c>
      <c r="X701" s="96">
        <v>755.69488525390602</v>
      </c>
      <c r="Y701" s="92">
        <f t="shared" si="120"/>
        <v>-1.2048860923828508E-2</v>
      </c>
    </row>
    <row r="702" spans="3:25" ht="14.25" customHeight="1" x14ac:dyDescent="0.35">
      <c r="C702" s="95">
        <v>45252</v>
      </c>
      <c r="D702" s="96">
        <v>28356.25</v>
      </c>
      <c r="E702" s="92">
        <f t="shared" si="110"/>
        <v>2.4410334002658018E-3</v>
      </c>
      <c r="F702" s="96">
        <v>726.95001220703102</v>
      </c>
      <c r="G702" s="92">
        <f t="shared" si="111"/>
        <v>-6.6274605996701208E-3</v>
      </c>
      <c r="H702" s="96">
        <v>914.45001220703102</v>
      </c>
      <c r="I702" s="92">
        <f t="shared" si="112"/>
        <v>-1.3112414956867435E-2</v>
      </c>
      <c r="J702" s="96">
        <v>77.440002441406193</v>
      </c>
      <c r="K702" s="92">
        <f t="shared" si="113"/>
        <v>-1.3503153612659968E-2</v>
      </c>
      <c r="L702" s="96">
        <v>87.590553283691406</v>
      </c>
      <c r="M702" s="92">
        <f t="shared" si="114"/>
        <v>7.0599737688450404E-3</v>
      </c>
      <c r="N702" s="96">
        <v>413.72909545898398</v>
      </c>
      <c r="O702" s="92">
        <f t="shared" si="115"/>
        <v>4.433061489448864E-2</v>
      </c>
      <c r="P702" s="96">
        <v>50.968574523925703</v>
      </c>
      <c r="Q702" s="92">
        <f t="shared" si="116"/>
        <v>9.191062861870769E-4</v>
      </c>
      <c r="R702" s="96">
        <v>236.90855407714801</v>
      </c>
      <c r="S702" s="92">
        <f t="shared" si="117"/>
        <v>1.46000488805198E-2</v>
      </c>
      <c r="T702" s="96">
        <v>194.76565551757801</v>
      </c>
      <c r="U702" s="92">
        <f t="shared" si="118"/>
        <v>1.2682569537540322E-2</v>
      </c>
      <c r="V702" s="96">
        <v>257.76800537109301</v>
      </c>
      <c r="W702" s="92">
        <f t="shared" si="119"/>
        <v>-2.0939795606632616E-3</v>
      </c>
      <c r="X702" s="96">
        <v>764.91119384765602</v>
      </c>
      <c r="Y702" s="92">
        <f t="shared" si="120"/>
        <v>-2.9596283317228078E-2</v>
      </c>
    </row>
    <row r="703" spans="3:25" ht="14.25" customHeight="1" x14ac:dyDescent="0.35">
      <c r="C703" s="95">
        <v>45251</v>
      </c>
      <c r="D703" s="96">
        <v>28287.200000000001</v>
      </c>
      <c r="E703" s="92">
        <f t="shared" si="110"/>
        <v>-8.9889148490163162E-4</v>
      </c>
      <c r="F703" s="96">
        <v>731.79998779296795</v>
      </c>
      <c r="G703" s="92">
        <f t="shared" si="111"/>
        <v>5.9106361415366404E-3</v>
      </c>
      <c r="H703" s="96">
        <v>926.59997558593705</v>
      </c>
      <c r="I703" s="92">
        <f t="shared" si="112"/>
        <v>4.3183262106949449E-4</v>
      </c>
      <c r="J703" s="96">
        <v>78.5</v>
      </c>
      <c r="K703" s="92">
        <f t="shared" si="113"/>
        <v>6.5393274804463886E-3</v>
      </c>
      <c r="L703" s="96">
        <v>86.976501464843693</v>
      </c>
      <c r="M703" s="92">
        <f t="shared" si="114"/>
        <v>1.6923020794223698E-2</v>
      </c>
      <c r="N703" s="96">
        <v>396.16677856445301</v>
      </c>
      <c r="O703" s="92">
        <f t="shared" si="115"/>
        <v>-2.8638414818715763E-3</v>
      </c>
      <c r="P703" s="96">
        <v>50.9217720031738</v>
      </c>
      <c r="Q703" s="92">
        <f t="shared" si="116"/>
        <v>3.0302962475567519E-2</v>
      </c>
      <c r="R703" s="96">
        <v>233.49945068359301</v>
      </c>
      <c r="S703" s="92">
        <f t="shared" si="117"/>
        <v>-4.1825631245037131E-3</v>
      </c>
      <c r="T703" s="96">
        <v>192.32646179199199</v>
      </c>
      <c r="U703" s="92">
        <f t="shared" si="118"/>
        <v>-1.6723402728479053E-3</v>
      </c>
      <c r="V703" s="96">
        <v>258.30889892578102</v>
      </c>
      <c r="W703" s="92">
        <f t="shared" si="119"/>
        <v>6.9004535786971744E-3</v>
      </c>
      <c r="X703" s="96">
        <v>788.24017333984295</v>
      </c>
      <c r="Y703" s="92">
        <f t="shared" si="120"/>
        <v>-5.6316495284880475E-3</v>
      </c>
    </row>
    <row r="704" spans="3:25" ht="14.25" customHeight="1" x14ac:dyDescent="0.35">
      <c r="C704" s="95">
        <v>45250</v>
      </c>
      <c r="D704" s="96">
        <v>28312.65</v>
      </c>
      <c r="E704" s="92">
        <f t="shared" si="110"/>
        <v>-4.7508067407672216E-3</v>
      </c>
      <c r="F704" s="96">
        <v>727.5</v>
      </c>
      <c r="G704" s="92">
        <f t="shared" si="111"/>
        <v>-1.8483556369942922E-2</v>
      </c>
      <c r="H704" s="96">
        <v>926.20001220703102</v>
      </c>
      <c r="I704" s="92">
        <f t="shared" si="112"/>
        <v>-1.0575754339390175E-2</v>
      </c>
      <c r="J704" s="96">
        <v>77.989997863769503</v>
      </c>
      <c r="K704" s="92">
        <f t="shared" si="113"/>
        <v>6.842225478455255E-3</v>
      </c>
      <c r="L704" s="96">
        <v>85.529090881347599</v>
      </c>
      <c r="M704" s="92">
        <f t="shared" si="114"/>
        <v>3.086442122498978E-3</v>
      </c>
      <c r="N704" s="96">
        <v>397.304595947265</v>
      </c>
      <c r="O704" s="92">
        <f t="shared" si="115"/>
        <v>4.5027517802340711E-3</v>
      </c>
      <c r="P704" s="96">
        <v>49.424076080322202</v>
      </c>
      <c r="Q704" s="92">
        <f t="shared" si="116"/>
        <v>1.897509582469592E-3</v>
      </c>
      <c r="R704" s="96">
        <v>234.48017883300699</v>
      </c>
      <c r="S704" s="92">
        <f t="shared" si="117"/>
        <v>-2.1858949647081127E-3</v>
      </c>
      <c r="T704" s="96">
        <v>192.64863586425699</v>
      </c>
      <c r="U704" s="92">
        <f t="shared" si="118"/>
        <v>-9.5462032200233082E-4</v>
      </c>
      <c r="V704" s="96">
        <v>256.53866577148398</v>
      </c>
      <c r="W704" s="92">
        <f t="shared" si="119"/>
        <v>-6.8531636411244268E-3</v>
      </c>
      <c r="X704" s="96">
        <v>792.70440673828102</v>
      </c>
      <c r="Y704" s="92">
        <f t="shared" si="120"/>
        <v>-9.9521101295496628E-3</v>
      </c>
    </row>
    <row r="705" spans="3:25" ht="14.25" customHeight="1" x14ac:dyDescent="0.35">
      <c r="C705" s="95">
        <v>45247</v>
      </c>
      <c r="D705" s="96">
        <v>28447.8</v>
      </c>
      <c r="E705" s="92">
        <f t="shared" si="110"/>
        <v>3.3612556211974898E-3</v>
      </c>
      <c r="F705" s="96">
        <v>741.20001220703102</v>
      </c>
      <c r="G705" s="92">
        <f t="shared" si="111"/>
        <v>-8.0299784555377673E-3</v>
      </c>
      <c r="H705" s="96">
        <v>936.09997558593705</v>
      </c>
      <c r="I705" s="92">
        <f t="shared" si="112"/>
        <v>-5.5770968674346832E-3</v>
      </c>
      <c r="J705" s="96">
        <v>77.459999084472599</v>
      </c>
      <c r="K705" s="92">
        <f t="shared" si="113"/>
        <v>-5.7759537477156675E-3</v>
      </c>
      <c r="L705" s="96">
        <v>85.265922546386705</v>
      </c>
      <c r="M705" s="92">
        <f t="shared" si="114"/>
        <v>1.1972835314092434E-2</v>
      </c>
      <c r="N705" s="96">
        <v>395.52365112304602</v>
      </c>
      <c r="O705" s="92">
        <f t="shared" si="115"/>
        <v>7.0537561018124695E-3</v>
      </c>
      <c r="P705" s="96">
        <v>49.330471038818303</v>
      </c>
      <c r="Q705" s="92">
        <f t="shared" si="116"/>
        <v>1.7374697502289926E-2</v>
      </c>
      <c r="R705" s="96">
        <v>234.99385070800699</v>
      </c>
      <c r="S705" s="92">
        <f t="shared" si="117"/>
        <v>-2.9720070561167766E-3</v>
      </c>
      <c r="T705" s="96">
        <v>192.83271789550699</v>
      </c>
      <c r="U705" s="92">
        <f t="shared" si="118"/>
        <v>1.110055716007019E-2</v>
      </c>
      <c r="V705" s="96">
        <v>258.30889892578102</v>
      </c>
      <c r="W705" s="92">
        <f t="shared" si="119"/>
        <v>7.6201659978525349E-4</v>
      </c>
      <c r="X705" s="96">
        <v>800.67279052734295</v>
      </c>
      <c r="Y705" s="92">
        <f t="shared" si="120"/>
        <v>7.3073461465542611E-3</v>
      </c>
    </row>
    <row r="706" spans="3:25" ht="14.25" customHeight="1" x14ac:dyDescent="0.35">
      <c r="C706" s="95">
        <v>45246</v>
      </c>
      <c r="D706" s="96">
        <v>28352.5</v>
      </c>
      <c r="E706" s="92">
        <f t="shared" si="110"/>
        <v>1.0199082527947212E-2</v>
      </c>
      <c r="F706" s="96">
        <v>747.20001220703102</v>
      </c>
      <c r="G706" s="92">
        <f t="shared" si="111"/>
        <v>-9.4783106121960614E-3</v>
      </c>
      <c r="H706" s="96">
        <v>941.34997558593705</v>
      </c>
      <c r="I706" s="92">
        <f t="shared" si="112"/>
        <v>-9.2617466736916176E-3</v>
      </c>
      <c r="J706" s="96">
        <v>77.910003662109304</v>
      </c>
      <c r="K706" s="92">
        <f t="shared" si="113"/>
        <v>-3.7083541873376147E-3</v>
      </c>
      <c r="L706" s="96">
        <v>84.257125854492102</v>
      </c>
      <c r="M706" s="92">
        <f t="shared" si="114"/>
        <v>5.2026377843769067E-2</v>
      </c>
      <c r="N706" s="96">
        <v>392.75326538085898</v>
      </c>
      <c r="O706" s="92">
        <f t="shared" si="115"/>
        <v>-7.3767976909580035E-3</v>
      </c>
      <c r="P706" s="96">
        <v>48.488006591796797</v>
      </c>
      <c r="Q706" s="92">
        <f t="shared" si="116"/>
        <v>1.9341332143800738E-3</v>
      </c>
      <c r="R706" s="96">
        <v>235.6943359375</v>
      </c>
      <c r="S706" s="92">
        <f t="shared" si="117"/>
        <v>2.0420480411635689E-2</v>
      </c>
      <c r="T706" s="96">
        <v>190.71566772460901</v>
      </c>
      <c r="U706" s="92">
        <f t="shared" si="118"/>
        <v>5.0934416841996732E-3</v>
      </c>
      <c r="V706" s="96">
        <v>258.112213134765</v>
      </c>
      <c r="W706" s="92">
        <f t="shared" si="119"/>
        <v>1.2538540399233522E-2</v>
      </c>
      <c r="X706" s="96">
        <v>794.86444091796795</v>
      </c>
      <c r="Y706" s="92">
        <f t="shared" si="120"/>
        <v>1.9363141297308317E-3</v>
      </c>
    </row>
    <row r="707" spans="3:25" ht="14.25" customHeight="1" x14ac:dyDescent="0.35">
      <c r="C707" s="95">
        <v>45245</v>
      </c>
      <c r="D707" s="96">
        <v>28066.25</v>
      </c>
      <c r="E707" s="92">
        <f t="shared" si="110"/>
        <v>3.8988097899470553E-3</v>
      </c>
      <c r="F707" s="96">
        <v>754.34997558593705</v>
      </c>
      <c r="G707" s="92">
        <f t="shared" si="111"/>
        <v>-6.1265143795296018E-3</v>
      </c>
      <c r="H707" s="96">
        <v>950.15002441406205</v>
      </c>
      <c r="I707" s="92">
        <f t="shared" si="112"/>
        <v>1.0636600266252572E-2</v>
      </c>
      <c r="J707" s="96">
        <v>78.199996948242102</v>
      </c>
      <c r="K707" s="92">
        <f t="shared" si="113"/>
        <v>1.0239912806915275E-3</v>
      </c>
      <c r="L707" s="96">
        <v>80.090316772460895</v>
      </c>
      <c r="M707" s="92">
        <f t="shared" si="114"/>
        <v>1.2756415036872637E-2</v>
      </c>
      <c r="N707" s="96">
        <v>395.67205810546801</v>
      </c>
      <c r="O707" s="92">
        <f t="shared" si="115"/>
        <v>1.9113093539248949E-2</v>
      </c>
      <c r="P707" s="96">
        <v>48.394405364990199</v>
      </c>
      <c r="Q707" s="92">
        <f t="shared" si="116"/>
        <v>-8.6289265417510697E-3</v>
      </c>
      <c r="R707" s="96">
        <v>230.97766113281199</v>
      </c>
      <c r="S707" s="92">
        <f t="shared" si="117"/>
        <v>6.5120219104264354E-3</v>
      </c>
      <c r="T707" s="96">
        <v>189.74919128417901</v>
      </c>
      <c r="U707" s="92">
        <f t="shared" si="118"/>
        <v>-1.0127259996875471E-2</v>
      </c>
      <c r="V707" s="96">
        <v>254.91593933105401</v>
      </c>
      <c r="W707" s="92">
        <f t="shared" si="119"/>
        <v>8.3642189247012944E-3</v>
      </c>
      <c r="X707" s="96">
        <v>793.32830810546795</v>
      </c>
      <c r="Y707" s="92">
        <f t="shared" si="120"/>
        <v>7.2524645461284898E-3</v>
      </c>
    </row>
    <row r="708" spans="3:25" ht="14.25" customHeight="1" x14ac:dyDescent="0.35">
      <c r="C708" s="95">
        <v>45243</v>
      </c>
      <c r="D708" s="96">
        <v>27957.25</v>
      </c>
      <c r="E708" s="92">
        <f t="shared" ref="E708:E771" si="121">D708/D709-1</f>
        <v>7.9043189847862738E-3</v>
      </c>
      <c r="F708" s="96">
        <v>759</v>
      </c>
      <c r="G708" s="92">
        <f t="shared" ref="G708:G771" si="122">F708/F709-1</f>
        <v>-1.9067817525870723E-3</v>
      </c>
      <c r="H708" s="96">
        <v>940.15002441406205</v>
      </c>
      <c r="I708" s="92">
        <f t="shared" ref="I708:I771" si="123">H708/H709-1</f>
        <v>1.5447024482526661E-3</v>
      </c>
      <c r="J708" s="96">
        <v>78.120002746582003</v>
      </c>
      <c r="K708" s="92">
        <f t="shared" ref="K708:K771" si="124">J708/J709-1</f>
        <v>-2.2032981564237497E-2</v>
      </c>
      <c r="L708" s="96">
        <v>79.081520080566406</v>
      </c>
      <c r="M708" s="92">
        <f t="shared" ref="M708:M771" si="125">L708/L709-1</f>
        <v>1.2352601296077292E-2</v>
      </c>
      <c r="N708" s="96">
        <v>388.251373291015</v>
      </c>
      <c r="O708" s="92">
        <f t="shared" ref="O708:O771" si="126">N708/N709-1</f>
        <v>2.5346294177395867E-2</v>
      </c>
      <c r="P708" s="96">
        <v>48.815631866455</v>
      </c>
      <c r="Q708" s="92">
        <f t="shared" ref="Q708:Q771" si="127">P708/P709-1</f>
        <v>1.0658861541024356E-2</v>
      </c>
      <c r="R708" s="96">
        <v>229.48326110839801</v>
      </c>
      <c r="S708" s="92">
        <f t="shared" ref="S708:S771" si="128">R708/R709-1</f>
        <v>1.2152425854933258E-2</v>
      </c>
      <c r="T708" s="96">
        <v>191.69049072265599</v>
      </c>
      <c r="U708" s="92">
        <f t="shared" ref="U708:U771" si="129">T708/T709-1</f>
        <v>5.4462014729586006E-3</v>
      </c>
      <c r="V708" s="96">
        <v>252.80145263671801</v>
      </c>
      <c r="W708" s="92">
        <f t="shared" ref="W708:W771" si="130">V708/V709-1</f>
        <v>2.2474119381332036E-2</v>
      </c>
      <c r="X708" s="96">
        <v>787.61614990234295</v>
      </c>
      <c r="Y708" s="92">
        <f t="shared" ref="Y708:Y771" si="131">X708/X709-1</f>
        <v>5.4973333608024477E-2</v>
      </c>
    </row>
    <row r="709" spans="3:25" ht="14.25" customHeight="1" x14ac:dyDescent="0.35">
      <c r="C709" s="95">
        <v>45240</v>
      </c>
      <c r="D709" s="96">
        <v>27738</v>
      </c>
      <c r="E709" s="92">
        <f t="shared" si="121"/>
        <v>7.1237174040912343E-3</v>
      </c>
      <c r="F709" s="96">
        <v>760.45001220703102</v>
      </c>
      <c r="G709" s="92">
        <f t="shared" si="122"/>
        <v>1.3663022971494243E-2</v>
      </c>
      <c r="H709" s="96">
        <v>938.70001220703102</v>
      </c>
      <c r="I709" s="92">
        <f t="shared" si="123"/>
        <v>6.3962971613884534E-4</v>
      </c>
      <c r="J709" s="96">
        <v>79.879997253417898</v>
      </c>
      <c r="K709" s="92">
        <f t="shared" si="124"/>
        <v>-4.2383939430488127E-3</v>
      </c>
      <c r="L709" s="96">
        <v>78.1165771484375</v>
      </c>
      <c r="M709" s="92">
        <f t="shared" si="125"/>
        <v>-3.9149197140841974E-3</v>
      </c>
      <c r="N709" s="96">
        <v>378.65390014648398</v>
      </c>
      <c r="O709" s="92">
        <f t="shared" si="126"/>
        <v>-5.1988466855349413E-3</v>
      </c>
      <c r="P709" s="96">
        <v>48.3008003234863</v>
      </c>
      <c r="Q709" s="92">
        <f t="shared" si="127"/>
        <v>6.8292630949686739E-3</v>
      </c>
      <c r="R709" s="96">
        <v>226.72796630859301</v>
      </c>
      <c r="S709" s="92">
        <f t="shared" si="128"/>
        <v>2.0172213798318905E-2</v>
      </c>
      <c r="T709" s="96">
        <v>190.65216064453099</v>
      </c>
      <c r="U709" s="92">
        <f t="shared" si="129"/>
        <v>6.4347130557786958E-3</v>
      </c>
      <c r="V709" s="96">
        <v>247.24484252929599</v>
      </c>
      <c r="W709" s="92">
        <f t="shared" si="130"/>
        <v>1.3709640942026091E-2</v>
      </c>
      <c r="X709" s="96">
        <v>746.574462890625</v>
      </c>
      <c r="Y709" s="92">
        <f t="shared" si="131"/>
        <v>2.3088990574303914E-2</v>
      </c>
    </row>
    <row r="710" spans="3:25" ht="14.25" customHeight="1" x14ac:dyDescent="0.35">
      <c r="C710" s="95">
        <v>45239</v>
      </c>
      <c r="D710" s="96">
        <v>27541.8</v>
      </c>
      <c r="E710" s="92">
        <f t="shared" si="121"/>
        <v>-2.9341650119375506E-3</v>
      </c>
      <c r="F710" s="96">
        <v>750.20001220703102</v>
      </c>
      <c r="G710" s="92">
        <f t="shared" si="122"/>
        <v>-1.0224948710579551E-2</v>
      </c>
      <c r="H710" s="96">
        <v>938.09997558593705</v>
      </c>
      <c r="I710" s="92">
        <f t="shared" si="123"/>
        <v>-9.0319004992548413E-3</v>
      </c>
      <c r="J710" s="96">
        <v>80.220001220703097</v>
      </c>
      <c r="K710" s="92">
        <f t="shared" si="124"/>
        <v>1.9572965296825284E-2</v>
      </c>
      <c r="L710" s="96">
        <v>78.423599243164006</v>
      </c>
      <c r="M710" s="92">
        <f t="shared" si="125"/>
        <v>-1.2154592703515821E-2</v>
      </c>
      <c r="N710" s="96">
        <v>380.63275146484301</v>
      </c>
      <c r="O710" s="92">
        <f t="shared" si="126"/>
        <v>0</v>
      </c>
      <c r="P710" s="96">
        <v>47.973178863525298</v>
      </c>
      <c r="Q710" s="92">
        <f t="shared" si="127"/>
        <v>-9.74567428460138E-4</v>
      </c>
      <c r="R710" s="96">
        <v>222.24479675292901</v>
      </c>
      <c r="S710" s="92">
        <f t="shared" si="128"/>
        <v>5.2810083237615491E-3</v>
      </c>
      <c r="T710" s="96">
        <v>189.43321228027301</v>
      </c>
      <c r="U710" s="92">
        <f t="shared" si="129"/>
        <v>1.352656476344638E-2</v>
      </c>
      <c r="V710" s="96">
        <v>243.90104675292901</v>
      </c>
      <c r="W710" s="92">
        <f t="shared" si="130"/>
        <v>-2.7260241843995114E-2</v>
      </c>
      <c r="X710" s="96">
        <v>729.725830078125</v>
      </c>
      <c r="Y710" s="92">
        <f t="shared" si="131"/>
        <v>9.898430935164626E-3</v>
      </c>
    </row>
    <row r="711" spans="3:25" ht="14.25" customHeight="1" x14ac:dyDescent="0.35">
      <c r="C711" s="95">
        <v>45238</v>
      </c>
      <c r="D711" s="96">
        <v>27622.85</v>
      </c>
      <c r="E711" s="92">
        <f t="shared" si="121"/>
        <v>4.1623725159816161E-3</v>
      </c>
      <c r="F711" s="96">
        <v>757.95001220703102</v>
      </c>
      <c r="G711" s="92">
        <f t="shared" si="122"/>
        <v>-5.3801924435576964E-3</v>
      </c>
      <c r="H711" s="96">
        <v>946.65002441406205</v>
      </c>
      <c r="I711" s="92">
        <f t="shared" si="123"/>
        <v>1.5555435949395013E-2</v>
      </c>
      <c r="J711" s="96">
        <v>78.680000305175696</v>
      </c>
      <c r="K711" s="92">
        <f t="shared" si="124"/>
        <v>2.5013003068157458E-2</v>
      </c>
      <c r="L711" s="96">
        <v>79.388534545898395</v>
      </c>
      <c r="M711" s="92">
        <f t="shared" si="125"/>
        <v>4.0827956039542146E-2</v>
      </c>
      <c r="N711" s="96">
        <v>380.63275146484301</v>
      </c>
      <c r="O711" s="92">
        <f t="shared" si="126"/>
        <v>-3.8840504753252514E-3</v>
      </c>
      <c r="P711" s="96">
        <v>48.01997756958</v>
      </c>
      <c r="Q711" s="92">
        <f t="shared" si="127"/>
        <v>1.9880713933974281E-2</v>
      </c>
      <c r="R711" s="96">
        <v>221.07728576660099</v>
      </c>
      <c r="S711" s="92">
        <f t="shared" si="128"/>
        <v>-1.02446379875194E-2</v>
      </c>
      <c r="T711" s="96">
        <v>186.905029296875</v>
      </c>
      <c r="U711" s="92">
        <f t="shared" si="129"/>
        <v>-4.8076962137849621E-3</v>
      </c>
      <c r="V711" s="96">
        <v>250.73617553710901</v>
      </c>
      <c r="W711" s="92">
        <f t="shared" si="130"/>
        <v>2.0616492324312174E-2</v>
      </c>
      <c r="X711" s="96">
        <v>722.573486328125</v>
      </c>
      <c r="Y711" s="92">
        <f t="shared" si="131"/>
        <v>-1.3269363696465364E-3</v>
      </c>
    </row>
    <row r="712" spans="3:25" ht="14.25" customHeight="1" x14ac:dyDescent="0.35">
      <c r="C712" s="95">
        <v>45237</v>
      </c>
      <c r="D712" s="96">
        <v>27508.35</v>
      </c>
      <c r="E712" s="92">
        <f t="shared" si="121"/>
        <v>2.1658427113653289E-3</v>
      </c>
      <c r="F712" s="96">
        <v>762.04998779296795</v>
      </c>
      <c r="G712" s="92">
        <f t="shared" si="122"/>
        <v>-1.2696752092956398E-2</v>
      </c>
      <c r="H712" s="96">
        <v>932.15002441406205</v>
      </c>
      <c r="I712" s="92">
        <f t="shared" si="123"/>
        <v>6.0982454550049248E-3</v>
      </c>
      <c r="J712" s="96">
        <v>76.760002136230398</v>
      </c>
      <c r="K712" s="92">
        <f t="shared" si="124"/>
        <v>-2.5888335488863823E-2</v>
      </c>
      <c r="L712" s="96">
        <v>76.274406433105398</v>
      </c>
      <c r="M712" s="92">
        <f t="shared" si="125"/>
        <v>2.3055926336523758E-3</v>
      </c>
      <c r="N712" s="96">
        <v>382.11691284179602</v>
      </c>
      <c r="O712" s="92">
        <f t="shared" si="126"/>
        <v>3.8861191324013333E-4</v>
      </c>
      <c r="P712" s="96">
        <v>47.083915710449197</v>
      </c>
      <c r="Q712" s="92">
        <f t="shared" si="127"/>
        <v>-1.9841832961976502E-3</v>
      </c>
      <c r="R712" s="96">
        <v>223.36558532714801</v>
      </c>
      <c r="S712" s="92">
        <f t="shared" si="128"/>
        <v>1.3991972565081667E-2</v>
      </c>
      <c r="T712" s="96">
        <v>187.80795288085901</v>
      </c>
      <c r="U712" s="92">
        <f t="shared" si="129"/>
        <v>-9.6046960981477358E-4</v>
      </c>
      <c r="V712" s="96">
        <v>245.671295166015</v>
      </c>
      <c r="W712" s="92">
        <f t="shared" si="130"/>
        <v>1.0017905148036466E-3</v>
      </c>
      <c r="X712" s="96">
        <v>723.53356933593705</v>
      </c>
      <c r="Y712" s="92">
        <f t="shared" si="131"/>
        <v>6.6787383912692011E-3</v>
      </c>
    </row>
    <row r="713" spans="3:25" ht="14.25" customHeight="1" x14ac:dyDescent="0.35">
      <c r="C713" s="95">
        <v>45236</v>
      </c>
      <c r="D713" s="96">
        <v>27448.9</v>
      </c>
      <c r="E713" s="92">
        <f t="shared" si="121"/>
        <v>1.3405548294678438E-2</v>
      </c>
      <c r="F713" s="96">
        <v>771.84997558593705</v>
      </c>
      <c r="G713" s="92">
        <f t="shared" si="122"/>
        <v>8.2951999816289756E-3</v>
      </c>
      <c r="H713" s="96">
        <v>926.5</v>
      </c>
      <c r="I713" s="92">
        <f t="shared" si="123"/>
        <v>2.6365334519914185E-2</v>
      </c>
      <c r="J713" s="96">
        <v>78.800003051757798</v>
      </c>
      <c r="K713" s="92">
        <f t="shared" si="124"/>
        <v>2.4307847902820034E-2</v>
      </c>
      <c r="L713" s="96">
        <v>76.098953247070298</v>
      </c>
      <c r="M713" s="92">
        <f t="shared" si="125"/>
        <v>2.310618515014573E-3</v>
      </c>
      <c r="N713" s="96">
        <v>381.96847534179602</v>
      </c>
      <c r="O713" s="92">
        <f t="shared" si="126"/>
        <v>-1.9680034086255849E-2</v>
      </c>
      <c r="P713" s="96">
        <v>47.177524566650298</v>
      </c>
      <c r="Q713" s="92">
        <f t="shared" si="127"/>
        <v>4.9851462194165919E-3</v>
      </c>
      <c r="R713" s="96">
        <v>220.28338623046801</v>
      </c>
      <c r="S713" s="92">
        <f t="shared" si="128"/>
        <v>6.4005619366274136E-3</v>
      </c>
      <c r="T713" s="96">
        <v>187.988510131835</v>
      </c>
      <c r="U713" s="92">
        <f t="shared" si="129"/>
        <v>1.8590999337416036E-2</v>
      </c>
      <c r="V713" s="96">
        <v>245.42543029785099</v>
      </c>
      <c r="W713" s="92">
        <f t="shared" si="130"/>
        <v>2.0237092424053804E-2</v>
      </c>
      <c r="X713" s="96">
        <v>718.73333740234295</v>
      </c>
      <c r="Y713" s="92">
        <f t="shared" si="131"/>
        <v>4.2254173333018397E-3</v>
      </c>
    </row>
    <row r="714" spans="3:25" ht="14.25" customHeight="1" x14ac:dyDescent="0.35">
      <c r="C714" s="95">
        <v>45233</v>
      </c>
      <c r="D714" s="96">
        <v>27085.8</v>
      </c>
      <c r="E714" s="92">
        <f t="shared" si="121"/>
        <v>4.6363609388444527E-3</v>
      </c>
      <c r="F714" s="96">
        <v>765.5</v>
      </c>
      <c r="G714" s="92">
        <f t="shared" si="122"/>
        <v>1.7613825191093335E-2</v>
      </c>
      <c r="H714" s="96">
        <v>902.70001220703102</v>
      </c>
      <c r="I714" s="92">
        <f t="shared" si="123"/>
        <v>1.1882117376061707E-2</v>
      </c>
      <c r="J714" s="96">
        <v>76.930000305175696</v>
      </c>
      <c r="K714" s="92">
        <f t="shared" si="124"/>
        <v>3.1371552247903889E-2</v>
      </c>
      <c r="L714" s="96">
        <v>75.923522949218693</v>
      </c>
      <c r="M714" s="92">
        <f t="shared" si="125"/>
        <v>-1.7299158475438947E-3</v>
      </c>
      <c r="N714" s="96">
        <v>389.63653564453102</v>
      </c>
      <c r="O714" s="92">
        <f t="shared" si="126"/>
        <v>-7.6134794274052009E-4</v>
      </c>
      <c r="P714" s="96">
        <v>46.943504333496001</v>
      </c>
      <c r="Q714" s="92">
        <f t="shared" si="127"/>
        <v>-6.9308490326385197E-3</v>
      </c>
      <c r="R714" s="96">
        <v>218.88241577148401</v>
      </c>
      <c r="S714" s="92">
        <f t="shared" si="128"/>
        <v>5.7940506840443717E-3</v>
      </c>
      <c r="T714" s="96">
        <v>184.55740356445301</v>
      </c>
      <c r="U714" s="92">
        <f t="shared" si="129"/>
        <v>6.4007772194045742E-3</v>
      </c>
      <c r="V714" s="96">
        <v>240.55725097656199</v>
      </c>
      <c r="W714" s="92">
        <f t="shared" si="130"/>
        <v>-8.1702106299574861E-4</v>
      </c>
      <c r="X714" s="96">
        <v>715.70916748046795</v>
      </c>
      <c r="Y714" s="92">
        <f t="shared" si="131"/>
        <v>2.2072898851191791E-2</v>
      </c>
    </row>
    <row r="715" spans="3:25" ht="14.25" customHeight="1" x14ac:dyDescent="0.35">
      <c r="C715" s="95">
        <v>45232</v>
      </c>
      <c r="D715" s="96">
        <v>26960.799999999999</v>
      </c>
      <c r="E715" s="92">
        <f t="shared" si="121"/>
        <v>1.0555039131608046E-2</v>
      </c>
      <c r="F715" s="96">
        <v>752.25</v>
      </c>
      <c r="G715" s="92">
        <f t="shared" si="122"/>
        <v>3.0668547976955285E-3</v>
      </c>
      <c r="H715" s="96">
        <v>892.09997558593705</v>
      </c>
      <c r="I715" s="92">
        <f t="shared" si="123"/>
        <v>1.3462056899672836E-2</v>
      </c>
      <c r="J715" s="96">
        <v>74.589996337890597</v>
      </c>
      <c r="K715" s="92">
        <f t="shared" si="124"/>
        <v>2.1221185691877364E-2</v>
      </c>
      <c r="L715" s="96">
        <v>76.055091857910099</v>
      </c>
      <c r="M715" s="92">
        <f t="shared" si="125"/>
        <v>3.0915490248556221E-2</v>
      </c>
      <c r="N715" s="96">
        <v>389.93341064453102</v>
      </c>
      <c r="O715" s="92">
        <f t="shared" si="126"/>
        <v>4.5496852341570859E-2</v>
      </c>
      <c r="P715" s="96">
        <v>47.271133422851499</v>
      </c>
      <c r="Q715" s="92">
        <f t="shared" si="127"/>
        <v>2.0202016044013504E-2</v>
      </c>
      <c r="R715" s="96">
        <v>217.62150573730401</v>
      </c>
      <c r="S715" s="92">
        <f t="shared" si="128"/>
        <v>1.1392993568149823E-2</v>
      </c>
      <c r="T715" s="96">
        <v>183.38360595703099</v>
      </c>
      <c r="U715" s="92">
        <f t="shared" si="129"/>
        <v>1.0699265654884549E-2</v>
      </c>
      <c r="V715" s="96">
        <v>240.75395202636699</v>
      </c>
      <c r="W715" s="92">
        <f t="shared" si="130"/>
        <v>3.3347586733820433E-2</v>
      </c>
      <c r="X715" s="96">
        <v>700.25256347656205</v>
      </c>
      <c r="Y715" s="92">
        <f t="shared" si="131"/>
        <v>1.4676226059729069E-2</v>
      </c>
    </row>
    <row r="716" spans="3:25" ht="14.25" customHeight="1" x14ac:dyDescent="0.35">
      <c r="C716" s="95">
        <v>45231</v>
      </c>
      <c r="D716" s="96">
        <v>26679.200000000001</v>
      </c>
      <c r="E716" s="92">
        <f t="shared" si="121"/>
        <v>-3.9518313387504334E-3</v>
      </c>
      <c r="F716" s="96">
        <v>749.95001220703102</v>
      </c>
      <c r="G716" s="92">
        <f t="shared" si="122"/>
        <v>-2.5785887114453176E-2</v>
      </c>
      <c r="H716" s="96">
        <v>880.25</v>
      </c>
      <c r="I716" s="92">
        <f t="shared" si="123"/>
        <v>-3.444306869211522E-2</v>
      </c>
      <c r="J716" s="96">
        <v>73.040000915527301</v>
      </c>
      <c r="K716" s="92">
        <f t="shared" si="124"/>
        <v>5.9220534576678308E-3</v>
      </c>
      <c r="L716" s="96">
        <v>73.774322509765597</v>
      </c>
      <c r="M716" s="92">
        <f t="shared" si="125"/>
        <v>-7.669671614251139E-3</v>
      </c>
      <c r="N716" s="96">
        <v>372.96469116210898</v>
      </c>
      <c r="O716" s="92">
        <f t="shared" si="126"/>
        <v>-2.2939362042838418E-2</v>
      </c>
      <c r="P716" s="96">
        <v>46.335071563720703</v>
      </c>
      <c r="Q716" s="92">
        <f t="shared" si="127"/>
        <v>-1.3944212272720358E-2</v>
      </c>
      <c r="R716" s="96">
        <v>215.17007446289</v>
      </c>
      <c r="S716" s="92">
        <f t="shared" si="128"/>
        <v>-1.3570812288664413E-2</v>
      </c>
      <c r="T716" s="96">
        <v>181.44230651855401</v>
      </c>
      <c r="U716" s="92">
        <f t="shared" si="129"/>
        <v>-5.9363749281673428E-3</v>
      </c>
      <c r="V716" s="96">
        <v>232.98448181152301</v>
      </c>
      <c r="W716" s="92">
        <f t="shared" si="130"/>
        <v>-1.0236159427155389E-2</v>
      </c>
      <c r="X716" s="96">
        <v>690.12414550781205</v>
      </c>
      <c r="Y716" s="92">
        <f t="shared" si="131"/>
        <v>-1.1074363713870383E-2</v>
      </c>
    </row>
    <row r="717" spans="3:25" ht="14.25" customHeight="1" x14ac:dyDescent="0.35">
      <c r="C717" s="95">
        <v>45230</v>
      </c>
      <c r="D717" s="96">
        <v>26785.05</v>
      </c>
      <c r="E717" s="92">
        <f t="shared" si="121"/>
        <v>-2.0807797055986121E-3</v>
      </c>
      <c r="F717" s="96">
        <v>769.79998779296795</v>
      </c>
      <c r="G717" s="92">
        <f t="shared" si="122"/>
        <v>1.3895275328242196E-2</v>
      </c>
      <c r="H717" s="96">
        <v>911.65002441406205</v>
      </c>
      <c r="I717" s="92">
        <f t="shared" si="123"/>
        <v>-3.933324868547361E-3</v>
      </c>
      <c r="J717" s="96">
        <v>72.610000610351506</v>
      </c>
      <c r="K717" s="92">
        <f t="shared" si="124"/>
        <v>1.4247860380473876E-2</v>
      </c>
      <c r="L717" s="96">
        <v>74.344520568847599</v>
      </c>
      <c r="M717" s="92">
        <f t="shared" si="125"/>
        <v>1.1813434046503701E-3</v>
      </c>
      <c r="N717" s="96">
        <v>381.72113037109301</v>
      </c>
      <c r="O717" s="92">
        <f t="shared" si="126"/>
        <v>-2.5511435103435898E-2</v>
      </c>
      <c r="P717" s="96">
        <v>46.9903144836425</v>
      </c>
      <c r="Q717" s="92">
        <f t="shared" si="127"/>
        <v>-1.56862400400819E-2</v>
      </c>
      <c r="R717" s="96">
        <v>218.130279541015</v>
      </c>
      <c r="S717" s="92">
        <f t="shared" si="128"/>
        <v>5.1150855579800147E-3</v>
      </c>
      <c r="T717" s="96">
        <v>182.52584838867099</v>
      </c>
      <c r="U717" s="92">
        <f t="shared" si="129"/>
        <v>6.4724804730047492E-3</v>
      </c>
      <c r="V717" s="96">
        <v>235.39401245117099</v>
      </c>
      <c r="W717" s="92">
        <f t="shared" si="130"/>
        <v>1.0455093775936231E-3</v>
      </c>
      <c r="X717" s="96">
        <v>697.85241699218705</v>
      </c>
      <c r="Y717" s="92">
        <f t="shared" si="131"/>
        <v>5.6722922828271738E-3</v>
      </c>
    </row>
    <row r="718" spans="3:25" ht="14.25" customHeight="1" x14ac:dyDescent="0.35">
      <c r="C718" s="95">
        <v>45229</v>
      </c>
      <c r="D718" s="96">
        <v>26840.9</v>
      </c>
      <c r="E718" s="92">
        <f t="shared" si="121"/>
        <v>1.1999178061015803E-2</v>
      </c>
      <c r="F718" s="96">
        <v>759.25</v>
      </c>
      <c r="G718" s="92">
        <f t="shared" si="122"/>
        <v>-6.8672334859385398E-3</v>
      </c>
      <c r="H718" s="96">
        <v>915.25</v>
      </c>
      <c r="I718" s="92">
        <f t="shared" si="123"/>
        <v>5.0924301690973506E-2</v>
      </c>
      <c r="J718" s="96">
        <v>71.589996337890597</v>
      </c>
      <c r="K718" s="92">
        <f t="shared" si="124"/>
        <v>1.0729838870380926E-2</v>
      </c>
      <c r="L718" s="96">
        <v>74.256797790527301</v>
      </c>
      <c r="M718" s="92">
        <f t="shared" si="125"/>
        <v>-2.9445597302369952E-3</v>
      </c>
      <c r="N718" s="96">
        <v>391.71432495117102</v>
      </c>
      <c r="O718" s="92">
        <f t="shared" si="126"/>
        <v>5.4602898373163899E-3</v>
      </c>
      <c r="P718" s="96">
        <v>47.739162445068303</v>
      </c>
      <c r="Q718" s="92">
        <f t="shared" si="127"/>
        <v>6.9101626556244966E-3</v>
      </c>
      <c r="R718" s="96">
        <v>217.02020263671801</v>
      </c>
      <c r="S718" s="92">
        <f t="shared" si="128"/>
        <v>-8.4530788936827417E-3</v>
      </c>
      <c r="T718" s="96">
        <v>181.35205078125</v>
      </c>
      <c r="U718" s="92">
        <f t="shared" si="129"/>
        <v>-4.9743490939790913E-4</v>
      </c>
      <c r="V718" s="96">
        <v>235.14816284179599</v>
      </c>
      <c r="W718" s="92">
        <f t="shared" si="130"/>
        <v>3.9892014287428168E-3</v>
      </c>
      <c r="X718" s="96">
        <v>693.91632080078102</v>
      </c>
      <c r="Y718" s="92">
        <f t="shared" si="131"/>
        <v>3.9585680241343013E-3</v>
      </c>
    </row>
    <row r="719" spans="3:25" ht="14.25" customHeight="1" x14ac:dyDescent="0.35">
      <c r="C719" s="95">
        <v>45226</v>
      </c>
      <c r="D719" s="96">
        <v>26522.65</v>
      </c>
      <c r="E719" s="92">
        <f t="shared" si="121"/>
        <v>1.8339412555193002E-2</v>
      </c>
      <c r="F719" s="96">
        <v>764.5</v>
      </c>
      <c r="G719" s="92">
        <f t="shared" si="122"/>
        <v>3.4366155125260978E-2</v>
      </c>
      <c r="H719" s="96">
        <v>870.90002441406205</v>
      </c>
      <c r="I719" s="92">
        <f t="shared" si="123"/>
        <v>2.6823084767010119E-2</v>
      </c>
      <c r="J719" s="96">
        <v>70.830001831054602</v>
      </c>
      <c r="K719" s="92">
        <f t="shared" si="124"/>
        <v>8.1869566372583913E-2</v>
      </c>
      <c r="L719" s="96">
        <v>74.476097106933594</v>
      </c>
      <c r="M719" s="92">
        <f t="shared" si="125"/>
        <v>1.6766379248479568E-2</v>
      </c>
      <c r="N719" s="96">
        <v>389.58706665039</v>
      </c>
      <c r="O719" s="92">
        <f t="shared" si="126"/>
        <v>7.2908319254181286E-3</v>
      </c>
      <c r="P719" s="96">
        <v>47.411540985107401</v>
      </c>
      <c r="Q719" s="92">
        <f t="shared" si="127"/>
        <v>2.014098351936533E-2</v>
      </c>
      <c r="R719" s="96">
        <v>218.87033081054599</v>
      </c>
      <c r="S719" s="92">
        <f t="shared" si="128"/>
        <v>2.1368445217640808E-2</v>
      </c>
      <c r="T719" s="96">
        <v>181.44230651855401</v>
      </c>
      <c r="U719" s="92">
        <f t="shared" si="129"/>
        <v>1.0052701786237073E-2</v>
      </c>
      <c r="V719" s="96">
        <v>234.21383666992099</v>
      </c>
      <c r="W719" s="92">
        <f t="shared" si="130"/>
        <v>1.5998222368254655E-2</v>
      </c>
      <c r="X719" s="96">
        <v>691.18023681640602</v>
      </c>
      <c r="Y719" s="92">
        <f t="shared" si="131"/>
        <v>-6.5544282745223503E-3</v>
      </c>
    </row>
    <row r="720" spans="3:25" ht="14.25" customHeight="1" x14ac:dyDescent="0.35">
      <c r="C720" s="95">
        <v>45225</v>
      </c>
      <c r="D720" s="96">
        <v>26045</v>
      </c>
      <c r="E720" s="92">
        <f t="shared" si="121"/>
        <v>-1.0767799153009072E-2</v>
      </c>
      <c r="F720" s="96">
        <v>739.09997558593705</v>
      </c>
      <c r="G720" s="92">
        <f t="shared" si="122"/>
        <v>2.809841491984777E-2</v>
      </c>
      <c r="H720" s="96">
        <v>848.15002441406205</v>
      </c>
      <c r="I720" s="92">
        <f t="shared" si="123"/>
        <v>-3.1957997169178243E-2</v>
      </c>
      <c r="J720" s="96">
        <v>65.470001220703097</v>
      </c>
      <c r="K720" s="92">
        <f t="shared" si="124"/>
        <v>4.6850020183615726E-2</v>
      </c>
      <c r="L720" s="96">
        <v>73.247993469238196</v>
      </c>
      <c r="M720" s="92">
        <f t="shared" si="125"/>
        <v>-2.2248200748308244E-2</v>
      </c>
      <c r="N720" s="96">
        <v>386.76721191406199</v>
      </c>
      <c r="O720" s="92">
        <f t="shared" si="126"/>
        <v>6.744952212098787E-2</v>
      </c>
      <c r="P720" s="96">
        <v>46.475479125976499</v>
      </c>
      <c r="Q720" s="92">
        <f t="shared" si="127"/>
        <v>-6.999994783666974E-3</v>
      </c>
      <c r="R720" s="96">
        <v>214.291259765625</v>
      </c>
      <c r="S720" s="92">
        <f t="shared" si="128"/>
        <v>-1.7237651124413222E-3</v>
      </c>
      <c r="T720" s="96">
        <v>179.636474609375</v>
      </c>
      <c r="U720" s="92">
        <f t="shared" si="129"/>
        <v>-2.7569202119533953E-3</v>
      </c>
      <c r="V720" s="96">
        <v>230.52583312988199</v>
      </c>
      <c r="W720" s="92">
        <f t="shared" si="130"/>
        <v>-9.7169097341617272E-3</v>
      </c>
      <c r="X720" s="96">
        <v>695.74041748046795</v>
      </c>
      <c r="Y720" s="92">
        <f t="shared" si="131"/>
        <v>2.554318919062748E-2</v>
      </c>
    </row>
    <row r="721" spans="3:25" ht="14.25" customHeight="1" x14ac:dyDescent="0.35">
      <c r="C721" s="95">
        <v>45224</v>
      </c>
      <c r="D721" s="96">
        <v>26328.5</v>
      </c>
      <c r="E721" s="92">
        <f t="shared" si="121"/>
        <v>-4.5804008748698832E-3</v>
      </c>
      <c r="F721" s="96">
        <v>718.90002441406205</v>
      </c>
      <c r="G721" s="92">
        <f t="shared" si="122"/>
        <v>-2.2968148490457807E-2</v>
      </c>
      <c r="H721" s="96">
        <v>876.15002441406205</v>
      </c>
      <c r="I721" s="92">
        <f t="shared" si="123"/>
        <v>-5.2792500492164773E-3</v>
      </c>
      <c r="J721" s="96">
        <v>62.540000915527301</v>
      </c>
      <c r="K721" s="92">
        <f t="shared" si="124"/>
        <v>-1.1850213132419074E-2</v>
      </c>
      <c r="L721" s="96">
        <v>74.914710998535099</v>
      </c>
      <c r="M721" s="92">
        <f t="shared" si="125"/>
        <v>2.9359141541307476E-3</v>
      </c>
      <c r="N721" s="96">
        <v>362.32833862304602</v>
      </c>
      <c r="O721" s="92">
        <f t="shared" si="126"/>
        <v>-2.6969669775620209E-2</v>
      </c>
      <c r="P721" s="96">
        <v>46.8031005859375</v>
      </c>
      <c r="Q721" s="92">
        <f t="shared" si="127"/>
        <v>-9.9010284506473312E-3</v>
      </c>
      <c r="R721" s="96">
        <v>214.66128540039</v>
      </c>
      <c r="S721" s="92">
        <f t="shared" si="128"/>
        <v>-1.9023482212184195E-2</v>
      </c>
      <c r="T721" s="96">
        <v>180.13308715820301</v>
      </c>
      <c r="U721" s="92">
        <f t="shared" si="129"/>
        <v>-1.2516078685609333E-3</v>
      </c>
      <c r="V721" s="96">
        <v>232.78781127929599</v>
      </c>
      <c r="W721" s="92">
        <f t="shared" si="130"/>
        <v>-6.5057798040157877E-3</v>
      </c>
      <c r="X721" s="96">
        <v>678.41162109375</v>
      </c>
      <c r="Y721" s="92">
        <f t="shared" si="131"/>
        <v>-2.2479092973966441E-2</v>
      </c>
    </row>
    <row r="722" spans="3:25" ht="14.25" customHeight="1" x14ac:dyDescent="0.35">
      <c r="C722" s="95">
        <v>45222</v>
      </c>
      <c r="D722" s="96">
        <v>26449.65</v>
      </c>
      <c r="E722" s="92">
        <f t="shared" si="121"/>
        <v>-1.8773394866391846E-2</v>
      </c>
      <c r="F722" s="96">
        <v>735.79998779296795</v>
      </c>
      <c r="G722" s="92">
        <f t="shared" si="122"/>
        <v>-3.7351983652623488E-2</v>
      </c>
      <c r="H722" s="96">
        <v>880.79998779296795</v>
      </c>
      <c r="I722" s="92">
        <f t="shared" si="123"/>
        <v>-4.2764805278521445E-2</v>
      </c>
      <c r="J722" s="96">
        <v>63.290000915527301</v>
      </c>
      <c r="K722" s="92">
        <f t="shared" si="124"/>
        <v>-6.4587681200928948E-2</v>
      </c>
      <c r="L722" s="96">
        <v>74.695411682128906</v>
      </c>
      <c r="M722" s="92">
        <f t="shared" si="125"/>
        <v>-4.3258442393136254E-2</v>
      </c>
      <c r="N722" s="96">
        <v>372.37106323242102</v>
      </c>
      <c r="O722" s="92">
        <f t="shared" si="126"/>
        <v>-2.9525459988687275E-2</v>
      </c>
      <c r="P722" s="96">
        <v>47.271133422851499</v>
      </c>
      <c r="Q722" s="92">
        <f t="shared" si="127"/>
        <v>-1.9417471886831739E-2</v>
      </c>
      <c r="R722" s="96">
        <v>218.82408142089801</v>
      </c>
      <c r="S722" s="92">
        <f t="shared" si="128"/>
        <v>-1.8464766457477189E-2</v>
      </c>
      <c r="T722" s="96">
        <v>180.35882568359301</v>
      </c>
      <c r="U722" s="92">
        <f t="shared" si="129"/>
        <v>-1.5282208801064345E-2</v>
      </c>
      <c r="V722" s="96">
        <v>234.31219482421801</v>
      </c>
      <c r="W722" s="92">
        <f t="shared" si="130"/>
        <v>-3.6984622805989686E-2</v>
      </c>
      <c r="X722" s="96">
        <v>694.01239013671795</v>
      </c>
      <c r="Y722" s="92">
        <f t="shared" si="131"/>
        <v>-1.699746371543176E-2</v>
      </c>
    </row>
    <row r="723" spans="3:25" ht="14.25" customHeight="1" x14ac:dyDescent="0.35">
      <c r="C723" s="95">
        <v>45219</v>
      </c>
      <c r="D723" s="96">
        <v>26955.7</v>
      </c>
      <c r="E723" s="92">
        <f t="shared" si="121"/>
        <v>-4.9226532491910557E-3</v>
      </c>
      <c r="F723" s="96">
        <v>764.34997558593705</v>
      </c>
      <c r="G723" s="92">
        <f t="shared" si="122"/>
        <v>6.5182394163001423E-3</v>
      </c>
      <c r="H723" s="96">
        <v>920.15002441406205</v>
      </c>
      <c r="I723" s="92">
        <f t="shared" si="123"/>
        <v>-1.3772749824156438E-2</v>
      </c>
      <c r="J723" s="96">
        <v>67.660003662109304</v>
      </c>
      <c r="K723" s="92">
        <f t="shared" si="124"/>
        <v>-1.7854488872646401E-2</v>
      </c>
      <c r="L723" s="96">
        <v>78.072715759277301</v>
      </c>
      <c r="M723" s="92">
        <f t="shared" si="125"/>
        <v>-1.2756511511935464E-2</v>
      </c>
      <c r="N723" s="96">
        <v>383.69998168945301</v>
      </c>
      <c r="O723" s="92">
        <f t="shared" si="126"/>
        <v>-3.4963374820250026E-2</v>
      </c>
      <c r="P723" s="96">
        <v>48.207195281982401</v>
      </c>
      <c r="Q723" s="92">
        <f t="shared" si="127"/>
        <v>-1.0566710305759508E-2</v>
      </c>
      <c r="R723" s="96">
        <v>222.94062805175699</v>
      </c>
      <c r="S723" s="92">
        <f t="shared" si="128"/>
        <v>6.2630774921683674E-3</v>
      </c>
      <c r="T723" s="96">
        <v>183.15788269042901</v>
      </c>
      <c r="U723" s="92">
        <f t="shared" si="129"/>
        <v>-1.4334293699176825E-2</v>
      </c>
      <c r="V723" s="96">
        <v>243.31095886230401</v>
      </c>
      <c r="W723" s="92">
        <f t="shared" si="130"/>
        <v>-1.8253970697156174E-2</v>
      </c>
      <c r="X723" s="96">
        <v>706.01281738281205</v>
      </c>
      <c r="Y723" s="92">
        <f t="shared" si="131"/>
        <v>1.2668651327783387E-2</v>
      </c>
    </row>
    <row r="724" spans="3:25" ht="14.25" customHeight="1" x14ac:dyDescent="0.35">
      <c r="C724" s="95">
        <v>45218</v>
      </c>
      <c r="D724" s="96">
        <v>27089.05</v>
      </c>
      <c r="E724" s="92">
        <f t="shared" si="121"/>
        <v>-5.7750748722767975E-3</v>
      </c>
      <c r="F724" s="96">
        <v>759.40002441406205</v>
      </c>
      <c r="G724" s="92">
        <f t="shared" si="122"/>
        <v>-7.1904821864964275E-3</v>
      </c>
      <c r="H724" s="96">
        <v>933</v>
      </c>
      <c r="I724" s="92">
        <f t="shared" si="123"/>
        <v>-6.4426685177719767E-3</v>
      </c>
      <c r="J724" s="96">
        <v>68.889999389648395</v>
      </c>
      <c r="K724" s="92">
        <f t="shared" si="124"/>
        <v>3.1441809332763304E-2</v>
      </c>
      <c r="L724" s="96">
        <v>79.081520080566406</v>
      </c>
      <c r="M724" s="92">
        <f t="shared" si="125"/>
        <v>-3.8672393575232E-3</v>
      </c>
      <c r="N724" s="96">
        <v>397.601470947265</v>
      </c>
      <c r="O724" s="92">
        <f t="shared" si="126"/>
        <v>1.6441194882390597E-2</v>
      </c>
      <c r="P724" s="96">
        <v>48.722026824951101</v>
      </c>
      <c r="Q724" s="92">
        <f t="shared" si="127"/>
        <v>0</v>
      </c>
      <c r="R724" s="96">
        <v>221.55302429199199</v>
      </c>
      <c r="S724" s="92">
        <f t="shared" si="128"/>
        <v>-1.0330536686652847E-2</v>
      </c>
      <c r="T724" s="96">
        <v>185.82150268554599</v>
      </c>
      <c r="U724" s="92">
        <f t="shared" si="129"/>
        <v>-3.3899314869341168E-3</v>
      </c>
      <c r="V724" s="96">
        <v>247.83493041992099</v>
      </c>
      <c r="W724" s="92">
        <f t="shared" si="130"/>
        <v>-4.1493496082272152E-3</v>
      </c>
      <c r="X724" s="96">
        <v>697.18048095703102</v>
      </c>
      <c r="Y724" s="92">
        <f t="shared" si="131"/>
        <v>-5.614039547338634E-3</v>
      </c>
    </row>
    <row r="725" spans="3:25" ht="14.25" customHeight="1" x14ac:dyDescent="0.35">
      <c r="C725" s="95">
        <v>45217</v>
      </c>
      <c r="D725" s="96">
        <v>27246.400000000001</v>
      </c>
      <c r="E725" s="92">
        <f t="shared" si="121"/>
        <v>-9.5909706382165671E-3</v>
      </c>
      <c r="F725" s="96">
        <v>764.90002441406205</v>
      </c>
      <c r="G725" s="92">
        <f t="shared" si="122"/>
        <v>-1.2904890547088876E-2</v>
      </c>
      <c r="H725" s="96">
        <v>939.04998779296795</v>
      </c>
      <c r="I725" s="92">
        <f t="shared" si="123"/>
        <v>-1.0119682047152856E-2</v>
      </c>
      <c r="J725" s="96">
        <v>66.790000915527301</v>
      </c>
      <c r="K725" s="92">
        <f t="shared" si="124"/>
        <v>-4.6199339142064533E-3</v>
      </c>
      <c r="L725" s="96">
        <v>79.388534545898395</v>
      </c>
      <c r="M725" s="92">
        <f t="shared" si="125"/>
        <v>-2.2150255391200857E-2</v>
      </c>
      <c r="N725" s="96">
        <v>391.170166015625</v>
      </c>
      <c r="O725" s="92">
        <f t="shared" si="126"/>
        <v>-2.0562297040366828E-2</v>
      </c>
      <c r="P725" s="96">
        <v>48.722026824951101</v>
      </c>
      <c r="Q725" s="92">
        <f t="shared" si="127"/>
        <v>-1.9774072436807066E-2</v>
      </c>
      <c r="R725" s="96">
        <v>223.86567687988199</v>
      </c>
      <c r="S725" s="92">
        <f t="shared" si="128"/>
        <v>-1.6060179481488412E-2</v>
      </c>
      <c r="T725" s="96">
        <v>186.45356750488199</v>
      </c>
      <c r="U725" s="92">
        <f t="shared" si="129"/>
        <v>-3.1378172611199462E-3</v>
      </c>
      <c r="V725" s="96">
        <v>248.86756896972599</v>
      </c>
      <c r="W725" s="92">
        <f t="shared" si="130"/>
        <v>-1.498641526968747E-2</v>
      </c>
      <c r="X725" s="96">
        <v>701.11657714843705</v>
      </c>
      <c r="Y725" s="92">
        <f t="shared" si="131"/>
        <v>-5.3797544528092489E-3</v>
      </c>
    </row>
    <row r="726" spans="3:25" ht="14.25" customHeight="1" x14ac:dyDescent="0.35">
      <c r="C726" s="95">
        <v>45216</v>
      </c>
      <c r="D726" s="96">
        <v>27510.25</v>
      </c>
      <c r="E726" s="92">
        <f t="shared" si="121"/>
        <v>9.2523126195747096E-3</v>
      </c>
      <c r="F726" s="96">
        <v>774.90002441406205</v>
      </c>
      <c r="G726" s="92">
        <f t="shared" si="122"/>
        <v>1.9364235438801281E-4</v>
      </c>
      <c r="H726" s="96">
        <v>948.65002441406205</v>
      </c>
      <c r="I726" s="92">
        <f t="shared" si="123"/>
        <v>1.0492156741768399E-2</v>
      </c>
      <c r="J726" s="96">
        <v>67.099998474121094</v>
      </c>
      <c r="K726" s="92">
        <f t="shared" si="124"/>
        <v>1.7746066487634327E-2</v>
      </c>
      <c r="L726" s="96">
        <v>81.186843872070298</v>
      </c>
      <c r="M726" s="92">
        <f t="shared" si="125"/>
        <v>4.1643124932703612E-2</v>
      </c>
      <c r="N726" s="96">
        <v>399.38238525390602</v>
      </c>
      <c r="O726" s="92">
        <f t="shared" si="126"/>
        <v>6.1065393578538796E-3</v>
      </c>
      <c r="P726" s="96">
        <v>49.7048950195312</v>
      </c>
      <c r="Q726" s="92">
        <f t="shared" si="127"/>
        <v>1.8216770306465735E-2</v>
      </c>
      <c r="R726" s="96">
        <v>227.51968383789</v>
      </c>
      <c r="S726" s="92">
        <f t="shared" si="128"/>
        <v>1.0268938583192888E-2</v>
      </c>
      <c r="T726" s="96">
        <v>187.04046630859301</v>
      </c>
      <c r="U726" s="92">
        <f t="shared" si="129"/>
        <v>2.019213883666171E-2</v>
      </c>
      <c r="V726" s="96">
        <v>252.65394592285099</v>
      </c>
      <c r="W726" s="92">
        <f t="shared" si="130"/>
        <v>8.2417632603097868E-3</v>
      </c>
      <c r="X726" s="96">
        <v>704.90881347656205</v>
      </c>
      <c r="Y726" s="92">
        <f t="shared" si="131"/>
        <v>-2.0430095053614039E-4</v>
      </c>
    </row>
    <row r="727" spans="3:25" ht="14.25" customHeight="1" x14ac:dyDescent="0.35">
      <c r="C727" s="95">
        <v>45215</v>
      </c>
      <c r="D727" s="96">
        <v>27258.05</v>
      </c>
      <c r="E727" s="92">
        <f t="shared" si="121"/>
        <v>2.0844553671048871E-3</v>
      </c>
      <c r="F727" s="96">
        <v>774.75</v>
      </c>
      <c r="G727" s="92">
        <f t="shared" si="122"/>
        <v>-1.3308726495887657E-2</v>
      </c>
      <c r="H727" s="96">
        <v>938.79998779296795</v>
      </c>
      <c r="I727" s="92">
        <f t="shared" si="123"/>
        <v>-1.0643941786523614E-2</v>
      </c>
      <c r="J727" s="96">
        <v>65.930000305175696</v>
      </c>
      <c r="K727" s="92">
        <f t="shared" si="124"/>
        <v>-3.5829146631323416E-2</v>
      </c>
      <c r="L727" s="96">
        <v>77.941131591796804</v>
      </c>
      <c r="M727" s="92">
        <f t="shared" si="125"/>
        <v>1.0807914141436115E-2</v>
      </c>
      <c r="N727" s="96">
        <v>396.95834350585898</v>
      </c>
      <c r="O727" s="92">
        <f t="shared" si="126"/>
        <v>2.3338996726580685E-2</v>
      </c>
      <c r="P727" s="96">
        <v>48.815631866455</v>
      </c>
      <c r="Q727" s="92">
        <f t="shared" si="127"/>
        <v>-5.7197401156460215E-3</v>
      </c>
      <c r="R727" s="96">
        <v>225.20704650878901</v>
      </c>
      <c r="S727" s="92">
        <f t="shared" si="128"/>
        <v>5.7839924553786393E-3</v>
      </c>
      <c r="T727" s="96">
        <v>183.33847045898401</v>
      </c>
      <c r="U727" s="92">
        <f t="shared" si="129"/>
        <v>6.1942994155914644E-3</v>
      </c>
      <c r="V727" s="96">
        <v>250.58865356445301</v>
      </c>
      <c r="W727" s="92">
        <f t="shared" si="130"/>
        <v>2.7547613909906232E-3</v>
      </c>
      <c r="X727" s="96">
        <v>705.05285644531205</v>
      </c>
      <c r="Y727" s="92">
        <f t="shared" si="131"/>
        <v>6.0964558128666635E-3</v>
      </c>
    </row>
    <row r="728" spans="3:25" ht="14.25" customHeight="1" x14ac:dyDescent="0.35">
      <c r="C728" s="95">
        <v>45212</v>
      </c>
      <c r="D728" s="96">
        <v>27201.35</v>
      </c>
      <c r="E728" s="92">
        <f t="shared" si="121"/>
        <v>9.3096678877180317E-4</v>
      </c>
      <c r="F728" s="96">
        <v>785.20001220703102</v>
      </c>
      <c r="G728" s="92">
        <f t="shared" si="122"/>
        <v>-1.0709335856458169E-2</v>
      </c>
      <c r="H728" s="96">
        <v>948.90002441406205</v>
      </c>
      <c r="I728" s="92">
        <f t="shared" si="123"/>
        <v>2.6353238134824153E-4</v>
      </c>
      <c r="J728" s="96">
        <v>68.379997253417898</v>
      </c>
      <c r="K728" s="92">
        <f t="shared" si="124"/>
        <v>-1.5406763741424245E-2</v>
      </c>
      <c r="L728" s="96">
        <v>77.107757568359304</v>
      </c>
      <c r="M728" s="92">
        <f t="shared" si="125"/>
        <v>-5.0935136502668898E-3</v>
      </c>
      <c r="N728" s="96">
        <v>387.905029296875</v>
      </c>
      <c r="O728" s="92">
        <f t="shared" si="126"/>
        <v>1.2746619549419691E-4</v>
      </c>
      <c r="P728" s="96">
        <v>49.096450805663999</v>
      </c>
      <c r="Q728" s="92">
        <f t="shared" si="127"/>
        <v>-4.7439286150370297E-3</v>
      </c>
      <c r="R728" s="96">
        <v>223.91194152832</v>
      </c>
      <c r="S728" s="92">
        <f t="shared" si="128"/>
        <v>1.8625641871528043E-3</v>
      </c>
      <c r="T728" s="96">
        <v>182.20980834960901</v>
      </c>
      <c r="U728" s="92">
        <f t="shared" si="129"/>
        <v>5.2304163700322981E-3</v>
      </c>
      <c r="V728" s="96">
        <v>249.90023803710901</v>
      </c>
      <c r="W728" s="92">
        <f t="shared" si="130"/>
        <v>-4.1151983106021417E-3</v>
      </c>
      <c r="X728" s="96">
        <v>700.78057861328102</v>
      </c>
      <c r="Y728" s="92">
        <f t="shared" si="131"/>
        <v>-1.4912317880521608E-2</v>
      </c>
    </row>
    <row r="729" spans="3:25" ht="14.25" customHeight="1" x14ac:dyDescent="0.35">
      <c r="C729" s="95">
        <v>45211</v>
      </c>
      <c r="D729" s="96">
        <v>27176.05</v>
      </c>
      <c r="E729" s="92">
        <f t="shared" si="121"/>
        <v>6.4271826682713584E-3</v>
      </c>
      <c r="F729" s="96">
        <v>793.70001220703102</v>
      </c>
      <c r="G729" s="92">
        <f t="shared" si="122"/>
        <v>-5.6376847045610523E-3</v>
      </c>
      <c r="H729" s="96">
        <v>948.65002441406205</v>
      </c>
      <c r="I729" s="92">
        <f t="shared" si="123"/>
        <v>-1.4338394324837411E-2</v>
      </c>
      <c r="J729" s="96">
        <v>69.449996948242102</v>
      </c>
      <c r="K729" s="92">
        <f t="shared" si="124"/>
        <v>-7.2899105618154936E-3</v>
      </c>
      <c r="L729" s="96">
        <v>77.502517700195298</v>
      </c>
      <c r="M729" s="92">
        <f t="shared" si="125"/>
        <v>-1.6949274135311665E-3</v>
      </c>
      <c r="N729" s="96">
        <v>387.85559082031199</v>
      </c>
      <c r="O729" s="92">
        <f t="shared" si="126"/>
        <v>-1.3464173329410078E-2</v>
      </c>
      <c r="P729" s="96">
        <v>49.330471038818303</v>
      </c>
      <c r="Q729" s="92">
        <f t="shared" si="127"/>
        <v>2.8544664901466454E-3</v>
      </c>
      <c r="R729" s="96">
        <v>223.49566650390599</v>
      </c>
      <c r="S729" s="92">
        <f t="shared" si="128"/>
        <v>1.2149096135771975E-2</v>
      </c>
      <c r="T729" s="96">
        <v>181.26173400878901</v>
      </c>
      <c r="U729" s="92">
        <f t="shared" si="129"/>
        <v>1.1334980641970693E-2</v>
      </c>
      <c r="V729" s="96">
        <v>250.93287658691401</v>
      </c>
      <c r="W729" s="92">
        <f t="shared" si="130"/>
        <v>4.7253774531483828E-3</v>
      </c>
      <c r="X729" s="96">
        <v>711.38903808593705</v>
      </c>
      <c r="Y729" s="92">
        <f t="shared" si="131"/>
        <v>-9.6230255166105394E-3</v>
      </c>
    </row>
    <row r="730" spans="3:25" ht="14.25" customHeight="1" x14ac:dyDescent="0.35">
      <c r="C730" s="95">
        <v>45210</v>
      </c>
      <c r="D730" s="96">
        <v>27002.5</v>
      </c>
      <c r="E730" s="92">
        <f t="shared" si="121"/>
        <v>9.3675589397388404E-3</v>
      </c>
      <c r="F730" s="96">
        <v>798.20001220703102</v>
      </c>
      <c r="G730" s="92">
        <f t="shared" si="122"/>
        <v>1.5521644029301562E-2</v>
      </c>
      <c r="H730" s="96">
        <v>962.45001220703102</v>
      </c>
      <c r="I730" s="92">
        <f t="shared" si="123"/>
        <v>2.4155373457867446E-2</v>
      </c>
      <c r="J730" s="96">
        <v>69.959999084472599</v>
      </c>
      <c r="K730" s="92">
        <f t="shared" si="124"/>
        <v>4.2898297105664618E-4</v>
      </c>
      <c r="L730" s="96">
        <v>77.634101867675696</v>
      </c>
      <c r="M730" s="92">
        <f t="shared" si="125"/>
        <v>4.5404270072519903E-3</v>
      </c>
      <c r="N730" s="96">
        <v>393.14901733398398</v>
      </c>
      <c r="O730" s="92">
        <f t="shared" si="126"/>
        <v>-2.7413990276787259E-2</v>
      </c>
      <c r="P730" s="96">
        <v>49.190059661865199</v>
      </c>
      <c r="Q730" s="92">
        <f t="shared" si="127"/>
        <v>4.7802117141251266E-3</v>
      </c>
      <c r="R730" s="96">
        <v>220.81298828125</v>
      </c>
      <c r="S730" s="92">
        <f t="shared" si="128"/>
        <v>1.1869567333324227E-2</v>
      </c>
      <c r="T730" s="96">
        <v>179.23016357421801</v>
      </c>
      <c r="U730" s="92">
        <f t="shared" si="129"/>
        <v>2.7783364881019956E-3</v>
      </c>
      <c r="V730" s="96">
        <v>249.75270080566401</v>
      </c>
      <c r="W730" s="92">
        <f t="shared" si="130"/>
        <v>1.9694987402885111E-4</v>
      </c>
      <c r="X730" s="96">
        <v>718.30126953125</v>
      </c>
      <c r="Y730" s="92">
        <f t="shared" si="131"/>
        <v>3.1786352729112899E-2</v>
      </c>
    </row>
    <row r="731" spans="3:25" ht="14.25" customHeight="1" x14ac:dyDescent="0.35">
      <c r="C731" s="95">
        <v>45209</v>
      </c>
      <c r="D731" s="96">
        <v>26751.9</v>
      </c>
      <c r="E731" s="92">
        <f t="shared" si="121"/>
        <v>1.0537170961302023E-2</v>
      </c>
      <c r="F731" s="96">
        <v>786</v>
      </c>
      <c r="G731" s="92">
        <f t="shared" si="122"/>
        <v>9.1153875508978022E-3</v>
      </c>
      <c r="H731" s="96">
        <v>939.75</v>
      </c>
      <c r="I731" s="92">
        <f t="shared" si="123"/>
        <v>8.5200253748185517E-4</v>
      </c>
      <c r="J731" s="96">
        <v>69.930000305175696</v>
      </c>
      <c r="K731" s="92">
        <f t="shared" si="124"/>
        <v>2.236840270709517E-2</v>
      </c>
      <c r="L731" s="96">
        <v>77.283203125</v>
      </c>
      <c r="M731" s="92">
        <f t="shared" si="125"/>
        <v>2.3228873991700816E-2</v>
      </c>
      <c r="N731" s="96">
        <v>404.23059082031199</v>
      </c>
      <c r="O731" s="92">
        <f t="shared" si="126"/>
        <v>-9.3355962996868325E-3</v>
      </c>
      <c r="P731" s="96">
        <v>48.956039428710902</v>
      </c>
      <c r="Q731" s="92">
        <f t="shared" si="127"/>
        <v>5.7692381541356585E-3</v>
      </c>
      <c r="R731" s="96">
        <v>218.22277832031199</v>
      </c>
      <c r="S731" s="92">
        <f t="shared" si="128"/>
        <v>5.112906324950206E-3</v>
      </c>
      <c r="T731" s="96">
        <v>178.73358154296801</v>
      </c>
      <c r="U731" s="92">
        <f t="shared" si="129"/>
        <v>8.6625315479242904E-3</v>
      </c>
      <c r="V731" s="96">
        <v>249.703521728515</v>
      </c>
      <c r="W731" s="92">
        <f t="shared" si="130"/>
        <v>1.5599938063220797E-2</v>
      </c>
      <c r="X731" s="96">
        <v>696.17248535156205</v>
      </c>
      <c r="Y731" s="92">
        <f t="shared" si="131"/>
        <v>2.1421211875998214E-3</v>
      </c>
    </row>
    <row r="732" spans="3:25" ht="14.25" customHeight="1" x14ac:dyDescent="0.35">
      <c r="C732" s="95">
        <v>45208</v>
      </c>
      <c r="D732" s="96">
        <v>26472.95</v>
      </c>
      <c r="E732" s="92">
        <f t="shared" si="121"/>
        <v>-9.6776667358730029E-3</v>
      </c>
      <c r="F732" s="96">
        <v>778.90002441406205</v>
      </c>
      <c r="G732" s="92">
        <f t="shared" si="122"/>
        <v>-3.3622798493719519E-2</v>
      </c>
      <c r="H732" s="96">
        <v>938.95001220703102</v>
      </c>
      <c r="I732" s="92">
        <f t="shared" si="123"/>
        <v>-2.319894698878433E-2</v>
      </c>
      <c r="J732" s="96">
        <v>68.400001525878906</v>
      </c>
      <c r="K732" s="92">
        <f t="shared" si="124"/>
        <v>-6.121327267514387E-2</v>
      </c>
      <c r="L732" s="96">
        <v>75.528755187988196</v>
      </c>
      <c r="M732" s="92">
        <f t="shared" si="125"/>
        <v>-1.9920559719257325E-2</v>
      </c>
      <c r="N732" s="96">
        <v>408.03988647460898</v>
      </c>
      <c r="O732" s="92">
        <f t="shared" si="126"/>
        <v>-1.7276279725853327E-2</v>
      </c>
      <c r="P732" s="96">
        <v>48.675220489501903</v>
      </c>
      <c r="Q732" s="92">
        <f t="shared" si="127"/>
        <v>-2.163691636352072E-2</v>
      </c>
      <c r="R732" s="96">
        <v>217.112701416015</v>
      </c>
      <c r="S732" s="92">
        <f t="shared" si="128"/>
        <v>-3.6086253512734867E-3</v>
      </c>
      <c r="T732" s="96">
        <v>177.19859313964801</v>
      </c>
      <c r="U732" s="92">
        <f t="shared" si="129"/>
        <v>-4.0598698515809106E-3</v>
      </c>
      <c r="V732" s="96">
        <v>245.86799621582</v>
      </c>
      <c r="W732" s="92">
        <f t="shared" si="130"/>
        <v>-3.3816414982230536E-2</v>
      </c>
      <c r="X732" s="96">
        <v>694.68438720703102</v>
      </c>
      <c r="Y732" s="92">
        <f t="shared" si="131"/>
        <v>-8.8350221972806064E-3</v>
      </c>
    </row>
    <row r="733" spans="3:25" ht="14.25" customHeight="1" x14ac:dyDescent="0.35">
      <c r="C733" s="95">
        <v>45205</v>
      </c>
      <c r="D733" s="96">
        <v>26731.65</v>
      </c>
      <c r="E733" s="92">
        <f t="shared" si="121"/>
        <v>1.6261838074809187E-3</v>
      </c>
      <c r="F733" s="96">
        <v>806</v>
      </c>
      <c r="G733" s="92">
        <f t="shared" si="122"/>
        <v>-2.1047569411145606E-3</v>
      </c>
      <c r="H733" s="96">
        <v>961.25</v>
      </c>
      <c r="I733" s="92">
        <f t="shared" si="123"/>
        <v>1.6672490441658194E-3</v>
      </c>
      <c r="J733" s="96">
        <v>72.860000610351506</v>
      </c>
      <c r="K733" s="92">
        <f t="shared" si="124"/>
        <v>-4.2366757735599059E-3</v>
      </c>
      <c r="L733" s="96">
        <v>77.063911437988196</v>
      </c>
      <c r="M733" s="92">
        <f t="shared" si="125"/>
        <v>-7.9049993591269185E-3</v>
      </c>
      <c r="N733" s="96">
        <v>415.21322631835898</v>
      </c>
      <c r="O733" s="92">
        <f t="shared" si="126"/>
        <v>1.4872990825592236E-2</v>
      </c>
      <c r="P733" s="96">
        <v>49.751693725585902</v>
      </c>
      <c r="Q733" s="92">
        <f t="shared" si="127"/>
        <v>1.8849138598890924E-3</v>
      </c>
      <c r="R733" s="96">
        <v>217.89901733398401</v>
      </c>
      <c r="S733" s="92">
        <f t="shared" si="128"/>
        <v>7.2695049343052265E-3</v>
      </c>
      <c r="T733" s="96">
        <v>177.92092895507801</v>
      </c>
      <c r="U733" s="92">
        <f t="shared" si="129"/>
        <v>2.2888877542486252E-3</v>
      </c>
      <c r="V733" s="96">
        <v>254.473373413085</v>
      </c>
      <c r="W733" s="92">
        <f t="shared" si="130"/>
        <v>3.6850767841147825E-3</v>
      </c>
      <c r="X733" s="96">
        <v>700.87664794921795</v>
      </c>
      <c r="Y733" s="92">
        <f t="shared" si="131"/>
        <v>-3.5485766861452772E-3</v>
      </c>
    </row>
    <row r="734" spans="3:25" ht="14.25" customHeight="1" x14ac:dyDescent="0.35">
      <c r="C734" s="95">
        <v>45204</v>
      </c>
      <c r="D734" s="96">
        <v>26688.25</v>
      </c>
      <c r="E734" s="92">
        <f t="shared" si="121"/>
        <v>-1.8774461496459116E-3</v>
      </c>
      <c r="F734" s="96">
        <v>807.70001220703102</v>
      </c>
      <c r="G734" s="92">
        <f t="shared" si="122"/>
        <v>-4.9494294145480122E-4</v>
      </c>
      <c r="H734" s="96">
        <v>959.65002441406205</v>
      </c>
      <c r="I734" s="92">
        <f t="shared" si="123"/>
        <v>-1.2604177067888522E-2</v>
      </c>
      <c r="J734" s="96">
        <v>73.169998168945298</v>
      </c>
      <c r="K734" s="92">
        <f t="shared" si="124"/>
        <v>-1.6664499827130586E-2</v>
      </c>
      <c r="L734" s="96">
        <v>77.677955627441406</v>
      </c>
      <c r="M734" s="92">
        <f t="shared" si="125"/>
        <v>1.6967463810837469E-3</v>
      </c>
      <c r="N734" s="96">
        <v>409.12826538085898</v>
      </c>
      <c r="O734" s="92">
        <f t="shared" si="126"/>
        <v>-1.289087399074107E-2</v>
      </c>
      <c r="P734" s="96">
        <v>49.658092498779297</v>
      </c>
      <c r="Q734" s="92">
        <f t="shared" si="127"/>
        <v>-3.7558219794258108E-3</v>
      </c>
      <c r="R734" s="96">
        <v>216.32643127441401</v>
      </c>
      <c r="S734" s="92">
        <f t="shared" si="128"/>
        <v>-5.5282067965980453E-3</v>
      </c>
      <c r="T734" s="96">
        <v>177.51461791992099</v>
      </c>
      <c r="U734" s="92">
        <f t="shared" si="129"/>
        <v>-1.2060261820719953E-2</v>
      </c>
      <c r="V734" s="96">
        <v>253.5390625</v>
      </c>
      <c r="W734" s="92">
        <f t="shared" si="130"/>
        <v>4.4807655942995517E-3</v>
      </c>
      <c r="X734" s="96">
        <v>703.37261962890602</v>
      </c>
      <c r="Y734" s="92">
        <f t="shared" si="131"/>
        <v>-2.7300635956506447E-4</v>
      </c>
    </row>
    <row r="735" spans="3:25" ht="14.25" customHeight="1" x14ac:dyDescent="0.35">
      <c r="C735" s="95">
        <v>45203</v>
      </c>
      <c r="D735" s="96">
        <v>26738.45</v>
      </c>
      <c r="E735" s="92">
        <f t="shared" si="121"/>
        <v>-8.6975703526297465E-3</v>
      </c>
      <c r="F735" s="96">
        <v>808.09997558593705</v>
      </c>
      <c r="G735" s="92">
        <f t="shared" si="122"/>
        <v>4.3327215838684374E-4</v>
      </c>
      <c r="H735" s="96">
        <v>971.90002441406205</v>
      </c>
      <c r="I735" s="92">
        <f t="shared" si="123"/>
        <v>-2.1048182835622375E-3</v>
      </c>
      <c r="J735" s="96">
        <v>74.410003662109304</v>
      </c>
      <c r="K735" s="92">
        <f t="shared" si="124"/>
        <v>1.4589683360345385E-2</v>
      </c>
      <c r="L735" s="96">
        <v>77.546379089355398</v>
      </c>
      <c r="M735" s="92">
        <f t="shared" si="125"/>
        <v>-2.8571442224846755E-2</v>
      </c>
      <c r="N735" s="96">
        <v>414.47116088867102</v>
      </c>
      <c r="O735" s="92">
        <f t="shared" si="126"/>
        <v>-5.3547290575753026E-2</v>
      </c>
      <c r="P735" s="96">
        <v>49.845302581787102</v>
      </c>
      <c r="Q735" s="92">
        <f t="shared" si="127"/>
        <v>1.88152099338601E-3</v>
      </c>
      <c r="R735" s="96">
        <v>217.52897644042901</v>
      </c>
      <c r="S735" s="92">
        <f t="shared" si="128"/>
        <v>-2.5082884489659452E-2</v>
      </c>
      <c r="T735" s="96">
        <v>179.68162536621</v>
      </c>
      <c r="U735" s="92">
        <f t="shared" si="129"/>
        <v>-2.7563138107399299E-3</v>
      </c>
      <c r="V735" s="96">
        <v>252.40808105468699</v>
      </c>
      <c r="W735" s="92">
        <f t="shared" si="130"/>
        <v>-2.7656891556968932E-2</v>
      </c>
      <c r="X735" s="96">
        <v>703.564697265625</v>
      </c>
      <c r="Y735" s="92">
        <f t="shared" si="131"/>
        <v>-2.0123120409324624E-2</v>
      </c>
    </row>
    <row r="736" spans="3:25" ht="14.25" customHeight="1" x14ac:dyDescent="0.35">
      <c r="C736" s="95">
        <v>45202</v>
      </c>
      <c r="D736" s="96">
        <v>26973.05</v>
      </c>
      <c r="E736" s="92">
        <f t="shared" si="121"/>
        <v>-1.2762725667279762E-2</v>
      </c>
      <c r="F736" s="96">
        <v>807.75</v>
      </c>
      <c r="G736" s="92">
        <f t="shared" si="122"/>
        <v>-3.0854674483183908E-3</v>
      </c>
      <c r="H736" s="96">
        <v>973.95001220703102</v>
      </c>
      <c r="I736" s="92">
        <f t="shared" si="123"/>
        <v>-1.3371840024889892E-2</v>
      </c>
      <c r="J736" s="96">
        <v>73.339996337890597</v>
      </c>
      <c r="K736" s="92">
        <f t="shared" si="124"/>
        <v>-2.8480614475030697E-2</v>
      </c>
      <c r="L736" s="96">
        <v>79.827156066894503</v>
      </c>
      <c r="M736" s="92">
        <f t="shared" si="125"/>
        <v>1.1673334219654441E-2</v>
      </c>
      <c r="N736" s="96">
        <v>437.92062377929602</v>
      </c>
      <c r="O736" s="92">
        <f t="shared" si="126"/>
        <v>1.1888494548059514E-2</v>
      </c>
      <c r="P736" s="96">
        <v>49.751693725585902</v>
      </c>
      <c r="Q736" s="92">
        <f t="shared" si="127"/>
        <v>6.628705506427135E-3</v>
      </c>
      <c r="R736" s="96">
        <v>223.12561035156199</v>
      </c>
      <c r="S736" s="92">
        <f t="shared" si="128"/>
        <v>-1.7715403507077121E-2</v>
      </c>
      <c r="T736" s="96">
        <v>180.17825317382801</v>
      </c>
      <c r="U736" s="92">
        <f t="shared" si="129"/>
        <v>-1.0011847719710865E-3</v>
      </c>
      <c r="V736" s="96">
        <v>259.58746337890602</v>
      </c>
      <c r="W736" s="92">
        <f t="shared" si="130"/>
        <v>6.2906757102554334E-3</v>
      </c>
      <c r="X736" s="96">
        <v>718.01336669921795</v>
      </c>
      <c r="Y736" s="92">
        <f t="shared" si="131"/>
        <v>1.2728567954321868E-2</v>
      </c>
    </row>
    <row r="737" spans="3:25" ht="14.25" customHeight="1" x14ac:dyDescent="0.35">
      <c r="C737" s="95">
        <v>45198</v>
      </c>
      <c r="D737" s="96">
        <v>27321.75</v>
      </c>
      <c r="E737" s="92">
        <f t="shared" si="121"/>
        <v>9.570350389372928E-3</v>
      </c>
      <c r="F737" s="96">
        <v>810.25</v>
      </c>
      <c r="G737" s="92">
        <f t="shared" si="122"/>
        <v>-2.4382901866345619E-2</v>
      </c>
      <c r="H737" s="96">
        <v>987.15002441406205</v>
      </c>
      <c r="I737" s="92">
        <f t="shared" si="123"/>
        <v>-2.4988875981952652E-2</v>
      </c>
      <c r="J737" s="96">
        <v>75.489997863769503</v>
      </c>
      <c r="K737" s="92">
        <f t="shared" si="124"/>
        <v>5.4607887948308065E-3</v>
      </c>
      <c r="L737" s="96">
        <v>78.906059265136705</v>
      </c>
      <c r="M737" s="92">
        <f t="shared" si="125"/>
        <v>-5.5565621791409114E-4</v>
      </c>
      <c r="N737" s="96">
        <v>432.77557373046801</v>
      </c>
      <c r="O737" s="92">
        <f t="shared" si="126"/>
        <v>5.0180026333756844E-2</v>
      </c>
      <c r="P737" s="96">
        <v>49.424076080322202</v>
      </c>
      <c r="Q737" s="92">
        <f t="shared" si="127"/>
        <v>1.7341060887070991E-2</v>
      </c>
      <c r="R737" s="96">
        <v>227.149658203125</v>
      </c>
      <c r="S737" s="92">
        <f t="shared" si="128"/>
        <v>3.5857349938432259E-2</v>
      </c>
      <c r="T737" s="96">
        <v>180.35882568359301</v>
      </c>
      <c r="U737" s="92">
        <f t="shared" si="129"/>
        <v>-4.9812406911665663E-3</v>
      </c>
      <c r="V737" s="96">
        <v>257.96469116210898</v>
      </c>
      <c r="W737" s="92">
        <f t="shared" si="130"/>
        <v>1.6469647457768577E-2</v>
      </c>
      <c r="X737" s="96">
        <v>708.98895263671795</v>
      </c>
      <c r="Y737" s="92">
        <f t="shared" si="131"/>
        <v>5.035353811084109E-3</v>
      </c>
    </row>
    <row r="738" spans="3:25" ht="14.25" customHeight="1" x14ac:dyDescent="0.35">
      <c r="C738" s="95">
        <v>45197</v>
      </c>
      <c r="D738" s="96">
        <v>27062.75</v>
      </c>
      <c r="E738" s="92">
        <f t="shared" si="121"/>
        <v>-6.1950428640413779E-3</v>
      </c>
      <c r="F738" s="96">
        <v>830.5</v>
      </c>
      <c r="G738" s="92">
        <f t="shared" si="122"/>
        <v>1.7520200415461096E-2</v>
      </c>
      <c r="H738" s="96">
        <v>1012.45001220703</v>
      </c>
      <c r="I738" s="92">
        <f t="shared" si="123"/>
        <v>-6.1840370973939018E-3</v>
      </c>
      <c r="J738" s="96">
        <v>75.080001831054602</v>
      </c>
      <c r="K738" s="92">
        <f t="shared" si="124"/>
        <v>1.3323746198290465E-4</v>
      </c>
      <c r="L738" s="96">
        <v>78.949928283691406</v>
      </c>
      <c r="M738" s="92">
        <f t="shared" si="125"/>
        <v>5.5596514340283676E-4</v>
      </c>
      <c r="N738" s="96">
        <v>412.09655761718699</v>
      </c>
      <c r="O738" s="92">
        <f t="shared" si="126"/>
        <v>-3.7883997149186444E-2</v>
      </c>
      <c r="P738" s="96">
        <v>48.581619262695298</v>
      </c>
      <c r="Q738" s="92">
        <f t="shared" si="127"/>
        <v>-1.9229748908233812E-3</v>
      </c>
      <c r="R738" s="96">
        <v>219.28662109375</v>
      </c>
      <c r="S738" s="92">
        <f t="shared" si="128"/>
        <v>-9.4023307689011792E-3</v>
      </c>
      <c r="T738" s="96">
        <v>181.26173400878901</v>
      </c>
      <c r="U738" s="92">
        <f t="shared" si="129"/>
        <v>7.0227798044935064E-3</v>
      </c>
      <c r="V738" s="96">
        <v>253.78494262695301</v>
      </c>
      <c r="W738" s="92">
        <f t="shared" si="130"/>
        <v>-6.5447075339604144E-3</v>
      </c>
      <c r="X738" s="96">
        <v>705.43682861328102</v>
      </c>
      <c r="Y738" s="92">
        <f t="shared" si="131"/>
        <v>-2.7194829937593479E-4</v>
      </c>
    </row>
    <row r="739" spans="3:25" ht="14.25" customHeight="1" x14ac:dyDescent="0.35">
      <c r="C739" s="95">
        <v>45196</v>
      </c>
      <c r="D739" s="96">
        <v>27231.45</v>
      </c>
      <c r="E739" s="92">
        <f t="shared" si="121"/>
        <v>3.576640721740576E-3</v>
      </c>
      <c r="F739" s="96">
        <v>816.20001220703102</v>
      </c>
      <c r="G739" s="92">
        <f t="shared" si="122"/>
        <v>-2.0174401518125995E-3</v>
      </c>
      <c r="H739" s="96">
        <v>1018.75</v>
      </c>
      <c r="I739" s="92">
        <f t="shared" si="123"/>
        <v>6.3716410992975536E-3</v>
      </c>
      <c r="J739" s="96">
        <v>75.069999694824205</v>
      </c>
      <c r="K739" s="92">
        <f t="shared" si="124"/>
        <v>-5.6953682804741224E-3</v>
      </c>
      <c r="L739" s="96">
        <v>78.906059265136705</v>
      </c>
      <c r="M739" s="92">
        <f t="shared" si="125"/>
        <v>-1.5325687642775421E-2</v>
      </c>
      <c r="N739" s="96">
        <v>428.323150634765</v>
      </c>
      <c r="O739" s="92">
        <f t="shared" si="126"/>
        <v>-1.5912713314959692E-2</v>
      </c>
      <c r="P739" s="96">
        <v>48.675220489501903</v>
      </c>
      <c r="Q739" s="92">
        <f t="shared" si="127"/>
        <v>7.7518418640682984E-3</v>
      </c>
      <c r="R739" s="96">
        <v>221.36799621582</v>
      </c>
      <c r="S739" s="92">
        <f t="shared" si="128"/>
        <v>-3.7468406933456322E-3</v>
      </c>
      <c r="T739" s="96">
        <v>179.99765014648401</v>
      </c>
      <c r="U739" s="92">
        <f t="shared" si="129"/>
        <v>5.0415978254330085E-3</v>
      </c>
      <c r="V739" s="96">
        <v>255.45683288574199</v>
      </c>
      <c r="W739" s="92">
        <f t="shared" si="130"/>
        <v>-3.8488028318550693E-4</v>
      </c>
      <c r="X739" s="96">
        <v>705.62872314453102</v>
      </c>
      <c r="Y739" s="92">
        <f t="shared" si="131"/>
        <v>1.7582555316703052E-2</v>
      </c>
    </row>
    <row r="740" spans="3:25" ht="14.25" customHeight="1" x14ac:dyDescent="0.35">
      <c r="C740" s="95">
        <v>45195</v>
      </c>
      <c r="D740" s="96">
        <v>27134.400000000001</v>
      </c>
      <c r="E740" s="92">
        <f t="shared" si="121"/>
        <v>1.0662042758851076E-3</v>
      </c>
      <c r="F740" s="96">
        <v>817.84997558593705</v>
      </c>
      <c r="G740" s="92">
        <f t="shared" si="122"/>
        <v>-1.5113256814967446E-2</v>
      </c>
      <c r="H740" s="96">
        <v>1012.29998779296</v>
      </c>
      <c r="I740" s="92">
        <f t="shared" si="123"/>
        <v>-1.479581789368023E-3</v>
      </c>
      <c r="J740" s="96">
        <v>75.5</v>
      </c>
      <c r="K740" s="92">
        <f t="shared" si="124"/>
        <v>-9.5763259187524596E-3</v>
      </c>
      <c r="L740" s="96">
        <v>80.134170532226506</v>
      </c>
      <c r="M740" s="92">
        <f t="shared" si="125"/>
        <v>3.8459902677070446E-3</v>
      </c>
      <c r="N740" s="96">
        <v>435.24914550781199</v>
      </c>
      <c r="O740" s="92">
        <f t="shared" si="126"/>
        <v>4.452093620050479E-2</v>
      </c>
      <c r="P740" s="96">
        <v>48.3008003234863</v>
      </c>
      <c r="Q740" s="92">
        <f t="shared" si="127"/>
        <v>-1.2440193104205188E-2</v>
      </c>
      <c r="R740" s="96">
        <v>222.20054626464801</v>
      </c>
      <c r="S740" s="92">
        <f t="shared" si="128"/>
        <v>2.2948912549038969E-3</v>
      </c>
      <c r="T740" s="96">
        <v>179.0947265625</v>
      </c>
      <c r="U740" s="92">
        <f t="shared" si="129"/>
        <v>-2.7653213561354972E-3</v>
      </c>
      <c r="V740" s="96">
        <v>255.55519104003901</v>
      </c>
      <c r="W740" s="92">
        <f t="shared" si="130"/>
        <v>1.1483078590325713E-2</v>
      </c>
      <c r="X740" s="96">
        <v>693.43634033203102</v>
      </c>
      <c r="Y740" s="92">
        <f t="shared" si="131"/>
        <v>5.9188566805306042E-3</v>
      </c>
    </row>
    <row r="741" spans="3:25" ht="14.25" customHeight="1" x14ac:dyDescent="0.35">
      <c r="C741" s="95">
        <v>45194</v>
      </c>
      <c r="D741" s="96">
        <v>27105.5</v>
      </c>
      <c r="E741" s="92">
        <f t="shared" si="121"/>
        <v>1.1438101422744928E-4</v>
      </c>
      <c r="F741" s="96">
        <v>830.40002441406205</v>
      </c>
      <c r="G741" s="92">
        <f t="shared" si="122"/>
        <v>-1.0368193808848458E-2</v>
      </c>
      <c r="H741" s="96">
        <v>1013.79998779296</v>
      </c>
      <c r="I741" s="92">
        <f t="shared" si="123"/>
        <v>-4.9077346485167928E-3</v>
      </c>
      <c r="J741" s="96">
        <v>76.230003356933594</v>
      </c>
      <c r="K741" s="92">
        <f t="shared" si="124"/>
        <v>-7.1632642759498211E-3</v>
      </c>
      <c r="L741" s="96">
        <v>79.827156066894503</v>
      </c>
      <c r="M741" s="92">
        <f t="shared" si="125"/>
        <v>2.2026589952266473E-3</v>
      </c>
      <c r="N741" s="96">
        <v>416.69738769531199</v>
      </c>
      <c r="O741" s="92">
        <f t="shared" si="126"/>
        <v>-2.2506163619809838E-3</v>
      </c>
      <c r="P741" s="96">
        <v>48.9092407226562</v>
      </c>
      <c r="Q741" s="92">
        <f t="shared" si="127"/>
        <v>3.8424899353577402E-3</v>
      </c>
      <c r="R741" s="96">
        <v>221.69178771972599</v>
      </c>
      <c r="S741" s="92">
        <f t="shared" si="128"/>
        <v>7.1443173313003872E-3</v>
      </c>
      <c r="T741" s="96">
        <v>179.59135437011699</v>
      </c>
      <c r="U741" s="92">
        <f t="shared" si="129"/>
        <v>-1.2551243201845974E-3</v>
      </c>
      <c r="V741" s="96">
        <v>252.65394592285099</v>
      </c>
      <c r="W741" s="92">
        <f t="shared" si="130"/>
        <v>-7.7793374136103655E-4</v>
      </c>
      <c r="X741" s="96">
        <v>689.35614013671795</v>
      </c>
      <c r="Y741" s="92">
        <f t="shared" si="131"/>
        <v>9.8445983148167659E-3</v>
      </c>
    </row>
    <row r="742" spans="3:25" ht="14.25" customHeight="1" x14ac:dyDescent="0.35">
      <c r="C742" s="95">
        <v>45191</v>
      </c>
      <c r="D742" s="96">
        <v>27102.400000000001</v>
      </c>
      <c r="E742" s="92">
        <f t="shared" si="121"/>
        <v>-4.5617153812814726E-3</v>
      </c>
      <c r="F742" s="96">
        <v>839.09997558593705</v>
      </c>
      <c r="G742" s="92">
        <f t="shared" si="122"/>
        <v>-9.7362367825586382E-3</v>
      </c>
      <c r="H742" s="96">
        <v>1018.79998779296</v>
      </c>
      <c r="I742" s="92">
        <f t="shared" si="123"/>
        <v>-4.54347975827607E-3</v>
      </c>
      <c r="J742" s="96">
        <v>76.779998779296804</v>
      </c>
      <c r="K742" s="92">
        <f t="shared" si="124"/>
        <v>3.7913573490195862E-3</v>
      </c>
      <c r="L742" s="96">
        <v>79.651710510253906</v>
      </c>
      <c r="M742" s="92">
        <f t="shared" si="125"/>
        <v>6.0941299164267715E-3</v>
      </c>
      <c r="N742" s="96">
        <v>417.63732910156199</v>
      </c>
      <c r="O742" s="92">
        <f t="shared" si="126"/>
        <v>7.1863880553994841E-2</v>
      </c>
      <c r="P742" s="96">
        <v>48.722026824951101</v>
      </c>
      <c r="Q742" s="92">
        <f t="shared" si="127"/>
        <v>-5.7305885401770507E-3</v>
      </c>
      <c r="R742" s="96">
        <v>220.11918640136699</v>
      </c>
      <c r="S742" s="92">
        <f t="shared" si="128"/>
        <v>-4.1849036558886388E-3</v>
      </c>
      <c r="T742" s="96">
        <v>179.81704711914</v>
      </c>
      <c r="U742" s="92">
        <f t="shared" si="129"/>
        <v>-1.2152930876715762E-2</v>
      </c>
      <c r="V742" s="96">
        <v>252.85064697265599</v>
      </c>
      <c r="W742" s="92">
        <f t="shared" si="130"/>
        <v>1.753374599259061E-3</v>
      </c>
      <c r="X742" s="96">
        <v>682.63586425781205</v>
      </c>
      <c r="Y742" s="92">
        <f t="shared" si="131"/>
        <v>-9.6797086852099534E-3</v>
      </c>
    </row>
    <row r="743" spans="3:25" ht="14.25" customHeight="1" x14ac:dyDescent="0.35">
      <c r="C743" s="95">
        <v>45190</v>
      </c>
      <c r="D743" s="96">
        <v>27226.6</v>
      </c>
      <c r="E743" s="92">
        <f t="shared" si="121"/>
        <v>-7.7878157308776119E-3</v>
      </c>
      <c r="F743" s="96">
        <v>847.34997558593705</v>
      </c>
      <c r="G743" s="92">
        <f t="shared" si="122"/>
        <v>-9.1791820732499696E-3</v>
      </c>
      <c r="H743" s="96">
        <v>1023.45001220703</v>
      </c>
      <c r="I743" s="92">
        <f t="shared" si="123"/>
        <v>1.4371376009285175E-2</v>
      </c>
      <c r="J743" s="96">
        <v>76.489997863769503</v>
      </c>
      <c r="K743" s="92">
        <f t="shared" si="124"/>
        <v>3.8137860300692994E-2</v>
      </c>
      <c r="L743" s="96">
        <v>79.169242858886705</v>
      </c>
      <c r="M743" s="92">
        <f t="shared" si="125"/>
        <v>-1.1067185914093169E-3</v>
      </c>
      <c r="N743" s="96">
        <v>389.63653564453102</v>
      </c>
      <c r="O743" s="92">
        <f t="shared" si="126"/>
        <v>-3.3619678671755637E-2</v>
      </c>
      <c r="P743" s="96">
        <v>49.002841949462798</v>
      </c>
      <c r="Q743" s="92">
        <f t="shared" si="127"/>
        <v>-5.6756790890916897E-2</v>
      </c>
      <c r="R743" s="96">
        <v>221.04423522949199</v>
      </c>
      <c r="S743" s="92">
        <f t="shared" si="128"/>
        <v>-1.1582339020857924E-2</v>
      </c>
      <c r="T743" s="96">
        <v>182.02923583984301</v>
      </c>
      <c r="U743" s="92">
        <f t="shared" si="129"/>
        <v>-1.4903530972755985E-2</v>
      </c>
      <c r="V743" s="96">
        <v>252.40808105468699</v>
      </c>
      <c r="W743" s="92">
        <f t="shared" si="130"/>
        <v>-2.0419813582785329E-2</v>
      </c>
      <c r="X743" s="96">
        <v>689.30816650390602</v>
      </c>
      <c r="Y743" s="92">
        <f t="shared" si="131"/>
        <v>-2.3620265214090441E-3</v>
      </c>
    </row>
    <row r="744" spans="3:25" ht="14.25" customHeight="1" x14ac:dyDescent="0.35">
      <c r="C744" s="95">
        <v>45189</v>
      </c>
      <c r="D744" s="96">
        <v>27440.3</v>
      </c>
      <c r="E744" s="92">
        <f t="shared" si="121"/>
        <v>-3.4826882431127082E-3</v>
      </c>
      <c r="F744" s="96">
        <v>855.20001220703102</v>
      </c>
      <c r="G744" s="92">
        <f t="shared" si="122"/>
        <v>1.1698821652461611E-4</v>
      </c>
      <c r="H744" s="96">
        <v>1008.95001220703</v>
      </c>
      <c r="I744" s="92">
        <f t="shared" si="123"/>
        <v>3.9802974788918366E-3</v>
      </c>
      <c r="J744" s="96">
        <v>73.680000305175696</v>
      </c>
      <c r="K744" s="92">
        <f t="shared" si="124"/>
        <v>-1.7599995930990708E-2</v>
      </c>
      <c r="L744" s="96">
        <v>79.2569580078125</v>
      </c>
      <c r="M744" s="92">
        <f t="shared" si="125"/>
        <v>-3.3094556946061671E-3</v>
      </c>
      <c r="N744" s="96">
        <v>403.19171142578102</v>
      </c>
      <c r="O744" s="92">
        <f t="shared" si="126"/>
        <v>3.4395215836806603E-2</v>
      </c>
      <c r="P744" s="96">
        <v>51.951438903808501</v>
      </c>
      <c r="Q744" s="92">
        <f t="shared" si="127"/>
        <v>2.3985167853766587E-2</v>
      </c>
      <c r="R744" s="96">
        <v>223.63444519042901</v>
      </c>
      <c r="S744" s="92">
        <f t="shared" si="128"/>
        <v>2.280486036835061E-3</v>
      </c>
      <c r="T744" s="96">
        <v>184.78315734863199</v>
      </c>
      <c r="U744" s="92">
        <f t="shared" si="129"/>
        <v>2.2738762367713106E-2</v>
      </c>
      <c r="V744" s="96">
        <v>257.66964721679602</v>
      </c>
      <c r="W744" s="92">
        <f t="shared" si="130"/>
        <v>-1.3368394065619404E-2</v>
      </c>
      <c r="X744" s="96">
        <v>690.940185546875</v>
      </c>
      <c r="Y744" s="92">
        <f t="shared" si="131"/>
        <v>-4.357729801050092E-3</v>
      </c>
    </row>
    <row r="745" spans="3:25" ht="14.25" customHeight="1" x14ac:dyDescent="0.35">
      <c r="C745" s="95">
        <v>45187</v>
      </c>
      <c r="D745" s="96">
        <v>27536.2</v>
      </c>
      <c r="E745" s="92">
        <f t="shared" si="121"/>
        <v>7.2444550929744445E-3</v>
      </c>
      <c r="F745" s="96">
        <v>855.09997558593705</v>
      </c>
      <c r="G745" s="92">
        <f t="shared" si="122"/>
        <v>1.0637040845873358E-2</v>
      </c>
      <c r="H745" s="96">
        <v>1004.95001220703</v>
      </c>
      <c r="I745" s="92">
        <f t="shared" si="123"/>
        <v>-1.4903869857487706E-3</v>
      </c>
      <c r="J745" s="96">
        <v>75</v>
      </c>
      <c r="K745" s="92">
        <f t="shared" si="124"/>
        <v>-1.1597223053118388E-2</v>
      </c>
      <c r="L745" s="96">
        <v>79.520126342773395</v>
      </c>
      <c r="M745" s="92">
        <f t="shared" si="125"/>
        <v>6.1044698349037585E-3</v>
      </c>
      <c r="N745" s="96">
        <v>389.78497314453102</v>
      </c>
      <c r="O745" s="92">
        <f t="shared" si="126"/>
        <v>-1.228527069006502E-2</v>
      </c>
      <c r="P745" s="96">
        <v>50.734561920166001</v>
      </c>
      <c r="Q745" s="92">
        <f t="shared" si="127"/>
        <v>-1.0948844313857453E-2</v>
      </c>
      <c r="R745" s="96">
        <v>223.12561035156199</v>
      </c>
      <c r="S745" s="92">
        <f t="shared" si="128"/>
        <v>2.1168486487258997E-2</v>
      </c>
      <c r="T745" s="96">
        <v>180.67483520507801</v>
      </c>
      <c r="U745" s="92">
        <f t="shared" si="129"/>
        <v>3.0911842006861701E-2</v>
      </c>
      <c r="V745" s="96">
        <v>261.16094970703102</v>
      </c>
      <c r="W745" s="92">
        <f t="shared" si="130"/>
        <v>6.0614881306046975E-3</v>
      </c>
      <c r="X745" s="96">
        <v>693.96429443359295</v>
      </c>
      <c r="Y745" s="92">
        <f t="shared" si="131"/>
        <v>-1.7952900522909543E-3</v>
      </c>
    </row>
    <row r="746" spans="3:25" ht="14.25" customHeight="1" x14ac:dyDescent="0.35">
      <c r="C746" s="95">
        <v>45184</v>
      </c>
      <c r="D746" s="96">
        <v>27338.15</v>
      </c>
      <c r="E746" s="92">
        <f t="shared" si="121"/>
        <v>-3.0050454859584796E-3</v>
      </c>
      <c r="F746" s="96">
        <v>846.09997558593705</v>
      </c>
      <c r="G746" s="92">
        <f t="shared" si="122"/>
        <v>-6.6334304831968671E-3</v>
      </c>
      <c r="H746" s="96">
        <v>1006.45001220703</v>
      </c>
      <c r="I746" s="92">
        <f t="shared" si="123"/>
        <v>2.3022997250563559E-2</v>
      </c>
      <c r="J746" s="96">
        <v>75.879997253417898</v>
      </c>
      <c r="K746" s="92">
        <f t="shared" si="124"/>
        <v>5.9657556200662931E-3</v>
      </c>
      <c r="L746" s="96">
        <v>79.037643432617102</v>
      </c>
      <c r="M746" s="92">
        <f t="shared" si="125"/>
        <v>7.829839428169505E-3</v>
      </c>
      <c r="N746" s="96">
        <v>394.63314819335898</v>
      </c>
      <c r="O746" s="92">
        <f t="shared" si="126"/>
        <v>-2.0385611447134466E-2</v>
      </c>
      <c r="P746" s="96">
        <v>51.296195983886697</v>
      </c>
      <c r="Q746" s="92">
        <f t="shared" si="127"/>
        <v>-1.9678115622662418E-2</v>
      </c>
      <c r="R746" s="96">
        <v>218.50028991699199</v>
      </c>
      <c r="S746" s="92">
        <f t="shared" si="128"/>
        <v>-7.3546359626420754E-3</v>
      </c>
      <c r="T746" s="96">
        <v>175.25730895996</v>
      </c>
      <c r="U746" s="92">
        <f t="shared" si="129"/>
        <v>-5.3805072413857236E-3</v>
      </c>
      <c r="V746" s="96">
        <v>259.58746337890602</v>
      </c>
      <c r="W746" s="92">
        <f t="shared" si="130"/>
        <v>-4.3379418210112153E-3</v>
      </c>
      <c r="X746" s="96">
        <v>695.21240234375</v>
      </c>
      <c r="Y746" s="92">
        <f t="shared" si="131"/>
        <v>-3.0974769185838635E-3</v>
      </c>
    </row>
    <row r="747" spans="3:25" ht="14.25" customHeight="1" x14ac:dyDescent="0.35">
      <c r="C747" s="95">
        <v>45183</v>
      </c>
      <c r="D747" s="96">
        <v>27420.55</v>
      </c>
      <c r="E747" s="92">
        <f t="shared" si="121"/>
        <v>5.3234880578985067E-3</v>
      </c>
      <c r="F747" s="96">
        <v>851.75</v>
      </c>
      <c r="G747" s="92">
        <f t="shared" si="122"/>
        <v>1.774402575305789E-2</v>
      </c>
      <c r="H747" s="96">
        <v>983.79998779296795</v>
      </c>
      <c r="I747" s="92">
        <f t="shared" si="123"/>
        <v>-2.0288091141872355E-3</v>
      </c>
      <c r="J747" s="96">
        <v>75.430000305175696</v>
      </c>
      <c r="K747" s="92">
        <f t="shared" si="124"/>
        <v>1.3261915238960142E-4</v>
      </c>
      <c r="L747" s="96">
        <v>78.423599243164006</v>
      </c>
      <c r="M747" s="92">
        <f t="shared" si="125"/>
        <v>9.599166323311259E-3</v>
      </c>
      <c r="N747" s="96">
        <v>402.84539794921801</v>
      </c>
      <c r="O747" s="92">
        <f t="shared" si="126"/>
        <v>2.8806082099740449E-2</v>
      </c>
      <c r="P747" s="96">
        <v>52.325870513916001</v>
      </c>
      <c r="Q747" s="92">
        <f t="shared" si="127"/>
        <v>7.7071355546516784E-2</v>
      </c>
      <c r="R747" s="96">
        <v>220.11918640136699</v>
      </c>
      <c r="S747" s="92">
        <f t="shared" si="128"/>
        <v>3.3735290715646293E-3</v>
      </c>
      <c r="T747" s="96">
        <v>176.20538330078099</v>
      </c>
      <c r="U747" s="92">
        <f t="shared" si="129"/>
        <v>1.0093150112658877E-2</v>
      </c>
      <c r="V747" s="96">
        <v>260.71844482421801</v>
      </c>
      <c r="W747" s="92">
        <f t="shared" si="130"/>
        <v>3.7740051257650897E-4</v>
      </c>
      <c r="X747" s="96">
        <v>697.37249755859295</v>
      </c>
      <c r="Y747" s="92">
        <f t="shared" si="131"/>
        <v>8.9562225204331547E-4</v>
      </c>
    </row>
    <row r="748" spans="3:25" ht="14.25" customHeight="1" x14ac:dyDescent="0.35">
      <c r="C748" s="95">
        <v>45182</v>
      </c>
      <c r="D748" s="96">
        <v>27275.35</v>
      </c>
      <c r="E748" s="92">
        <f t="shared" si="121"/>
        <v>9.2599102315995552E-3</v>
      </c>
      <c r="F748" s="96">
        <v>836.90002441406205</v>
      </c>
      <c r="G748" s="92">
        <f t="shared" si="122"/>
        <v>-1.8068712424582078E-2</v>
      </c>
      <c r="H748" s="96">
        <v>985.79998779296795</v>
      </c>
      <c r="I748" s="92">
        <f t="shared" si="123"/>
        <v>-1.8909235898505017E-2</v>
      </c>
      <c r="J748" s="96">
        <v>75.419998168945298</v>
      </c>
      <c r="K748" s="92">
        <f t="shared" si="124"/>
        <v>-2.3815737980962925E-2</v>
      </c>
      <c r="L748" s="96">
        <v>77.677955627441406</v>
      </c>
      <c r="M748" s="92">
        <f t="shared" si="125"/>
        <v>3.0849743401421881E-2</v>
      </c>
      <c r="N748" s="96">
        <v>391.56591796875</v>
      </c>
      <c r="O748" s="92">
        <f t="shared" si="126"/>
        <v>-3.5251023165006057E-3</v>
      </c>
      <c r="P748" s="96">
        <v>48.581619262695298</v>
      </c>
      <c r="Q748" s="92">
        <f t="shared" si="127"/>
        <v>2.3668749872899131E-2</v>
      </c>
      <c r="R748" s="96">
        <v>219.37910461425699</v>
      </c>
      <c r="S748" s="92">
        <f t="shared" si="128"/>
        <v>8.7195282380116979E-3</v>
      </c>
      <c r="T748" s="96">
        <v>174.44468688964801</v>
      </c>
      <c r="U748" s="92">
        <f t="shared" si="129"/>
        <v>9.931998978444101E-3</v>
      </c>
      <c r="V748" s="96">
        <v>260.62008666992102</v>
      </c>
      <c r="W748" s="92">
        <f t="shared" si="130"/>
        <v>8.7552643683261877E-3</v>
      </c>
      <c r="X748" s="96">
        <v>696.74847412109295</v>
      </c>
      <c r="Y748" s="92">
        <f t="shared" si="131"/>
        <v>7.7762481591161503E-3</v>
      </c>
    </row>
    <row r="749" spans="3:25" ht="14.25" customHeight="1" x14ac:dyDescent="0.35">
      <c r="C749" s="95">
        <v>45181</v>
      </c>
      <c r="D749" s="96">
        <v>27025.1</v>
      </c>
      <c r="E749" s="92">
        <f t="shared" si="121"/>
        <v>-2.4948947562110746E-2</v>
      </c>
      <c r="F749" s="96">
        <v>852.29998779296795</v>
      </c>
      <c r="G749" s="92">
        <f t="shared" si="122"/>
        <v>-2.5831564739331014E-2</v>
      </c>
      <c r="H749" s="96">
        <v>1004.79998779296</v>
      </c>
      <c r="I749" s="92">
        <f t="shared" si="123"/>
        <v>-9.7078168669914033E-3</v>
      </c>
      <c r="J749" s="96">
        <v>77.260002136230398</v>
      </c>
      <c r="K749" s="92">
        <f t="shared" si="124"/>
        <v>-3.0371462847347708E-2</v>
      </c>
      <c r="L749" s="96">
        <v>75.353324890136705</v>
      </c>
      <c r="M749" s="92">
        <f t="shared" si="125"/>
        <v>-6.5796540290913641E-2</v>
      </c>
      <c r="N749" s="96">
        <v>392.95111083984301</v>
      </c>
      <c r="O749" s="92">
        <f t="shared" si="126"/>
        <v>-7.9072519857603552E-2</v>
      </c>
      <c r="P749" s="96">
        <v>47.458339691162102</v>
      </c>
      <c r="Q749" s="92">
        <f t="shared" si="127"/>
        <v>-7.3126275800703744E-2</v>
      </c>
      <c r="R749" s="96">
        <v>217.48275756835901</v>
      </c>
      <c r="S749" s="92">
        <f t="shared" si="128"/>
        <v>-3.290824029121886E-2</v>
      </c>
      <c r="T749" s="96">
        <v>172.72914123535099</v>
      </c>
      <c r="U749" s="92">
        <f t="shared" si="129"/>
        <v>-3.5664718001212181E-2</v>
      </c>
      <c r="V749" s="96">
        <v>258.35809326171801</v>
      </c>
      <c r="W749" s="92">
        <f t="shared" si="130"/>
        <v>-3.3835971834534129E-2</v>
      </c>
      <c r="X749" s="96">
        <v>691.37219238281205</v>
      </c>
      <c r="Y749" s="92">
        <f t="shared" si="131"/>
        <v>3.6934157463406336E-3</v>
      </c>
    </row>
    <row r="750" spans="3:25" ht="14.25" customHeight="1" x14ac:dyDescent="0.35">
      <c r="C750" s="95">
        <v>45180</v>
      </c>
      <c r="D750" s="96">
        <v>27716.6</v>
      </c>
      <c r="E750" s="92">
        <f t="shared" si="121"/>
        <v>1.0151960507397639E-2</v>
      </c>
      <c r="F750" s="96">
        <v>874.90002441406205</v>
      </c>
      <c r="G750" s="92">
        <f t="shared" si="122"/>
        <v>5.0300149356617085E-2</v>
      </c>
      <c r="H750" s="96">
        <v>1014.65002441406</v>
      </c>
      <c r="I750" s="92">
        <f t="shared" si="123"/>
        <v>1.3433891373394014E-2</v>
      </c>
      <c r="J750" s="96">
        <v>79.680000305175696</v>
      </c>
      <c r="K750" s="92">
        <f t="shared" si="124"/>
        <v>7.9236060260538199E-2</v>
      </c>
      <c r="L750" s="96">
        <v>80.660507202148395</v>
      </c>
      <c r="M750" s="92">
        <f t="shared" si="125"/>
        <v>-1.0226030570054778E-2</v>
      </c>
      <c r="N750" s="96">
        <v>426.69061279296801</v>
      </c>
      <c r="O750" s="92">
        <f t="shared" si="126"/>
        <v>9.30174236467598E-2</v>
      </c>
      <c r="P750" s="96">
        <v>51.20259475708</v>
      </c>
      <c r="Q750" s="92">
        <f t="shared" si="127"/>
        <v>3.5984864418455054E-2</v>
      </c>
      <c r="R750" s="96">
        <v>224.88327026367099</v>
      </c>
      <c r="S750" s="92">
        <f t="shared" si="128"/>
        <v>1.1862823945844481E-2</v>
      </c>
      <c r="T750" s="96">
        <v>179.11730957031199</v>
      </c>
      <c r="U750" s="92">
        <f t="shared" si="129"/>
        <v>2.2617463567840668E-2</v>
      </c>
      <c r="V750" s="96">
        <v>267.40603637695301</v>
      </c>
      <c r="W750" s="92">
        <f t="shared" si="130"/>
        <v>1.1344784996520252E-2</v>
      </c>
      <c r="X750" s="96">
        <v>688.82806396484295</v>
      </c>
      <c r="Y750" s="92">
        <f t="shared" si="131"/>
        <v>-1.0958734119330904E-2</v>
      </c>
    </row>
    <row r="751" spans="3:25" ht="14.25" customHeight="1" x14ac:dyDescent="0.35">
      <c r="C751" s="95">
        <v>45177</v>
      </c>
      <c r="D751" s="96">
        <v>27438.05</v>
      </c>
      <c r="E751" s="92">
        <f t="shared" si="121"/>
        <v>1.3864023929482716E-2</v>
      </c>
      <c r="F751" s="96">
        <v>833</v>
      </c>
      <c r="G751" s="92">
        <f t="shared" si="122"/>
        <v>-7.62452254934054E-3</v>
      </c>
      <c r="H751" s="96">
        <v>1001.20001220703</v>
      </c>
      <c r="I751" s="92">
        <f t="shared" si="123"/>
        <v>-1.446179795265401E-3</v>
      </c>
      <c r="J751" s="96">
        <v>73.830001831054602</v>
      </c>
      <c r="K751" s="92">
        <f t="shared" si="124"/>
        <v>2.8846148734701593E-2</v>
      </c>
      <c r="L751" s="96">
        <v>81.493865966796804</v>
      </c>
      <c r="M751" s="92">
        <f t="shared" si="125"/>
        <v>2.2002071069070261E-2</v>
      </c>
      <c r="N751" s="96">
        <v>390.37860107421801</v>
      </c>
      <c r="O751" s="92">
        <f t="shared" si="126"/>
        <v>3.1638134217766956E-2</v>
      </c>
      <c r="P751" s="96">
        <v>49.424076080322202</v>
      </c>
      <c r="Q751" s="92">
        <f t="shared" si="127"/>
        <v>-2.1315995910386132E-2</v>
      </c>
      <c r="R751" s="96">
        <v>222.24679565429599</v>
      </c>
      <c r="S751" s="92">
        <f t="shared" si="128"/>
        <v>2.6270679840733502E-2</v>
      </c>
      <c r="T751" s="96">
        <v>175.15573120117099</v>
      </c>
      <c r="U751" s="92">
        <f t="shared" si="129"/>
        <v>6.4202547165086443E-3</v>
      </c>
      <c r="V751" s="96">
        <v>264.40640258789</v>
      </c>
      <c r="W751" s="92">
        <f t="shared" si="130"/>
        <v>1.9529650378482089E-2</v>
      </c>
      <c r="X751" s="96">
        <v>696.46038818359295</v>
      </c>
      <c r="Y751" s="92">
        <f t="shared" si="131"/>
        <v>7.6393263087315422E-3</v>
      </c>
    </row>
    <row r="752" spans="3:25" ht="14.25" customHeight="1" x14ac:dyDescent="0.35">
      <c r="C752" s="95">
        <v>45176</v>
      </c>
      <c r="D752" s="96">
        <v>27062.85</v>
      </c>
      <c r="E752" s="92">
        <f t="shared" si="121"/>
        <v>9.0585721796128116E-3</v>
      </c>
      <c r="F752" s="96">
        <v>839.40002441406205</v>
      </c>
      <c r="G752" s="92">
        <f t="shared" si="122"/>
        <v>-1.9335227007352351E-2</v>
      </c>
      <c r="H752" s="96">
        <v>1002.65002441406</v>
      </c>
      <c r="I752" s="92">
        <f t="shared" si="123"/>
        <v>-3.4290341472882346E-3</v>
      </c>
      <c r="J752" s="96">
        <v>71.760002136230398</v>
      </c>
      <c r="K752" s="92">
        <f t="shared" si="124"/>
        <v>3.2369442250775649E-2</v>
      </c>
      <c r="L752" s="96">
        <v>79.739433288574205</v>
      </c>
      <c r="M752" s="92">
        <f t="shared" si="125"/>
        <v>-1.3029315038119216E-2</v>
      </c>
      <c r="N752" s="96">
        <v>378.40652465820301</v>
      </c>
      <c r="O752" s="92">
        <f t="shared" si="126"/>
        <v>3.9234315269665032E-4</v>
      </c>
      <c r="P752" s="96">
        <v>50.500545501708899</v>
      </c>
      <c r="Q752" s="92">
        <f t="shared" si="127"/>
        <v>1.2195201207438E-2</v>
      </c>
      <c r="R752" s="96">
        <v>216.55767822265599</v>
      </c>
      <c r="S752" s="92">
        <f t="shared" si="128"/>
        <v>9.4869836268673957E-3</v>
      </c>
      <c r="T752" s="96">
        <v>174.03836059570301</v>
      </c>
      <c r="U752" s="92">
        <f t="shared" si="129"/>
        <v>9.8231694916652845E-3</v>
      </c>
      <c r="V752" s="96">
        <v>259.341552734375</v>
      </c>
      <c r="W752" s="92">
        <f t="shared" si="130"/>
        <v>2.4077640957931079E-2</v>
      </c>
      <c r="X752" s="96">
        <v>691.18023681640602</v>
      </c>
      <c r="Y752" s="92">
        <f t="shared" si="131"/>
        <v>2.8279673476192535E-2</v>
      </c>
    </row>
    <row r="753" spans="3:25" ht="14.25" customHeight="1" x14ac:dyDescent="0.35">
      <c r="C753" s="95">
        <v>45175</v>
      </c>
      <c r="D753" s="96">
        <v>26819.9</v>
      </c>
      <c r="E753" s="92">
        <f t="shared" si="121"/>
        <v>2.8755188273568155E-3</v>
      </c>
      <c r="F753" s="96">
        <v>855.95001220703102</v>
      </c>
      <c r="G753" s="92">
        <f t="shared" si="122"/>
        <v>5.2246603186703711E-2</v>
      </c>
      <c r="H753" s="96">
        <v>1006.09997558593</v>
      </c>
      <c r="I753" s="92">
        <f t="shared" si="123"/>
        <v>4.5733292918125334E-2</v>
      </c>
      <c r="J753" s="96">
        <v>69.510002136230398</v>
      </c>
      <c r="K753" s="92">
        <f t="shared" si="124"/>
        <v>1.4892747908822335E-2</v>
      </c>
      <c r="L753" s="96">
        <v>80.792098999023395</v>
      </c>
      <c r="M753" s="92">
        <f t="shared" si="125"/>
        <v>3.3090341023998437E-2</v>
      </c>
      <c r="N753" s="96">
        <v>378.25811767578102</v>
      </c>
      <c r="O753" s="92">
        <f t="shared" si="126"/>
        <v>9.3729755657012692E-3</v>
      </c>
      <c r="P753" s="96">
        <v>49.892101287841797</v>
      </c>
      <c r="Q753" s="92">
        <f t="shared" si="127"/>
        <v>1.1385057494819995E-2</v>
      </c>
      <c r="R753" s="96">
        <v>214.52250671386699</v>
      </c>
      <c r="S753" s="92">
        <f t="shared" si="128"/>
        <v>-1.1509047971133168E-2</v>
      </c>
      <c r="T753" s="96">
        <v>172.34538269042901</v>
      </c>
      <c r="U753" s="92">
        <f t="shared" si="129"/>
        <v>7.8637584139595873E-4</v>
      </c>
      <c r="V753" s="96">
        <v>253.24403381347599</v>
      </c>
      <c r="W753" s="92">
        <f t="shared" si="130"/>
        <v>-3.6757486613959722E-3</v>
      </c>
      <c r="X753" s="96">
        <v>672.17144775390602</v>
      </c>
      <c r="Y753" s="92">
        <f t="shared" si="131"/>
        <v>-2.0667535667311387E-3</v>
      </c>
    </row>
    <row r="754" spans="3:25" ht="14.25" customHeight="1" x14ac:dyDescent="0.35">
      <c r="C754" s="95">
        <v>45174</v>
      </c>
      <c r="D754" s="96">
        <v>26743</v>
      </c>
      <c r="E754" s="92">
        <f t="shared" si="121"/>
        <v>4.128329275092435E-3</v>
      </c>
      <c r="F754" s="96">
        <v>813.45001220703102</v>
      </c>
      <c r="G754" s="92">
        <f t="shared" si="122"/>
        <v>-5.0757870631440438E-3</v>
      </c>
      <c r="H754" s="96">
        <v>962.09997558593705</v>
      </c>
      <c r="I754" s="92">
        <f t="shared" si="123"/>
        <v>3.0233145767308844E-3</v>
      </c>
      <c r="J754" s="96">
        <v>68.489997863769503</v>
      </c>
      <c r="K754" s="92">
        <f t="shared" si="124"/>
        <v>2.0482720230259321E-3</v>
      </c>
      <c r="L754" s="96">
        <v>78.204292297363196</v>
      </c>
      <c r="M754" s="92">
        <f t="shared" si="125"/>
        <v>-2.1941822368354069E-2</v>
      </c>
      <c r="N754" s="96">
        <v>374.74563598632801</v>
      </c>
      <c r="O754" s="92">
        <f t="shared" si="126"/>
        <v>4.1666613648802864E-2</v>
      </c>
      <c r="P754" s="96">
        <v>49.330471038818303</v>
      </c>
      <c r="Q754" s="92">
        <f t="shared" si="127"/>
        <v>2.7290588949972383E-2</v>
      </c>
      <c r="R754" s="96">
        <v>217.02020263671801</v>
      </c>
      <c r="S754" s="92">
        <f t="shared" si="128"/>
        <v>-5.0890546082497101E-3</v>
      </c>
      <c r="T754" s="96">
        <v>172.2099609375</v>
      </c>
      <c r="U754" s="92">
        <f t="shared" si="129"/>
        <v>-4.3068367780584316E-3</v>
      </c>
      <c r="V754" s="96">
        <v>254.17832946777301</v>
      </c>
      <c r="W754" s="92">
        <f t="shared" si="130"/>
        <v>-2.7011399424826665E-3</v>
      </c>
      <c r="X754" s="96">
        <v>673.56353759765602</v>
      </c>
      <c r="Y754" s="92">
        <f t="shared" si="131"/>
        <v>-5.5279760519253429E-3</v>
      </c>
    </row>
    <row r="755" spans="3:25" ht="14.25" customHeight="1" x14ac:dyDescent="0.35">
      <c r="C755" s="95">
        <v>45173</v>
      </c>
      <c r="D755" s="96">
        <v>26633.05</v>
      </c>
      <c r="E755" s="92">
        <f t="shared" si="121"/>
        <v>1.1398288832600967E-2</v>
      </c>
      <c r="F755" s="96">
        <v>817.59997558593705</v>
      </c>
      <c r="G755" s="92">
        <f t="shared" si="122"/>
        <v>-8.8496164529880961E-3</v>
      </c>
      <c r="H755" s="96">
        <v>959.20001220703102</v>
      </c>
      <c r="I755" s="92">
        <f t="shared" si="123"/>
        <v>1.0641699379307923E-2</v>
      </c>
      <c r="J755" s="96">
        <v>68.349998474121094</v>
      </c>
      <c r="K755" s="92">
        <f t="shared" si="124"/>
        <v>3.4822033551777265E-2</v>
      </c>
      <c r="L755" s="96">
        <v>79.958732604980398</v>
      </c>
      <c r="M755" s="92">
        <f t="shared" si="125"/>
        <v>5.4366677334057867E-2</v>
      </c>
      <c r="N755" s="96">
        <v>359.75582885742102</v>
      </c>
      <c r="O755" s="92">
        <f t="shared" si="126"/>
        <v>2.6393827190266617E-2</v>
      </c>
      <c r="P755" s="96">
        <v>48.01997756958</v>
      </c>
      <c r="Q755" s="92">
        <f t="shared" si="127"/>
        <v>2.0895425310477167E-2</v>
      </c>
      <c r="R755" s="96">
        <v>218.130279541015</v>
      </c>
      <c r="S755" s="92">
        <f t="shared" si="128"/>
        <v>2.2106578063131099E-2</v>
      </c>
      <c r="T755" s="96">
        <v>172.95484924316401</v>
      </c>
      <c r="U755" s="92">
        <f t="shared" si="129"/>
        <v>1.2688300428705723E-2</v>
      </c>
      <c r="V755" s="96">
        <v>254.86676025390599</v>
      </c>
      <c r="W755" s="92">
        <f t="shared" si="130"/>
        <v>1.4881552934627562E-2</v>
      </c>
      <c r="X755" s="96">
        <v>677.30767822265602</v>
      </c>
      <c r="Y755" s="92">
        <f t="shared" si="131"/>
        <v>6.0583172132212537E-2</v>
      </c>
    </row>
    <row r="756" spans="3:25" ht="14.25" customHeight="1" x14ac:dyDescent="0.35">
      <c r="C756" s="95">
        <v>45170</v>
      </c>
      <c r="D756" s="96">
        <v>26332.9</v>
      </c>
      <c r="E756" s="92">
        <f t="shared" si="121"/>
        <v>2.371228805405301E-2</v>
      </c>
      <c r="F756" s="96">
        <v>824.90002441406205</v>
      </c>
      <c r="G756" s="92">
        <f t="shared" si="122"/>
        <v>1.5949272753664312E-2</v>
      </c>
      <c r="H756" s="96">
        <v>949.09997558593705</v>
      </c>
      <c r="I756" s="92">
        <f t="shared" si="123"/>
        <v>2.2021160431000997E-2</v>
      </c>
      <c r="J756" s="96">
        <v>66.050003051757798</v>
      </c>
      <c r="K756" s="92">
        <f t="shared" si="124"/>
        <v>2.785560000033338E-2</v>
      </c>
      <c r="L756" s="96">
        <v>75.835792541503906</v>
      </c>
      <c r="M756" s="92">
        <f t="shared" si="125"/>
        <v>3.906246814980241E-2</v>
      </c>
      <c r="N756" s="96">
        <v>350.50466918945301</v>
      </c>
      <c r="O756" s="92">
        <f t="shared" si="126"/>
        <v>9.402947545896545E-3</v>
      </c>
      <c r="P756" s="96">
        <v>47.037117004394503</v>
      </c>
      <c r="Q756" s="92">
        <f t="shared" si="127"/>
        <v>9.960035651239707E-4</v>
      </c>
      <c r="R756" s="96">
        <v>213.41246032714801</v>
      </c>
      <c r="S756" s="92">
        <f t="shared" si="128"/>
        <v>4.7208468416135574E-2</v>
      </c>
      <c r="T756" s="96">
        <v>170.787841796875</v>
      </c>
      <c r="U756" s="92">
        <f t="shared" si="129"/>
        <v>3.1281897151103966E-2</v>
      </c>
      <c r="V756" s="96">
        <v>251.12956237792901</v>
      </c>
      <c r="W756" s="92">
        <f t="shared" si="130"/>
        <v>4.1819640287323434E-2</v>
      </c>
      <c r="X756" s="96">
        <v>638.6181640625</v>
      </c>
      <c r="Y756" s="92">
        <f t="shared" si="131"/>
        <v>1.2635098325519012E-2</v>
      </c>
    </row>
    <row r="757" spans="3:25" ht="14.25" customHeight="1" x14ac:dyDescent="0.35">
      <c r="C757" s="95">
        <v>45169</v>
      </c>
      <c r="D757" s="96">
        <v>25722.95</v>
      </c>
      <c r="E757" s="92">
        <f t="shared" si="121"/>
        <v>-9.0950940038252437E-3</v>
      </c>
      <c r="F757" s="96">
        <v>811.95001220703102</v>
      </c>
      <c r="G757" s="92">
        <f t="shared" si="122"/>
        <v>-3.5345134333540251E-2</v>
      </c>
      <c r="H757" s="96">
        <v>928.65002441406205</v>
      </c>
      <c r="I757" s="92">
        <f t="shared" si="123"/>
        <v>-4.3122076853104541E-2</v>
      </c>
      <c r="J757" s="96">
        <v>64.260002136230398</v>
      </c>
      <c r="K757" s="92">
        <f t="shared" si="124"/>
        <v>-2.1619947660587946E-2</v>
      </c>
      <c r="L757" s="96">
        <v>72.984825134277301</v>
      </c>
      <c r="M757" s="92">
        <f t="shared" si="125"/>
        <v>-1.0112997735202245E-2</v>
      </c>
      <c r="N757" s="96">
        <v>347.23959350585898</v>
      </c>
      <c r="O757" s="92">
        <f t="shared" si="126"/>
        <v>-1.639572846261439E-2</v>
      </c>
      <c r="P757" s="96">
        <v>46.9903144836425</v>
      </c>
      <c r="Q757" s="92">
        <f t="shared" si="127"/>
        <v>-1.4720212697459933E-2</v>
      </c>
      <c r="R757" s="96">
        <v>203.79176330566401</v>
      </c>
      <c r="S757" s="92">
        <f t="shared" si="128"/>
        <v>-4.5383239529583896E-4</v>
      </c>
      <c r="T757" s="96">
        <v>165.607330322265</v>
      </c>
      <c r="U757" s="92">
        <f t="shared" si="129"/>
        <v>-1.0319602283736851E-2</v>
      </c>
      <c r="V757" s="96">
        <v>241.04898071289</v>
      </c>
      <c r="W757" s="92">
        <f t="shared" si="130"/>
        <v>-9.0963696566731533E-3</v>
      </c>
      <c r="X757" s="96">
        <v>630.64984130859295</v>
      </c>
      <c r="Y757" s="92">
        <f t="shared" si="131"/>
        <v>-5.6760541016503963E-3</v>
      </c>
    </row>
    <row r="758" spans="3:25" ht="14.25" customHeight="1" x14ac:dyDescent="0.35">
      <c r="C758" s="95">
        <v>45168</v>
      </c>
      <c r="D758" s="96">
        <v>25959.05</v>
      </c>
      <c r="E758" s="92">
        <f t="shared" si="121"/>
        <v>-3.7456848827459588E-3</v>
      </c>
      <c r="F758" s="96">
        <v>841.70001220703102</v>
      </c>
      <c r="G758" s="92">
        <f t="shared" si="122"/>
        <v>-1.8024863520936685E-2</v>
      </c>
      <c r="H758" s="96">
        <v>970.5</v>
      </c>
      <c r="I758" s="92">
        <f t="shared" si="123"/>
        <v>-4.104669061056998E-3</v>
      </c>
      <c r="J758" s="96">
        <v>65.680000305175696</v>
      </c>
      <c r="K758" s="92">
        <f t="shared" si="124"/>
        <v>-1.292456565252198E-2</v>
      </c>
      <c r="L758" s="96">
        <v>73.730461120605398</v>
      </c>
      <c r="M758" s="92">
        <f t="shared" si="125"/>
        <v>1.1431987523716547E-2</v>
      </c>
      <c r="N758" s="96">
        <v>353.027740478515</v>
      </c>
      <c r="O758" s="92">
        <f t="shared" si="126"/>
        <v>-2.5668977976925689E-2</v>
      </c>
      <c r="P758" s="96">
        <v>47.692356109619098</v>
      </c>
      <c r="Q758" s="92">
        <f t="shared" si="127"/>
        <v>-1.9589194498459417E-3</v>
      </c>
      <c r="R758" s="96">
        <v>203.88429260253901</v>
      </c>
      <c r="S758" s="92">
        <f t="shared" si="128"/>
        <v>-3.1660228261289891E-3</v>
      </c>
      <c r="T758" s="96">
        <v>167.33415222167901</v>
      </c>
      <c r="U758" s="92">
        <f t="shared" si="129"/>
        <v>-1.61258342789522E-2</v>
      </c>
      <c r="V758" s="96">
        <v>243.26177978515599</v>
      </c>
      <c r="W758" s="92">
        <f t="shared" si="130"/>
        <v>1.8226149031643768E-3</v>
      </c>
      <c r="X758" s="96">
        <v>634.24987792968705</v>
      </c>
      <c r="Y758" s="92">
        <f t="shared" si="131"/>
        <v>-7.6605012963907315E-3</v>
      </c>
    </row>
    <row r="759" spans="3:25" ht="14.25" customHeight="1" x14ac:dyDescent="0.35">
      <c r="C759" s="95">
        <v>45167</v>
      </c>
      <c r="D759" s="96">
        <v>26056.65</v>
      </c>
      <c r="E759" s="92">
        <f t="shared" si="121"/>
        <v>1.5701996479062785E-3</v>
      </c>
      <c r="F759" s="96">
        <v>857.15002441406205</v>
      </c>
      <c r="G759" s="92">
        <f t="shared" si="122"/>
        <v>-9.017848063920253E-3</v>
      </c>
      <c r="H759" s="96">
        <v>974.5</v>
      </c>
      <c r="I759" s="92">
        <f t="shared" si="123"/>
        <v>-5.7136779159586704E-3</v>
      </c>
      <c r="J759" s="96">
        <v>66.540000915527301</v>
      </c>
      <c r="K759" s="92">
        <f t="shared" si="124"/>
        <v>3.3871974588284504E-2</v>
      </c>
      <c r="L759" s="96">
        <v>72.897102355957003</v>
      </c>
      <c r="M759" s="92">
        <f t="shared" si="125"/>
        <v>1.5271950699624837E-2</v>
      </c>
      <c r="N759" s="96">
        <v>362.32833862304602</v>
      </c>
      <c r="O759" s="92">
        <f t="shared" si="126"/>
        <v>5.4571676615100984E-2</v>
      </c>
      <c r="P759" s="96">
        <v>47.785964965820298</v>
      </c>
      <c r="Q759" s="92">
        <f t="shared" si="127"/>
        <v>7.8973172551068949E-3</v>
      </c>
      <c r="R759" s="96">
        <v>204.53184509277301</v>
      </c>
      <c r="S759" s="92">
        <f t="shared" si="128"/>
        <v>1.0974003631428531E-2</v>
      </c>
      <c r="T759" s="96">
        <v>170.07678222656199</v>
      </c>
      <c r="U759" s="92">
        <f t="shared" si="129"/>
        <v>1.0663872704873567E-2</v>
      </c>
      <c r="V759" s="96">
        <v>242.81921386718699</v>
      </c>
      <c r="W759" s="92">
        <f t="shared" si="130"/>
        <v>7.9608090264087217E-3</v>
      </c>
      <c r="X759" s="96">
        <v>639.14605712890602</v>
      </c>
      <c r="Y759" s="92">
        <f t="shared" si="131"/>
        <v>-1.4250413833200026E-3</v>
      </c>
    </row>
    <row r="760" spans="3:25" ht="14.25" customHeight="1" x14ac:dyDescent="0.35">
      <c r="C760" s="95">
        <v>45166</v>
      </c>
      <c r="D760" s="96">
        <v>26015.8</v>
      </c>
      <c r="E760" s="92">
        <f t="shared" si="121"/>
        <v>1.3163161622071762E-3</v>
      </c>
      <c r="F760" s="96">
        <v>864.95001220703102</v>
      </c>
      <c r="G760" s="92">
        <f t="shared" si="122"/>
        <v>-1.0977046160807413E-2</v>
      </c>
      <c r="H760" s="96">
        <v>980.09997558593705</v>
      </c>
      <c r="I760" s="92">
        <f t="shared" si="123"/>
        <v>6.6360035816570573E-4</v>
      </c>
      <c r="J760" s="96">
        <v>64.360000610351506</v>
      </c>
      <c r="K760" s="92">
        <f t="shared" si="124"/>
        <v>-9.99848491800992E-3</v>
      </c>
      <c r="L760" s="96">
        <v>71.800567626953097</v>
      </c>
      <c r="M760" s="92">
        <f t="shared" si="125"/>
        <v>8.0047693365765671E-3</v>
      </c>
      <c r="N760" s="96">
        <v>343.57867431640602</v>
      </c>
      <c r="O760" s="92">
        <f t="shared" si="126"/>
        <v>-1.0069447956786437E-3</v>
      </c>
      <c r="P760" s="96">
        <v>47.411540985107401</v>
      </c>
      <c r="Q760" s="92">
        <f t="shared" si="127"/>
        <v>1.300000195612494E-2</v>
      </c>
      <c r="R760" s="96">
        <v>202.31167602539</v>
      </c>
      <c r="S760" s="92">
        <f t="shared" si="128"/>
        <v>3.6714819620009553E-3</v>
      </c>
      <c r="T760" s="96">
        <v>168.28224182128901</v>
      </c>
      <c r="U760" s="92">
        <f t="shared" si="129"/>
        <v>2.6859598972858167E-2</v>
      </c>
      <c r="V760" s="96">
        <v>240.901443481445</v>
      </c>
      <c r="W760" s="92">
        <f t="shared" si="130"/>
        <v>-2.6466220397550755E-3</v>
      </c>
      <c r="X760" s="96">
        <v>640.05816650390602</v>
      </c>
      <c r="Y760" s="92">
        <f t="shared" si="131"/>
        <v>5.2532117722781102E-4</v>
      </c>
    </row>
    <row r="761" spans="3:25" ht="14.25" customHeight="1" x14ac:dyDescent="0.35">
      <c r="C761" s="95">
        <v>45163</v>
      </c>
      <c r="D761" s="96">
        <v>25981.599999999999</v>
      </c>
      <c r="E761" s="92">
        <f t="shared" si="121"/>
        <v>-7.2483980543572857E-3</v>
      </c>
      <c r="F761" s="96">
        <v>874.54998779296795</v>
      </c>
      <c r="G761" s="92">
        <f t="shared" si="122"/>
        <v>-2.3012943148360221E-2</v>
      </c>
      <c r="H761" s="96">
        <v>979.45001220703102</v>
      </c>
      <c r="I761" s="92">
        <f t="shared" si="123"/>
        <v>-4.2698237206194589E-3</v>
      </c>
      <c r="J761" s="96">
        <v>65.010002136230398</v>
      </c>
      <c r="K761" s="92">
        <f t="shared" si="124"/>
        <v>-1.1405109118553192E-2</v>
      </c>
      <c r="L761" s="96">
        <v>71.230384826660099</v>
      </c>
      <c r="M761" s="92">
        <f t="shared" si="125"/>
        <v>-1.0962214201799214E-2</v>
      </c>
      <c r="N761" s="96">
        <v>343.92498779296801</v>
      </c>
      <c r="O761" s="92">
        <f t="shared" si="126"/>
        <v>-8.839478424425673E-3</v>
      </c>
      <c r="P761" s="96">
        <v>46.8031005859375</v>
      </c>
      <c r="Q761" s="92">
        <f t="shared" si="127"/>
        <v>-9.9010284506473312E-3</v>
      </c>
      <c r="R761" s="96">
        <v>201.57160949707</v>
      </c>
      <c r="S761" s="92">
        <f t="shared" si="128"/>
        <v>-1.33574913991239E-2</v>
      </c>
      <c r="T761" s="96">
        <v>163.88047790527301</v>
      </c>
      <c r="U761" s="92">
        <f t="shared" si="129"/>
        <v>-1.7458566346126858E-2</v>
      </c>
      <c r="V761" s="96">
        <v>241.54071044921801</v>
      </c>
      <c r="W761" s="92">
        <f t="shared" si="130"/>
        <v>-1.6616604826302783E-2</v>
      </c>
      <c r="X761" s="96">
        <v>639.72210693359295</v>
      </c>
      <c r="Y761" s="92">
        <f t="shared" si="131"/>
        <v>3.236981029421937E-3</v>
      </c>
    </row>
    <row r="762" spans="3:25" ht="14.25" customHeight="1" x14ac:dyDescent="0.35">
      <c r="C762" s="95">
        <v>45162</v>
      </c>
      <c r="D762" s="96">
        <v>26171.3</v>
      </c>
      <c r="E762" s="92">
        <f t="shared" si="121"/>
        <v>-7.5426049100879577E-3</v>
      </c>
      <c r="F762" s="96">
        <v>895.15002441406205</v>
      </c>
      <c r="G762" s="92">
        <f t="shared" si="122"/>
        <v>5.334680895955568E-3</v>
      </c>
      <c r="H762" s="96">
        <v>983.65002441406205</v>
      </c>
      <c r="I762" s="92">
        <f t="shared" si="123"/>
        <v>1.2506458480763705E-2</v>
      </c>
      <c r="J762" s="96">
        <v>65.760002136230398</v>
      </c>
      <c r="K762" s="92">
        <f t="shared" si="124"/>
        <v>1.8429649171913809E-2</v>
      </c>
      <c r="L762" s="96">
        <v>72.019882202148395</v>
      </c>
      <c r="M762" s="92">
        <f t="shared" si="125"/>
        <v>-2.0870546352905417E-2</v>
      </c>
      <c r="N762" s="96">
        <v>346.99221801757801</v>
      </c>
      <c r="O762" s="92">
        <f t="shared" si="126"/>
        <v>-1.8471932172582584E-2</v>
      </c>
      <c r="P762" s="96">
        <v>47.271133422851499</v>
      </c>
      <c r="Q762" s="92">
        <f t="shared" si="127"/>
        <v>-9.8902686463997469E-4</v>
      </c>
      <c r="R762" s="96">
        <v>204.30055236816401</v>
      </c>
      <c r="S762" s="92">
        <f t="shared" si="128"/>
        <v>-3.8340627293159679E-3</v>
      </c>
      <c r="T762" s="96">
        <v>166.79243469238199</v>
      </c>
      <c r="U762" s="92">
        <f t="shared" si="129"/>
        <v>-1.3220927509640545E-2</v>
      </c>
      <c r="V762" s="96">
        <v>245.62211608886699</v>
      </c>
      <c r="W762" s="92">
        <f t="shared" si="130"/>
        <v>1.6897381944676715E-2</v>
      </c>
      <c r="X762" s="96">
        <v>637.65802001953102</v>
      </c>
      <c r="Y762" s="92">
        <f t="shared" si="131"/>
        <v>6.74504666056297E-3</v>
      </c>
    </row>
    <row r="763" spans="3:25" ht="14.25" customHeight="1" x14ac:dyDescent="0.35">
      <c r="C763" s="95">
        <v>45161</v>
      </c>
      <c r="D763" s="96">
        <v>26370.2</v>
      </c>
      <c r="E763" s="92">
        <f t="shared" si="121"/>
        <v>-5.7272991203561885E-3</v>
      </c>
      <c r="F763" s="96">
        <v>890.40002441406205</v>
      </c>
      <c r="G763" s="92">
        <f t="shared" si="122"/>
        <v>-7.2644897387327934E-2</v>
      </c>
      <c r="H763" s="96">
        <v>971.5</v>
      </c>
      <c r="I763" s="92">
        <f t="shared" si="123"/>
        <v>-4.2951410338438301E-2</v>
      </c>
      <c r="J763" s="96">
        <v>64.569999694824205</v>
      </c>
      <c r="K763" s="92">
        <f t="shared" si="124"/>
        <v>-7.0667867370208026E-2</v>
      </c>
      <c r="L763" s="96">
        <v>73.555015563964801</v>
      </c>
      <c r="M763" s="92">
        <f t="shared" si="125"/>
        <v>6.8152803083140201E-2</v>
      </c>
      <c r="N763" s="96">
        <v>353.5224609375</v>
      </c>
      <c r="O763" s="92">
        <f t="shared" si="126"/>
        <v>-9.1514012872034867E-3</v>
      </c>
      <c r="P763" s="96">
        <v>47.3179321289062</v>
      </c>
      <c r="Q763" s="92">
        <f t="shared" si="127"/>
        <v>1.5060218533846426E-2</v>
      </c>
      <c r="R763" s="96">
        <v>205.08686828613199</v>
      </c>
      <c r="S763" s="92">
        <f t="shared" si="128"/>
        <v>0</v>
      </c>
      <c r="T763" s="96">
        <v>169.02713012695301</v>
      </c>
      <c r="U763" s="92">
        <f t="shared" si="129"/>
        <v>7.2638472202459781E-3</v>
      </c>
      <c r="V763" s="96">
        <v>241.54071044921801</v>
      </c>
      <c r="W763" s="92">
        <f t="shared" si="130"/>
        <v>8.6242353176089193E-3</v>
      </c>
      <c r="X763" s="96">
        <v>633.38580322265602</v>
      </c>
      <c r="Y763" s="92">
        <f t="shared" si="131"/>
        <v>-3.3236653211348166E-3</v>
      </c>
    </row>
    <row r="764" spans="3:25" ht="14.25" customHeight="1" x14ac:dyDescent="0.35">
      <c r="C764" s="95">
        <v>45160</v>
      </c>
      <c r="D764" s="96">
        <v>26522.1</v>
      </c>
      <c r="E764" s="92">
        <f t="shared" si="121"/>
        <v>2.2579249386391886E-3</v>
      </c>
      <c r="F764" s="96">
        <v>960.15002441406205</v>
      </c>
      <c r="G764" s="92">
        <f t="shared" si="122"/>
        <v>3.9629729960322102E-2</v>
      </c>
      <c r="H764" s="96">
        <v>1015.09997558593</v>
      </c>
      <c r="I764" s="92">
        <f t="shared" si="123"/>
        <v>-4.8527153240206511E-3</v>
      </c>
      <c r="J764" s="96">
        <v>69.480003356933594</v>
      </c>
      <c r="K764" s="92">
        <f t="shared" si="124"/>
        <v>6.9416685416243462E-2</v>
      </c>
      <c r="L764" s="96">
        <v>68.861885070800696</v>
      </c>
      <c r="M764" s="92">
        <f t="shared" si="125"/>
        <v>1.0946634749575024E-2</v>
      </c>
      <c r="N764" s="96">
        <v>356.78756713867102</v>
      </c>
      <c r="O764" s="92">
        <f t="shared" si="126"/>
        <v>-1.7993066940223956E-3</v>
      </c>
      <c r="P764" s="96">
        <v>46.615886688232401</v>
      </c>
      <c r="Q764" s="92">
        <f t="shared" si="127"/>
        <v>3.0211929197641041E-3</v>
      </c>
      <c r="R764" s="96">
        <v>205.08686828613199</v>
      </c>
      <c r="S764" s="92">
        <f t="shared" si="128"/>
        <v>1.325414104740541E-2</v>
      </c>
      <c r="T764" s="96">
        <v>167.80819702148401</v>
      </c>
      <c r="U764" s="92">
        <f t="shared" si="129"/>
        <v>2.4272506166094221E-3</v>
      </c>
      <c r="V764" s="96">
        <v>239.47541809082</v>
      </c>
      <c r="W764" s="92">
        <f t="shared" si="130"/>
        <v>1.7338612809854936E-2</v>
      </c>
      <c r="X764" s="96">
        <v>635.49798583984295</v>
      </c>
      <c r="Y764" s="92">
        <f t="shared" si="131"/>
        <v>4.080210543530205E-2</v>
      </c>
    </row>
    <row r="765" spans="3:25" ht="14.25" customHeight="1" x14ac:dyDescent="0.35">
      <c r="C765" s="95">
        <v>45159</v>
      </c>
      <c r="D765" s="96">
        <v>26462.35</v>
      </c>
      <c r="E765" s="92">
        <f t="shared" si="121"/>
        <v>6.0888442791857678E-3</v>
      </c>
      <c r="F765" s="96">
        <v>923.54998779296795</v>
      </c>
      <c r="G765" s="92">
        <f t="shared" si="122"/>
        <v>5.9238401115559114E-2</v>
      </c>
      <c r="H765" s="96">
        <v>1020.04998779296</v>
      </c>
      <c r="I765" s="92">
        <f t="shared" si="123"/>
        <v>2.5433513740095393E-2</v>
      </c>
      <c r="J765" s="96">
        <v>64.970001220703097</v>
      </c>
      <c r="K765" s="92">
        <f t="shared" si="124"/>
        <v>6.6480682427570104E-2</v>
      </c>
      <c r="L765" s="96">
        <v>68.116241455078097</v>
      </c>
      <c r="M765" s="92">
        <f t="shared" si="125"/>
        <v>5.1779182519164912E-3</v>
      </c>
      <c r="N765" s="96">
        <v>357.43069458007801</v>
      </c>
      <c r="O765" s="92">
        <f t="shared" si="126"/>
        <v>-3.0357629112067741E-3</v>
      </c>
      <c r="P765" s="96">
        <v>46.475475311279297</v>
      </c>
      <c r="Q765" s="92">
        <f t="shared" si="127"/>
        <v>5.0149833288986034E-3</v>
      </c>
      <c r="R765" s="96">
        <v>202.40417480468699</v>
      </c>
      <c r="S765" s="92">
        <f t="shared" si="128"/>
        <v>1.6964953672631733E-2</v>
      </c>
      <c r="T765" s="96">
        <v>167.40187072753901</v>
      </c>
      <c r="U765" s="92">
        <f t="shared" si="129"/>
        <v>2.5726156984732906E-2</v>
      </c>
      <c r="V765" s="96">
        <v>235.39401245117099</v>
      </c>
      <c r="W765" s="92">
        <f t="shared" si="130"/>
        <v>4.0199873315927226E-2</v>
      </c>
      <c r="X765" s="96">
        <v>610.58483886718705</v>
      </c>
      <c r="Y765" s="92">
        <f t="shared" si="131"/>
        <v>9.6038203345534257E-3</v>
      </c>
    </row>
    <row r="766" spans="3:25" ht="14.25" customHeight="1" x14ac:dyDescent="0.35">
      <c r="C766" s="95">
        <v>45156</v>
      </c>
      <c r="D766" s="96">
        <v>26302.2</v>
      </c>
      <c r="E766" s="92">
        <f t="shared" si="121"/>
        <v>1.3419906003551141E-3</v>
      </c>
      <c r="F766" s="96">
        <v>871.90002441406205</v>
      </c>
      <c r="G766" s="92">
        <f t="shared" si="122"/>
        <v>6.0447593613652817E-2</v>
      </c>
      <c r="H766" s="96">
        <v>994.75</v>
      </c>
      <c r="I766" s="92">
        <f t="shared" si="123"/>
        <v>6.5613283342260242E-2</v>
      </c>
      <c r="J766" s="96">
        <v>60.919998168945298</v>
      </c>
      <c r="K766" s="92">
        <f t="shared" si="124"/>
        <v>6.2990694628332733E-2</v>
      </c>
      <c r="L766" s="96">
        <v>67.765357971191406</v>
      </c>
      <c r="M766" s="92">
        <f t="shared" si="125"/>
        <v>-3.8684997199048832E-3</v>
      </c>
      <c r="N766" s="96">
        <v>358.51907348632801</v>
      </c>
      <c r="O766" s="92">
        <f t="shared" si="126"/>
        <v>2.7797627692206506E-2</v>
      </c>
      <c r="P766" s="96">
        <v>46.243564605712798</v>
      </c>
      <c r="Q766" s="92">
        <f t="shared" si="127"/>
        <v>4.0281309058463055E-3</v>
      </c>
      <c r="R766" s="96">
        <v>199.02767944335901</v>
      </c>
      <c r="S766" s="92">
        <f t="shared" si="128"/>
        <v>-2.7810707978824789E-3</v>
      </c>
      <c r="T766" s="96">
        <v>163.20327758789</v>
      </c>
      <c r="U766" s="92">
        <f t="shared" si="129"/>
        <v>-1.1079265921427384E-2</v>
      </c>
      <c r="V766" s="96">
        <v>226.29690551757801</v>
      </c>
      <c r="W766" s="92">
        <f t="shared" si="130"/>
        <v>-1.0322595885923214E-2</v>
      </c>
      <c r="X766" s="96">
        <v>604.77667236328102</v>
      </c>
      <c r="Y766" s="92">
        <f t="shared" si="131"/>
        <v>1.9882699957811667E-3</v>
      </c>
    </row>
    <row r="767" spans="3:25" ht="14.25" customHeight="1" x14ac:dyDescent="0.35">
      <c r="C767" s="95">
        <v>45155</v>
      </c>
      <c r="D767" s="96">
        <v>26266.95</v>
      </c>
      <c r="E767" s="92">
        <f t="shared" si="121"/>
        <v>-1.035349967504029E-2</v>
      </c>
      <c r="F767" s="96">
        <v>822.20001220703102</v>
      </c>
      <c r="G767" s="92">
        <f t="shared" si="122"/>
        <v>5.0116571854894598E-3</v>
      </c>
      <c r="H767" s="96">
        <v>933.5</v>
      </c>
      <c r="I767" s="92">
        <f t="shared" si="123"/>
        <v>-1.5814443858724325E-2</v>
      </c>
      <c r="J767" s="96">
        <v>57.310001373291001</v>
      </c>
      <c r="K767" s="92">
        <f t="shared" si="124"/>
        <v>2.3758518076643309E-2</v>
      </c>
      <c r="L767" s="96">
        <v>68.028526306152301</v>
      </c>
      <c r="M767" s="92">
        <f t="shared" si="125"/>
        <v>-7.6774874349260225E-3</v>
      </c>
      <c r="N767" s="96">
        <v>348.82263183593699</v>
      </c>
      <c r="O767" s="92">
        <f t="shared" si="126"/>
        <v>-4.1983771198948361E-2</v>
      </c>
      <c r="P767" s="96">
        <v>46.058036804199197</v>
      </c>
      <c r="Q767" s="92">
        <f t="shared" si="127"/>
        <v>-2.0099759012841556E-3</v>
      </c>
      <c r="R767" s="96">
        <v>199.58273315429599</v>
      </c>
      <c r="S767" s="92">
        <f t="shared" si="128"/>
        <v>-7.8178454599908687E-3</v>
      </c>
      <c r="T767" s="96">
        <v>165.03170776367099</v>
      </c>
      <c r="U767" s="92">
        <f t="shared" si="129"/>
        <v>-1.7536787011359634E-2</v>
      </c>
      <c r="V767" s="96">
        <v>228.65724182128901</v>
      </c>
      <c r="W767" s="92">
        <f t="shared" si="130"/>
        <v>-1.0427658269337003E-2</v>
      </c>
      <c r="X767" s="96">
        <v>603.57659912109295</v>
      </c>
      <c r="Y767" s="92">
        <f t="shared" si="131"/>
        <v>-6.4792349216210576E-3</v>
      </c>
    </row>
    <row r="768" spans="3:25" ht="14.25" customHeight="1" x14ac:dyDescent="0.35">
      <c r="C768" s="95">
        <v>45154</v>
      </c>
      <c r="D768" s="96">
        <v>26541.75</v>
      </c>
      <c r="E768" s="92">
        <f t="shared" si="121"/>
        <v>6.2993827628565757E-3</v>
      </c>
      <c r="F768" s="96">
        <v>818.09997558593705</v>
      </c>
      <c r="G768" s="92">
        <f t="shared" si="122"/>
        <v>1.2124196388679342E-2</v>
      </c>
      <c r="H768" s="96">
        <v>948.5</v>
      </c>
      <c r="I768" s="92">
        <f t="shared" si="123"/>
        <v>-2.8909329829172048E-3</v>
      </c>
      <c r="J768" s="96">
        <v>55.9799995422363</v>
      </c>
      <c r="K768" s="92">
        <f t="shared" si="124"/>
        <v>-2.1670773366186946E-2</v>
      </c>
      <c r="L768" s="96">
        <v>68.554855346679602</v>
      </c>
      <c r="M768" s="92">
        <f t="shared" si="125"/>
        <v>-2.5526667908450928E-3</v>
      </c>
      <c r="N768" s="96">
        <v>364.10931396484301</v>
      </c>
      <c r="O768" s="92">
        <f t="shared" si="126"/>
        <v>5.9755279309128717E-2</v>
      </c>
      <c r="P768" s="96">
        <v>46.150798797607401</v>
      </c>
      <c r="Q768" s="92">
        <f t="shared" si="127"/>
        <v>-1.1916551876328896E-2</v>
      </c>
      <c r="R768" s="96">
        <v>201.15533447265599</v>
      </c>
      <c r="S768" s="92">
        <f t="shared" si="128"/>
        <v>2.0891904181910892E-2</v>
      </c>
      <c r="T768" s="96">
        <v>167.97749328613199</v>
      </c>
      <c r="U768" s="92">
        <f t="shared" si="129"/>
        <v>1.4519461853455429E-2</v>
      </c>
      <c r="V768" s="96">
        <v>231.06672668457</v>
      </c>
      <c r="W768" s="92">
        <f t="shared" si="130"/>
        <v>1.6439493742530287E-2</v>
      </c>
      <c r="X768" s="96">
        <v>607.51281738281205</v>
      </c>
      <c r="Y768" s="92">
        <f t="shared" si="131"/>
        <v>-1.5250547679937831E-2</v>
      </c>
    </row>
    <row r="769" spans="3:25" ht="14.25" customHeight="1" x14ac:dyDescent="0.35">
      <c r="C769" s="95">
        <v>45152</v>
      </c>
      <c r="D769" s="96">
        <v>26375.599999999999</v>
      </c>
      <c r="E769" s="92">
        <f t="shared" si="121"/>
        <v>2.9771216732554784E-4</v>
      </c>
      <c r="F769" s="96">
        <v>808.29998779296795</v>
      </c>
      <c r="G769" s="92">
        <f t="shared" si="122"/>
        <v>-2.8135173825437176E-2</v>
      </c>
      <c r="H769" s="96">
        <v>951.25</v>
      </c>
      <c r="I769" s="92">
        <f t="shared" si="123"/>
        <v>-2.0692825542938165E-2</v>
      </c>
      <c r="J769" s="96">
        <v>57.220001220703097</v>
      </c>
      <c r="K769" s="92">
        <f t="shared" si="124"/>
        <v>-6.9419944220141527E-3</v>
      </c>
      <c r="L769" s="96">
        <v>68.730300903320298</v>
      </c>
      <c r="M769" s="92">
        <f t="shared" si="125"/>
        <v>6.385742145094131E-4</v>
      </c>
      <c r="N769" s="96">
        <v>343.57867431640602</v>
      </c>
      <c r="O769" s="92">
        <f t="shared" si="126"/>
        <v>1.5202354957869479E-2</v>
      </c>
      <c r="P769" s="96">
        <v>46.707389831542898</v>
      </c>
      <c r="Q769" s="92">
        <f t="shared" si="127"/>
        <v>3.9880525698723357E-3</v>
      </c>
      <c r="R769" s="96">
        <v>197.038818359375</v>
      </c>
      <c r="S769" s="92">
        <f t="shared" si="128"/>
        <v>0</v>
      </c>
      <c r="T769" s="96">
        <v>165.57345581054599</v>
      </c>
      <c r="U769" s="92">
        <f t="shared" si="129"/>
        <v>8.1847250193956E-4</v>
      </c>
      <c r="V769" s="96">
        <v>227.32954406738199</v>
      </c>
      <c r="W769" s="92">
        <f t="shared" si="130"/>
        <v>-2.13802034136652E-2</v>
      </c>
      <c r="X769" s="96">
        <v>616.92120361328102</v>
      </c>
      <c r="Y769" s="92">
        <f t="shared" si="131"/>
        <v>4.2194029945645806E-3</v>
      </c>
    </row>
    <row r="770" spans="3:25" ht="14.25" customHeight="1" x14ac:dyDescent="0.35">
      <c r="C770" s="95">
        <v>45149</v>
      </c>
      <c r="D770" s="96">
        <v>26367.75</v>
      </c>
      <c r="E770" s="92">
        <f t="shared" si="121"/>
        <v>-1.9380028350861611E-3</v>
      </c>
      <c r="F770" s="96">
        <v>831.70001220703102</v>
      </c>
      <c r="G770" s="92">
        <f t="shared" si="122"/>
        <v>1.32797570372436E-2</v>
      </c>
      <c r="H770" s="96">
        <v>971.34997558593705</v>
      </c>
      <c r="I770" s="92">
        <f t="shared" si="123"/>
        <v>-2.6183887095179159E-3</v>
      </c>
      <c r="J770" s="96">
        <v>57.619998931884702</v>
      </c>
      <c r="K770" s="92">
        <f t="shared" si="124"/>
        <v>2.1993576450475949E-2</v>
      </c>
      <c r="L770" s="96">
        <v>68.686439514160099</v>
      </c>
      <c r="M770" s="92">
        <f t="shared" si="125"/>
        <v>1.4248580476326822E-2</v>
      </c>
      <c r="N770" s="96">
        <v>338.43368530273398</v>
      </c>
      <c r="O770" s="92">
        <f t="shared" si="126"/>
        <v>1.6342335354080806E-2</v>
      </c>
      <c r="P770" s="96">
        <v>46.521858215332003</v>
      </c>
      <c r="Q770" s="92">
        <f t="shared" si="127"/>
        <v>9.0541971837330149E-3</v>
      </c>
      <c r="R770" s="96">
        <v>197.038818359375</v>
      </c>
      <c r="S770" s="92">
        <f t="shared" si="128"/>
        <v>-6.5297687876805233E-3</v>
      </c>
      <c r="T770" s="96">
        <v>165.43804931640599</v>
      </c>
      <c r="U770" s="92">
        <f t="shared" si="129"/>
        <v>1.0339295856615083E-2</v>
      </c>
      <c r="V770" s="96">
        <v>232.29608154296801</v>
      </c>
      <c r="W770" s="92">
        <f t="shared" si="130"/>
        <v>-4.0058917947328743E-3</v>
      </c>
      <c r="X770" s="96">
        <v>614.3291015625</v>
      </c>
      <c r="Y770" s="92">
        <f t="shared" si="131"/>
        <v>-4.7058703233754495E-2</v>
      </c>
    </row>
    <row r="771" spans="3:25" ht="14.25" customHeight="1" x14ac:dyDescent="0.35">
      <c r="C771" s="95">
        <v>45148</v>
      </c>
      <c r="D771" s="96">
        <v>26418.95</v>
      </c>
      <c r="E771" s="92">
        <f t="shared" si="121"/>
        <v>3.4487801079832181E-3</v>
      </c>
      <c r="F771" s="96">
        <v>820.79998779296795</v>
      </c>
      <c r="G771" s="92">
        <f t="shared" si="122"/>
        <v>1.0899655708953127E-2</v>
      </c>
      <c r="H771" s="96">
        <v>973.90002441406205</v>
      </c>
      <c r="I771" s="92">
        <f t="shared" si="123"/>
        <v>2.6768626106976612E-3</v>
      </c>
      <c r="J771" s="96">
        <v>56.380001068115199</v>
      </c>
      <c r="K771" s="92">
        <f t="shared" si="124"/>
        <v>1.7138747207453786E-2</v>
      </c>
      <c r="L771" s="96">
        <v>67.721504211425696</v>
      </c>
      <c r="M771" s="92">
        <f t="shared" si="125"/>
        <v>6.4809274275834383E-4</v>
      </c>
      <c r="N771" s="96">
        <v>332.99182128906199</v>
      </c>
      <c r="O771" s="92">
        <f t="shared" si="126"/>
        <v>7.0962631797201858E-2</v>
      </c>
      <c r="P771" s="96">
        <v>46.104419708251903</v>
      </c>
      <c r="Q771" s="92">
        <f t="shared" si="127"/>
        <v>4.0404204875130745E-3</v>
      </c>
      <c r="R771" s="96">
        <v>198.333892822265</v>
      </c>
      <c r="S771" s="92">
        <f t="shared" si="128"/>
        <v>-5.9442165201430974E-3</v>
      </c>
      <c r="T771" s="96">
        <v>163.74504089355401</v>
      </c>
      <c r="U771" s="92">
        <f t="shared" si="129"/>
        <v>6.0329002686174693E-3</v>
      </c>
      <c r="V771" s="96">
        <v>233.230377197265</v>
      </c>
      <c r="W771" s="92">
        <f t="shared" si="130"/>
        <v>9.5785545635616032E-3</v>
      </c>
      <c r="X771" s="96">
        <v>644.666259765625</v>
      </c>
      <c r="Y771" s="92">
        <f t="shared" si="131"/>
        <v>1.4273777938424104E-2</v>
      </c>
    </row>
    <row r="772" spans="3:25" ht="14.25" customHeight="1" x14ac:dyDescent="0.35">
      <c r="C772" s="95">
        <v>45147</v>
      </c>
      <c r="D772" s="96">
        <v>26328.15</v>
      </c>
      <c r="E772" s="92">
        <f t="shared" ref="E772:E835" si="132">D772/D773-1</f>
        <v>5.8644528198084078E-3</v>
      </c>
      <c r="F772" s="96">
        <v>811.95001220703102</v>
      </c>
      <c r="G772" s="92">
        <f t="shared" ref="G772:G835" si="133">F772/F773-1</f>
        <v>-1.4145172078979029E-2</v>
      </c>
      <c r="H772" s="96">
        <v>971.29998779296795</v>
      </c>
      <c r="I772" s="92">
        <f t="shared" ref="I772:I835" si="134">H772/H773-1</f>
        <v>-1.3207355644846652E-2</v>
      </c>
      <c r="J772" s="96">
        <v>55.430000305175703</v>
      </c>
      <c r="K772" s="92">
        <f t="shared" ref="K772:K835" si="135">J772/J773-1</f>
        <v>-1.1061533279644542E-2</v>
      </c>
      <c r="L772" s="96">
        <v>67.677642822265597</v>
      </c>
      <c r="M772" s="92">
        <f t="shared" ref="M772:M835" si="136">L772/L773-1</f>
        <v>-1.2163757772520878E-2</v>
      </c>
      <c r="N772" s="96">
        <v>310.92758178710898</v>
      </c>
      <c r="O772" s="92">
        <f t="shared" ref="O772:O835" si="137">N772/N773-1</f>
        <v>8.0453786401445404E-2</v>
      </c>
      <c r="P772" s="96">
        <v>45.918888092041001</v>
      </c>
      <c r="Q772" s="92">
        <f t="shared" ref="Q772:Q835" si="138">P772/P773-1</f>
        <v>4.0568117126731362E-3</v>
      </c>
      <c r="R772" s="96">
        <v>199.51988220214801</v>
      </c>
      <c r="S772" s="92">
        <f t="shared" ref="S772:S835" si="139">R772/R773-1</f>
        <v>5.286085262379947E-3</v>
      </c>
      <c r="T772" s="96">
        <v>162.76310729980401</v>
      </c>
      <c r="U772" s="92">
        <f t="shared" ref="U772:U835" si="140">T772/T773-1</f>
        <v>-4.7618558894120255E-3</v>
      </c>
      <c r="V772" s="96">
        <v>231.01756286621</v>
      </c>
      <c r="W772" s="92">
        <f t="shared" ref="W772:W835" si="141">V772/V773-1</f>
        <v>4.2753434476581198E-3</v>
      </c>
      <c r="X772" s="96">
        <v>635.59393310546795</v>
      </c>
      <c r="Y772" s="92">
        <f t="shared" ref="Y772:Y835" si="142">X772/X773-1</f>
        <v>6.8437059717347815E-3</v>
      </c>
    </row>
    <row r="773" spans="3:25" ht="14.25" customHeight="1" x14ac:dyDescent="0.35">
      <c r="C773" s="95">
        <v>45146</v>
      </c>
      <c r="D773" s="96">
        <v>26174.65</v>
      </c>
      <c r="E773" s="92">
        <f t="shared" si="132"/>
        <v>-3.489261905940233E-3</v>
      </c>
      <c r="F773" s="96">
        <v>823.59997558593705</v>
      </c>
      <c r="G773" s="92">
        <f t="shared" si="133"/>
        <v>-1.0928349330720843E-2</v>
      </c>
      <c r="H773" s="96">
        <v>984.29998779296795</v>
      </c>
      <c r="I773" s="92">
        <f t="shared" si="134"/>
        <v>1.9049552659518465E-2</v>
      </c>
      <c r="J773" s="96">
        <v>56.049999237060497</v>
      </c>
      <c r="K773" s="92">
        <f t="shared" si="135"/>
        <v>2.5429919383986421E-2</v>
      </c>
      <c r="L773" s="96">
        <v>68.510993957519503</v>
      </c>
      <c r="M773" s="92">
        <f t="shared" si="136"/>
        <v>-2.5542968580345438E-3</v>
      </c>
      <c r="N773" s="96">
        <v>287.77499389648398</v>
      </c>
      <c r="O773" s="92">
        <f t="shared" si="137"/>
        <v>-3.4263586012278635E-3</v>
      </c>
      <c r="P773" s="96">
        <v>45.73335647583</v>
      </c>
      <c r="Q773" s="92">
        <f t="shared" si="138"/>
        <v>-4.0404204875151839E-3</v>
      </c>
      <c r="R773" s="96">
        <v>198.47074890136699</v>
      </c>
      <c r="S773" s="92">
        <f t="shared" si="139"/>
        <v>-1.8353305739898795E-3</v>
      </c>
      <c r="T773" s="96">
        <v>163.54187011718699</v>
      </c>
      <c r="U773" s="92">
        <f t="shared" si="140"/>
        <v>-6.9903363457215484E-3</v>
      </c>
      <c r="V773" s="96">
        <v>230.034088134765</v>
      </c>
      <c r="W773" s="92">
        <f t="shared" si="141"/>
        <v>4.7250123078781403E-3</v>
      </c>
      <c r="X773" s="96">
        <v>631.273681640625</v>
      </c>
      <c r="Y773" s="92">
        <f t="shared" si="142"/>
        <v>-3.8629873724064234E-3</v>
      </c>
    </row>
    <row r="774" spans="3:25" ht="14.25" customHeight="1" x14ac:dyDescent="0.35">
      <c r="C774" s="95">
        <v>45145</v>
      </c>
      <c r="D774" s="96">
        <v>26266.3</v>
      </c>
      <c r="E774" s="92">
        <f t="shared" si="132"/>
        <v>5.4281475160977699E-4</v>
      </c>
      <c r="F774" s="96">
        <v>832.70001220703102</v>
      </c>
      <c r="G774" s="92">
        <f t="shared" si="133"/>
        <v>4.5251976009771377E-2</v>
      </c>
      <c r="H774" s="96">
        <v>965.90002441406205</v>
      </c>
      <c r="I774" s="92">
        <f t="shared" si="134"/>
        <v>-4.607176331173557E-2</v>
      </c>
      <c r="J774" s="96">
        <v>54.659999847412102</v>
      </c>
      <c r="K774" s="92">
        <f t="shared" si="135"/>
        <v>-1.8671470400037693E-2</v>
      </c>
      <c r="L774" s="96">
        <v>68.686439514160099</v>
      </c>
      <c r="M774" s="92">
        <f t="shared" si="136"/>
        <v>-6.3452231859693065E-3</v>
      </c>
      <c r="N774" s="96">
        <v>288.764404296875</v>
      </c>
      <c r="O774" s="92">
        <f t="shared" si="137"/>
        <v>-4.9438209809300471E-3</v>
      </c>
      <c r="P774" s="96">
        <v>45.918888092041001</v>
      </c>
      <c r="Q774" s="92">
        <f t="shared" si="138"/>
        <v>1.0112929514694002E-3</v>
      </c>
      <c r="R774" s="96">
        <v>198.835678100585</v>
      </c>
      <c r="S774" s="92">
        <f t="shared" si="139"/>
        <v>0</v>
      </c>
      <c r="T774" s="96">
        <v>164.69313049316401</v>
      </c>
      <c r="U774" s="92">
        <f t="shared" si="140"/>
        <v>2.4257908966238695E-3</v>
      </c>
      <c r="V774" s="96">
        <v>228.95228576660099</v>
      </c>
      <c r="W774" s="92">
        <f t="shared" si="141"/>
        <v>-1.20941721812724E-2</v>
      </c>
      <c r="X774" s="96">
        <v>633.72174072265602</v>
      </c>
      <c r="Y774" s="92">
        <f t="shared" si="142"/>
        <v>-8.8590721652826998E-3</v>
      </c>
    </row>
    <row r="775" spans="3:25" ht="14.25" customHeight="1" x14ac:dyDescent="0.35">
      <c r="C775" s="95">
        <v>45142</v>
      </c>
      <c r="D775" s="96">
        <v>26252.05</v>
      </c>
      <c r="E775" s="92">
        <f t="shared" si="132"/>
        <v>1.1517112636980631E-3</v>
      </c>
      <c r="F775" s="96">
        <v>796.65002441406205</v>
      </c>
      <c r="G775" s="92">
        <f t="shared" si="133"/>
        <v>-6.2743557428190933E-5</v>
      </c>
      <c r="H775" s="96">
        <v>1012.54998779296</v>
      </c>
      <c r="I775" s="92">
        <f t="shared" si="134"/>
        <v>-2.2635146917992288E-2</v>
      </c>
      <c r="J775" s="96">
        <v>55.700000762939403</v>
      </c>
      <c r="K775" s="92">
        <f t="shared" si="135"/>
        <v>1.3279962270791534E-2</v>
      </c>
      <c r="L775" s="96">
        <v>69.125053405761705</v>
      </c>
      <c r="M775" s="92">
        <f t="shared" si="136"/>
        <v>7.6726897377501491E-3</v>
      </c>
      <c r="N775" s="96">
        <v>290.19909667968699</v>
      </c>
      <c r="O775" s="92">
        <f t="shared" si="137"/>
        <v>2.1595297924525747E-2</v>
      </c>
      <c r="P775" s="96">
        <v>45.8724975585937</v>
      </c>
      <c r="Q775" s="92">
        <f t="shared" si="138"/>
        <v>-4.0283793769643195E-3</v>
      </c>
      <c r="R775" s="96">
        <v>198.835678100585</v>
      </c>
      <c r="S775" s="92">
        <f t="shared" si="139"/>
        <v>-9.7683480628134589E-3</v>
      </c>
      <c r="T775" s="96">
        <v>164.29458618164</v>
      </c>
      <c r="U775" s="92">
        <f t="shared" si="140"/>
        <v>-5.4282403729702944E-3</v>
      </c>
      <c r="V775" s="96">
        <v>231.75517272949199</v>
      </c>
      <c r="W775" s="92">
        <f t="shared" si="141"/>
        <v>8.4946600475532819E-4</v>
      </c>
      <c r="X775" s="96">
        <v>639.38610839843705</v>
      </c>
      <c r="Y775" s="92">
        <f t="shared" si="142"/>
        <v>-4.0376791744490825E-3</v>
      </c>
    </row>
    <row r="776" spans="3:25" ht="14.25" customHeight="1" x14ac:dyDescent="0.35">
      <c r="C776" s="95">
        <v>45141</v>
      </c>
      <c r="D776" s="96">
        <v>26221.85</v>
      </c>
      <c r="E776" s="92">
        <f t="shared" si="132"/>
        <v>-4.952120019656725E-3</v>
      </c>
      <c r="F776" s="96">
        <v>796.70001220703102</v>
      </c>
      <c r="G776" s="92">
        <f t="shared" si="133"/>
        <v>9.3754269967176729E-3</v>
      </c>
      <c r="H776" s="96">
        <v>1036</v>
      </c>
      <c r="I776" s="92">
        <f t="shared" si="134"/>
        <v>-1.5630150539275967E-2</v>
      </c>
      <c r="J776" s="96">
        <v>54.970001220703097</v>
      </c>
      <c r="K776" s="92">
        <f t="shared" si="135"/>
        <v>2.6709007858105593E-2</v>
      </c>
      <c r="L776" s="96">
        <v>68.598716735839801</v>
      </c>
      <c r="M776" s="92">
        <f t="shared" si="136"/>
        <v>1.8229070231351674E-2</v>
      </c>
      <c r="N776" s="96">
        <v>284.06463623046801</v>
      </c>
      <c r="O776" s="92">
        <f t="shared" si="137"/>
        <v>-1.2893259472539942E-2</v>
      </c>
      <c r="P776" s="96">
        <v>46.058036804199197</v>
      </c>
      <c r="Q776" s="92">
        <f t="shared" si="138"/>
        <v>9.1465476135266233E-3</v>
      </c>
      <c r="R776" s="96">
        <v>200.79713439941401</v>
      </c>
      <c r="S776" s="92">
        <f t="shared" si="139"/>
        <v>4.5643204207748145E-3</v>
      </c>
      <c r="T776" s="96">
        <v>165.19128417968699</v>
      </c>
      <c r="U776" s="92">
        <f t="shared" si="140"/>
        <v>6.0354291707631624E-4</v>
      </c>
      <c r="V776" s="96">
        <v>231.55847167968699</v>
      </c>
      <c r="W776" s="92">
        <f t="shared" si="141"/>
        <v>-1.2725446259361783E-3</v>
      </c>
      <c r="X776" s="96">
        <v>641.97821044921795</v>
      </c>
      <c r="Y776" s="92">
        <f t="shared" si="142"/>
        <v>6.8509358354031935E-3</v>
      </c>
    </row>
    <row r="777" spans="3:25" ht="14.25" customHeight="1" x14ac:dyDescent="0.35">
      <c r="C777" s="95">
        <v>45140</v>
      </c>
      <c r="D777" s="96">
        <v>26352.35</v>
      </c>
      <c r="E777" s="92">
        <f t="shared" si="132"/>
        <v>-1.6095760628298539E-2</v>
      </c>
      <c r="F777" s="96">
        <v>789.29998779296795</v>
      </c>
      <c r="G777" s="92">
        <f t="shared" si="133"/>
        <v>-1.8222556367460396E-2</v>
      </c>
      <c r="H777" s="96">
        <v>1052.44995117187</v>
      </c>
      <c r="I777" s="92">
        <f t="shared" si="134"/>
        <v>-3.1829351089722291E-2</v>
      </c>
      <c r="J777" s="96">
        <v>53.540000915527301</v>
      </c>
      <c r="K777" s="92">
        <f t="shared" si="135"/>
        <v>-2.013174389473904E-2</v>
      </c>
      <c r="L777" s="96">
        <v>67.370613098144503</v>
      </c>
      <c r="M777" s="92">
        <f t="shared" si="136"/>
        <v>-6.4682393683985762E-3</v>
      </c>
      <c r="N777" s="96">
        <v>287.77499389648398</v>
      </c>
      <c r="O777" s="92">
        <f t="shared" si="137"/>
        <v>-1.6900476328040925E-2</v>
      </c>
      <c r="P777" s="96">
        <v>45.64058303833</v>
      </c>
      <c r="Q777" s="92">
        <f t="shared" si="138"/>
        <v>-5.2935578685535223E-2</v>
      </c>
      <c r="R777" s="96">
        <v>199.88479614257801</v>
      </c>
      <c r="S777" s="92">
        <f t="shared" si="139"/>
        <v>-2.6871037132842113E-2</v>
      </c>
      <c r="T777" s="96">
        <v>165.09164428710901</v>
      </c>
      <c r="U777" s="92">
        <f t="shared" si="140"/>
        <v>-1.2907128233760612E-2</v>
      </c>
      <c r="V777" s="96">
        <v>231.853515625</v>
      </c>
      <c r="W777" s="92">
        <f t="shared" si="141"/>
        <v>-3.5392805950682282E-2</v>
      </c>
      <c r="X777" s="96">
        <v>637.60998535156205</v>
      </c>
      <c r="Y777" s="92">
        <f t="shared" si="142"/>
        <v>-2.0138712823858707E-2</v>
      </c>
    </row>
    <row r="778" spans="3:25" ht="14.25" customHeight="1" x14ac:dyDescent="0.35">
      <c r="C778" s="95">
        <v>45139</v>
      </c>
      <c r="D778" s="96">
        <v>26783.45</v>
      </c>
      <c r="E778" s="92">
        <f t="shared" si="132"/>
        <v>-2.6141697683554899E-3</v>
      </c>
      <c r="F778" s="96">
        <v>803.95001220703102</v>
      </c>
      <c r="G778" s="92">
        <f t="shared" si="133"/>
        <v>-2.0409406300550437E-2</v>
      </c>
      <c r="H778" s="96">
        <v>1087.05004882812</v>
      </c>
      <c r="I778" s="92">
        <f t="shared" si="134"/>
        <v>-5.7166374470569714E-3</v>
      </c>
      <c r="J778" s="96">
        <v>54.639999389648402</v>
      </c>
      <c r="K778" s="92">
        <f t="shared" si="135"/>
        <v>-3.6590665604707695E-4</v>
      </c>
      <c r="L778" s="96">
        <v>67.809219360351506</v>
      </c>
      <c r="M778" s="92">
        <f t="shared" si="136"/>
        <v>-1.277137321447197E-2</v>
      </c>
      <c r="N778" s="96">
        <v>292.72213745117102</v>
      </c>
      <c r="O778" s="92">
        <f t="shared" si="137"/>
        <v>2.4766175165767512E-2</v>
      </c>
      <c r="P778" s="96">
        <v>48.191635131835902</v>
      </c>
      <c r="Q778" s="92">
        <f t="shared" si="138"/>
        <v>8.7377399636645592E-3</v>
      </c>
      <c r="R778" s="96">
        <v>205.40422058105401</v>
      </c>
      <c r="S778" s="92">
        <f t="shared" si="139"/>
        <v>3.1142699981286048E-2</v>
      </c>
      <c r="T778" s="96">
        <v>167.25036621093699</v>
      </c>
      <c r="U778" s="92">
        <f t="shared" si="140"/>
        <v>-5.3561423154903309E-2</v>
      </c>
      <c r="V778" s="96">
        <v>240.36054992675699</v>
      </c>
      <c r="W778" s="92">
        <f t="shared" si="141"/>
        <v>3.253064928891547E-2</v>
      </c>
      <c r="X778" s="96">
        <v>650.71453857421795</v>
      </c>
      <c r="Y778" s="92">
        <f t="shared" si="142"/>
        <v>1.5515570009783097E-3</v>
      </c>
    </row>
    <row r="779" spans="3:25" ht="14.25" customHeight="1" x14ac:dyDescent="0.35">
      <c r="C779" s="95">
        <v>45138</v>
      </c>
      <c r="D779" s="96">
        <v>26853.65</v>
      </c>
      <c r="E779" s="92">
        <f t="shared" si="132"/>
        <v>1.5886917079334317E-2</v>
      </c>
      <c r="F779" s="96">
        <v>820.70001220703102</v>
      </c>
      <c r="G779" s="92">
        <f t="shared" si="133"/>
        <v>7.241070817936901E-3</v>
      </c>
      <c r="H779" s="96">
        <v>1093.30004882812</v>
      </c>
      <c r="I779" s="92">
        <f t="shared" si="134"/>
        <v>6.4074067163932824E-4</v>
      </c>
      <c r="J779" s="96">
        <v>54.659999847412102</v>
      </c>
      <c r="K779" s="92">
        <f t="shared" si="135"/>
        <v>5.7048942470883324E-2</v>
      </c>
      <c r="L779" s="96">
        <v>68.686439514160099</v>
      </c>
      <c r="M779" s="92">
        <f t="shared" si="136"/>
        <v>3.8461587262552221E-2</v>
      </c>
      <c r="N779" s="96">
        <v>285.64773559570301</v>
      </c>
      <c r="O779" s="92">
        <f t="shared" si="137"/>
        <v>-1.1639712504422972E-2</v>
      </c>
      <c r="P779" s="96">
        <v>47.774196624755803</v>
      </c>
      <c r="Q779" s="92">
        <f t="shared" si="138"/>
        <v>2.4875725710783003E-2</v>
      </c>
      <c r="R779" s="96">
        <v>199.20057678222599</v>
      </c>
      <c r="S779" s="92">
        <f t="shared" si="139"/>
        <v>3.9761689983528026E-2</v>
      </c>
      <c r="T779" s="96">
        <v>176.71549987792901</v>
      </c>
      <c r="U779" s="92">
        <f t="shared" si="140"/>
        <v>3.0403102056662856E-2</v>
      </c>
      <c r="V779" s="96">
        <v>232.78781127929599</v>
      </c>
      <c r="W779" s="92">
        <f t="shared" si="141"/>
        <v>8.7364641801264131E-3</v>
      </c>
      <c r="X779" s="96">
        <v>649.70648193359295</v>
      </c>
      <c r="Y779" s="92">
        <f t="shared" si="142"/>
        <v>7.3682699357078274E-3</v>
      </c>
    </row>
    <row r="780" spans="3:25" ht="14.25" customHeight="1" x14ac:dyDescent="0.35">
      <c r="C780" s="95">
        <v>45135</v>
      </c>
      <c r="D780" s="96">
        <v>26433.7</v>
      </c>
      <c r="E780" s="92">
        <f t="shared" si="132"/>
        <v>1.2874697770301591E-2</v>
      </c>
      <c r="F780" s="96">
        <v>814.79998779296795</v>
      </c>
      <c r="G780" s="92">
        <f t="shared" si="133"/>
        <v>1.2173897879463214E-2</v>
      </c>
      <c r="H780" s="96">
        <v>1092.59997558593</v>
      </c>
      <c r="I780" s="92">
        <f t="shared" si="134"/>
        <v>-2.376695563477127E-2</v>
      </c>
      <c r="J780" s="96">
        <v>51.709999084472599</v>
      </c>
      <c r="K780" s="92">
        <f t="shared" si="135"/>
        <v>2.1936771617084183E-2</v>
      </c>
      <c r="L780" s="96">
        <v>66.142494201660099</v>
      </c>
      <c r="M780" s="92">
        <f t="shared" si="136"/>
        <v>-1.2442674900575046E-2</v>
      </c>
      <c r="N780" s="96">
        <v>289.01174926757801</v>
      </c>
      <c r="O780" s="92">
        <f t="shared" si="137"/>
        <v>9.3296254134853651E-3</v>
      </c>
      <c r="P780" s="96">
        <v>46.6146240234375</v>
      </c>
      <c r="Q780" s="92">
        <f t="shared" si="138"/>
        <v>2.1341554385698291E-2</v>
      </c>
      <c r="R780" s="96">
        <v>191.582916259765</v>
      </c>
      <c r="S780" s="92">
        <f t="shared" si="139"/>
        <v>3.9861596693399282E-2</v>
      </c>
      <c r="T780" s="96">
        <v>171.50132751464801</v>
      </c>
      <c r="U780" s="92">
        <f t="shared" si="140"/>
        <v>2.9916056356821485E-2</v>
      </c>
      <c r="V780" s="96">
        <v>230.77168273925699</v>
      </c>
      <c r="W780" s="92">
        <f t="shared" si="141"/>
        <v>6.2245344677170911E-2</v>
      </c>
      <c r="X780" s="96">
        <v>644.95428466796795</v>
      </c>
      <c r="Y780" s="92">
        <f t="shared" si="142"/>
        <v>6.2890602525202732E-2</v>
      </c>
    </row>
    <row r="781" spans="3:25" ht="14.25" customHeight="1" x14ac:dyDescent="0.35">
      <c r="C781" s="95">
        <v>45134</v>
      </c>
      <c r="D781" s="96">
        <v>26097.7</v>
      </c>
      <c r="E781" s="92">
        <f t="shared" si="132"/>
        <v>-7.4561445210363786E-3</v>
      </c>
      <c r="F781" s="96">
        <v>805</v>
      </c>
      <c r="G781" s="92">
        <f t="shared" si="133"/>
        <v>-1.2209352792184935E-2</v>
      </c>
      <c r="H781" s="96">
        <v>1119.19995117187</v>
      </c>
      <c r="I781" s="92">
        <f t="shared" si="134"/>
        <v>-1.8590032259147571E-2</v>
      </c>
      <c r="J781" s="96">
        <v>50.599998474121001</v>
      </c>
      <c r="K781" s="92">
        <f t="shared" si="135"/>
        <v>-9.784736104311631E-3</v>
      </c>
      <c r="L781" s="96">
        <v>66.975852966308594</v>
      </c>
      <c r="M781" s="92">
        <f t="shared" si="136"/>
        <v>-6.5456879341441176E-4</v>
      </c>
      <c r="N781" s="96">
        <v>286.34030151367102</v>
      </c>
      <c r="O781" s="92">
        <f t="shared" si="137"/>
        <v>-1.0598308227112052E-2</v>
      </c>
      <c r="P781" s="96">
        <v>45.64058303833</v>
      </c>
      <c r="Q781" s="92">
        <f t="shared" si="138"/>
        <v>-2.0285726797469872E-3</v>
      </c>
      <c r="R781" s="96">
        <v>184.23886108398401</v>
      </c>
      <c r="S781" s="92">
        <f t="shared" si="139"/>
        <v>1.7360314594629944E-3</v>
      </c>
      <c r="T781" s="96">
        <v>166.51971435546801</v>
      </c>
      <c r="U781" s="92">
        <f t="shared" si="140"/>
        <v>-1.1952120130739319E-3</v>
      </c>
      <c r="V781" s="96">
        <v>217.24894714355401</v>
      </c>
      <c r="W781" s="92">
        <f t="shared" si="141"/>
        <v>-2.7088253054941003E-3</v>
      </c>
      <c r="X781" s="96">
        <v>606.792724609375</v>
      </c>
      <c r="Y781" s="92">
        <f t="shared" si="142"/>
        <v>-1.0799160138288744E-2</v>
      </c>
    </row>
    <row r="782" spans="3:25" ht="14.25" customHeight="1" x14ac:dyDescent="0.35">
      <c r="C782" s="95">
        <v>45133</v>
      </c>
      <c r="D782" s="96">
        <v>26293.75</v>
      </c>
      <c r="E782" s="92">
        <f t="shared" si="132"/>
        <v>8.244260173512874E-3</v>
      </c>
      <c r="F782" s="96">
        <v>814.95001220703102</v>
      </c>
      <c r="G782" s="92">
        <f t="shared" si="133"/>
        <v>-2.3836574188002224E-2</v>
      </c>
      <c r="H782" s="96">
        <v>1140.40002441406</v>
      </c>
      <c r="I782" s="92">
        <f t="shared" si="134"/>
        <v>4.8113573123151232E-2</v>
      </c>
      <c r="J782" s="96">
        <v>51.099998474121001</v>
      </c>
      <c r="K782" s="92">
        <f t="shared" si="135"/>
        <v>-1.7874309571305425E-2</v>
      </c>
      <c r="L782" s="96">
        <v>67.019721984863196</v>
      </c>
      <c r="M782" s="92">
        <f t="shared" si="136"/>
        <v>1.9346372252046828E-2</v>
      </c>
      <c r="N782" s="96">
        <v>289.40753173828102</v>
      </c>
      <c r="O782" s="92">
        <f t="shared" si="137"/>
        <v>-5.2711689307193277E-3</v>
      </c>
      <c r="P782" s="96">
        <v>45.73335647583</v>
      </c>
      <c r="Q782" s="92">
        <f t="shared" si="138"/>
        <v>-1.3999894234280719E-2</v>
      </c>
      <c r="R782" s="96">
        <v>183.91957092285099</v>
      </c>
      <c r="S782" s="92">
        <f t="shared" si="139"/>
        <v>4.7345258701358972E-3</v>
      </c>
      <c r="T782" s="96">
        <v>166.718978881835</v>
      </c>
      <c r="U782" s="92">
        <f t="shared" si="140"/>
        <v>-5.9729479425640886E-4</v>
      </c>
      <c r="V782" s="96">
        <v>217.83903503417901</v>
      </c>
      <c r="W782" s="92">
        <f t="shared" si="141"/>
        <v>9.3415160209813219E-3</v>
      </c>
      <c r="X782" s="96">
        <v>613.41711425781205</v>
      </c>
      <c r="Y782" s="92">
        <f t="shared" si="142"/>
        <v>4.4804361923735714E-2</v>
      </c>
    </row>
    <row r="783" spans="3:25" ht="14.25" customHeight="1" x14ac:dyDescent="0.35">
      <c r="C783" s="95">
        <v>45132</v>
      </c>
      <c r="D783" s="96">
        <v>26078.75</v>
      </c>
      <c r="E783" s="92">
        <f t="shared" si="132"/>
        <v>1.2770923382226629E-2</v>
      </c>
      <c r="F783" s="96">
        <v>834.84997558593705</v>
      </c>
      <c r="G783" s="92">
        <f t="shared" si="133"/>
        <v>7.9663725297041132E-2</v>
      </c>
      <c r="H783" s="96">
        <v>1088.05004882812</v>
      </c>
      <c r="I783" s="92">
        <f t="shared" si="134"/>
        <v>9.9984857678836914E-2</v>
      </c>
      <c r="J783" s="96">
        <v>52.029998779296797</v>
      </c>
      <c r="K783" s="92">
        <f t="shared" si="135"/>
        <v>9.3067236285401922E-2</v>
      </c>
      <c r="L783" s="96">
        <v>65.747741699218693</v>
      </c>
      <c r="M783" s="92">
        <f t="shared" si="136"/>
        <v>2.0053622831670559E-3</v>
      </c>
      <c r="N783" s="96">
        <v>290.94113159179602</v>
      </c>
      <c r="O783" s="92">
        <f t="shared" si="137"/>
        <v>2.6710792646842618E-2</v>
      </c>
      <c r="P783" s="96">
        <v>46.3827095031738</v>
      </c>
      <c r="Q783" s="92">
        <f t="shared" si="138"/>
        <v>2.0039338646611338E-3</v>
      </c>
      <c r="R783" s="96">
        <v>183.05290222167901</v>
      </c>
      <c r="S783" s="92">
        <f t="shared" si="139"/>
        <v>2.4247309959730456E-2</v>
      </c>
      <c r="T783" s="96">
        <v>166.81861877441401</v>
      </c>
      <c r="U783" s="92">
        <f t="shared" si="140"/>
        <v>1.4952707411677313E-2</v>
      </c>
      <c r="V783" s="96">
        <v>215.82292175292901</v>
      </c>
      <c r="W783" s="92">
        <f t="shared" si="141"/>
        <v>9.6618416112115302E-3</v>
      </c>
      <c r="X783" s="96">
        <v>587.11193847656205</v>
      </c>
      <c r="Y783" s="92">
        <f t="shared" si="142"/>
        <v>1.2751354793280489E-2</v>
      </c>
    </row>
    <row r="784" spans="3:25" ht="14.25" customHeight="1" x14ac:dyDescent="0.35">
      <c r="C784" s="95">
        <v>45131</v>
      </c>
      <c r="D784" s="96">
        <v>25749.9</v>
      </c>
      <c r="E784" s="92">
        <f t="shared" si="132"/>
        <v>-3.6063784917442776E-3</v>
      </c>
      <c r="F784" s="96">
        <v>773.25</v>
      </c>
      <c r="G784" s="92">
        <f t="shared" si="133"/>
        <v>-2.4511699080423943E-3</v>
      </c>
      <c r="H784" s="96">
        <v>989.15002441406205</v>
      </c>
      <c r="I784" s="92">
        <f t="shared" si="134"/>
        <v>-6.4285705965342332E-3</v>
      </c>
      <c r="J784" s="96">
        <v>47.599998474121001</v>
      </c>
      <c r="K784" s="92">
        <f t="shared" si="135"/>
        <v>-1.5511892940419214E-2</v>
      </c>
      <c r="L784" s="96">
        <v>65.616157531738196</v>
      </c>
      <c r="M784" s="92">
        <f t="shared" si="136"/>
        <v>-2.001348853660434E-3</v>
      </c>
      <c r="N784" s="96">
        <v>283.37203979492102</v>
      </c>
      <c r="O784" s="92">
        <f t="shared" si="137"/>
        <v>-5.9007658137795183E-3</v>
      </c>
      <c r="P784" s="96">
        <v>46.289947509765597</v>
      </c>
      <c r="Q784" s="92">
        <f t="shared" si="138"/>
        <v>6.1702211802322937E-2</v>
      </c>
      <c r="R784" s="96">
        <v>178.71943664550699</v>
      </c>
      <c r="S784" s="92">
        <f t="shared" si="139"/>
        <v>4.1003099257848064E-3</v>
      </c>
      <c r="T784" s="96">
        <v>164.36097717285099</v>
      </c>
      <c r="U784" s="92">
        <f t="shared" si="140"/>
        <v>1.372365982707846E-2</v>
      </c>
      <c r="V784" s="96">
        <v>213.75762939453099</v>
      </c>
      <c r="W784" s="92">
        <f t="shared" si="141"/>
        <v>-2.2994507153029087E-4</v>
      </c>
      <c r="X784" s="96">
        <v>579.7197265625</v>
      </c>
      <c r="Y784" s="92">
        <f t="shared" si="142"/>
        <v>-1.5247797971135069E-2</v>
      </c>
    </row>
    <row r="785" spans="3:25" ht="14.25" customHeight="1" x14ac:dyDescent="0.35">
      <c r="C785" s="95">
        <v>45128</v>
      </c>
      <c r="D785" s="96">
        <v>25843.1</v>
      </c>
      <c r="E785" s="92">
        <f t="shared" si="132"/>
        <v>-6.1492904664847137E-3</v>
      </c>
      <c r="F785" s="96">
        <v>775.15002441406205</v>
      </c>
      <c r="G785" s="92">
        <f t="shared" si="133"/>
        <v>-6.5999788023478612E-3</v>
      </c>
      <c r="H785" s="96">
        <v>995.54998779296795</v>
      </c>
      <c r="I785" s="92">
        <f t="shared" si="134"/>
        <v>1.0710647505551174E-2</v>
      </c>
      <c r="J785" s="96">
        <v>48.349998474121001</v>
      </c>
      <c r="K785" s="92">
        <f t="shared" si="135"/>
        <v>-9.8300909058809394E-3</v>
      </c>
      <c r="L785" s="96">
        <v>65.747741699218693</v>
      </c>
      <c r="M785" s="92">
        <f t="shared" si="136"/>
        <v>-6.6667153711530425E-4</v>
      </c>
      <c r="N785" s="96">
        <v>285.05407714843699</v>
      </c>
      <c r="O785" s="92">
        <f t="shared" si="137"/>
        <v>-2.206379970584571E-2</v>
      </c>
      <c r="P785" s="96">
        <v>43.599746704101499</v>
      </c>
      <c r="Q785" s="92">
        <f t="shared" si="138"/>
        <v>-2.7921355046985119E-2</v>
      </c>
      <c r="R785" s="96">
        <v>177.98962402343699</v>
      </c>
      <c r="S785" s="92">
        <f t="shared" si="139"/>
        <v>1.140490755682344E-2</v>
      </c>
      <c r="T785" s="96">
        <v>162.13587951660099</v>
      </c>
      <c r="U785" s="92">
        <f t="shared" si="140"/>
        <v>-6.1398018202141191E-4</v>
      </c>
      <c r="V785" s="96">
        <v>213.80679321289</v>
      </c>
      <c r="W785" s="92">
        <f t="shared" si="141"/>
        <v>-3.4380289241062734E-3</v>
      </c>
      <c r="X785" s="96">
        <v>588.696044921875</v>
      </c>
      <c r="Y785" s="92">
        <f t="shared" si="142"/>
        <v>-2.1967776938548456E-3</v>
      </c>
    </row>
    <row r="786" spans="3:25" ht="14.25" customHeight="1" x14ac:dyDescent="0.35">
      <c r="C786" s="95">
        <v>45127</v>
      </c>
      <c r="D786" s="96">
        <v>26003</v>
      </c>
      <c r="E786" s="92">
        <f t="shared" si="132"/>
        <v>7.0602268722381734E-3</v>
      </c>
      <c r="F786" s="96">
        <v>780.29998779296795</v>
      </c>
      <c r="G786" s="92">
        <f t="shared" si="133"/>
        <v>1.5402544533882345E-3</v>
      </c>
      <c r="H786" s="96">
        <v>985</v>
      </c>
      <c r="I786" s="92">
        <f t="shared" si="134"/>
        <v>5.461109021191346E-3</v>
      </c>
      <c r="J786" s="96">
        <v>48.830001831054602</v>
      </c>
      <c r="K786" s="92">
        <f t="shared" si="135"/>
        <v>-6.3084567041956641E-3</v>
      </c>
      <c r="L786" s="96">
        <v>65.791603088378906</v>
      </c>
      <c r="M786" s="92">
        <f t="shared" si="136"/>
        <v>0</v>
      </c>
      <c r="N786" s="96">
        <v>291.4853515625</v>
      </c>
      <c r="O786" s="92">
        <f t="shared" si="137"/>
        <v>-3.0456431041517851E-3</v>
      </c>
      <c r="P786" s="96">
        <v>44.852077484130803</v>
      </c>
      <c r="Q786" s="92">
        <f t="shared" si="138"/>
        <v>3.422447653707783E-2</v>
      </c>
      <c r="R786" s="96">
        <v>175.98255920410099</v>
      </c>
      <c r="S786" s="92">
        <f t="shared" si="139"/>
        <v>1.8176262053672954E-3</v>
      </c>
      <c r="T786" s="96">
        <v>162.23548889160099</v>
      </c>
      <c r="U786" s="92">
        <f t="shared" si="140"/>
        <v>4.1108778233740484E-3</v>
      </c>
      <c r="V786" s="96">
        <v>214.54440307617099</v>
      </c>
      <c r="W786" s="92">
        <f t="shared" si="141"/>
        <v>-6.150390665591865E-3</v>
      </c>
      <c r="X786" s="96">
        <v>589.99212646484295</v>
      </c>
      <c r="Y786" s="92">
        <f t="shared" si="142"/>
        <v>-1.7662885796055461E-2</v>
      </c>
    </row>
    <row r="787" spans="3:25" ht="14.25" customHeight="1" x14ac:dyDescent="0.35">
      <c r="C787" s="95">
        <v>45126</v>
      </c>
      <c r="D787" s="96">
        <v>25820.7</v>
      </c>
      <c r="E787" s="92">
        <f t="shared" si="132"/>
        <v>8.1190032308127158E-3</v>
      </c>
      <c r="F787" s="96">
        <v>779.09997558593705</v>
      </c>
      <c r="G787" s="92">
        <f t="shared" si="133"/>
        <v>-4.9808740920344041E-3</v>
      </c>
      <c r="H787" s="96">
        <v>979.65002441406205</v>
      </c>
      <c r="I787" s="92">
        <f t="shared" si="134"/>
        <v>6.0590751363922557E-3</v>
      </c>
      <c r="J787" s="96">
        <v>49.139999389648402</v>
      </c>
      <c r="K787" s="92">
        <f t="shared" si="135"/>
        <v>-3.4476166884611636E-3</v>
      </c>
      <c r="L787" s="96">
        <v>65.791603088378906</v>
      </c>
      <c r="M787" s="92">
        <f t="shared" si="136"/>
        <v>6.6711628455418115E-4</v>
      </c>
      <c r="N787" s="96">
        <v>292.37582397460898</v>
      </c>
      <c r="O787" s="92">
        <f t="shared" si="137"/>
        <v>2.0020705825037011E-2</v>
      </c>
      <c r="P787" s="96">
        <v>43.367835998535099</v>
      </c>
      <c r="Q787" s="92">
        <f t="shared" si="138"/>
        <v>2.4096303058374957E-2</v>
      </c>
      <c r="R787" s="96">
        <v>175.66326904296801</v>
      </c>
      <c r="S787" s="92">
        <f t="shared" si="139"/>
        <v>2.7755538430661808E-2</v>
      </c>
      <c r="T787" s="96">
        <v>161.5712890625</v>
      </c>
      <c r="U787" s="92">
        <f t="shared" si="140"/>
        <v>8.7083162734307162E-3</v>
      </c>
      <c r="V787" s="96">
        <v>215.87210083007801</v>
      </c>
      <c r="W787" s="92">
        <f t="shared" si="141"/>
        <v>-9.0293009413688896E-3</v>
      </c>
      <c r="X787" s="96">
        <v>600.60046386718705</v>
      </c>
      <c r="Y787" s="92">
        <f t="shared" si="142"/>
        <v>1.2789346866506124E-2</v>
      </c>
    </row>
    <row r="788" spans="3:25" ht="14.25" customHeight="1" x14ac:dyDescent="0.35">
      <c r="C788" s="95">
        <v>45125</v>
      </c>
      <c r="D788" s="96">
        <v>25612.75</v>
      </c>
      <c r="E788" s="92">
        <f t="shared" si="132"/>
        <v>3.5793490952689133E-3</v>
      </c>
      <c r="F788" s="96">
        <v>783</v>
      </c>
      <c r="G788" s="92">
        <f t="shared" si="133"/>
        <v>1.6289165544975726E-2</v>
      </c>
      <c r="H788" s="96">
        <v>973.75</v>
      </c>
      <c r="I788" s="92">
        <f t="shared" si="134"/>
        <v>8.753768065771883E-3</v>
      </c>
      <c r="J788" s="96">
        <v>49.310001373291001</v>
      </c>
      <c r="K788" s="92">
        <f t="shared" si="135"/>
        <v>3.4595438696405356E-3</v>
      </c>
      <c r="L788" s="96">
        <v>65.747741699218693</v>
      </c>
      <c r="M788" s="92">
        <f t="shared" si="136"/>
        <v>-1.2516672548848806E-2</v>
      </c>
      <c r="N788" s="96">
        <v>286.63714599609301</v>
      </c>
      <c r="O788" s="92">
        <f t="shared" si="137"/>
        <v>-1.2274161857662724E-2</v>
      </c>
      <c r="P788" s="96">
        <v>42.347419738769503</v>
      </c>
      <c r="Q788" s="92">
        <f t="shared" si="138"/>
        <v>-8.6861570227082519E-3</v>
      </c>
      <c r="R788" s="96">
        <v>170.91931152343699</v>
      </c>
      <c r="S788" s="92">
        <f t="shared" si="139"/>
        <v>4.5576235356310502E-3</v>
      </c>
      <c r="T788" s="96">
        <v>160.17642211914</v>
      </c>
      <c r="U788" s="92">
        <f t="shared" si="140"/>
        <v>6.2245062145849239E-4</v>
      </c>
      <c r="V788" s="96">
        <v>217.83903503417901</v>
      </c>
      <c r="W788" s="92">
        <f t="shared" si="141"/>
        <v>-8.9486398181338744E-3</v>
      </c>
      <c r="X788" s="96">
        <v>593.01617431640602</v>
      </c>
      <c r="Y788" s="92">
        <f t="shared" si="142"/>
        <v>1.2788834695917961E-2</v>
      </c>
    </row>
    <row r="789" spans="3:25" ht="14.25" customHeight="1" x14ac:dyDescent="0.35">
      <c r="C789" s="95">
        <v>45124</v>
      </c>
      <c r="D789" s="96">
        <v>25521.4</v>
      </c>
      <c r="E789" s="92">
        <f t="shared" si="132"/>
        <v>7.4568242376393812E-3</v>
      </c>
      <c r="F789" s="96">
        <v>770.45001220703102</v>
      </c>
      <c r="G789" s="92">
        <f t="shared" si="133"/>
        <v>3.7922706287197627E-2</v>
      </c>
      <c r="H789" s="96">
        <v>965.29998779296795</v>
      </c>
      <c r="I789" s="92">
        <f t="shared" si="134"/>
        <v>1.0358017475398107E-4</v>
      </c>
      <c r="J789" s="96">
        <v>49.139999389648402</v>
      </c>
      <c r="K789" s="92">
        <f t="shared" si="135"/>
        <v>1.5708935608810481E-2</v>
      </c>
      <c r="L789" s="96">
        <v>66.581115722656193</v>
      </c>
      <c r="M789" s="92">
        <f t="shared" si="136"/>
        <v>5.9644892548018635E-3</v>
      </c>
      <c r="N789" s="96">
        <v>290.19909667968699</v>
      </c>
      <c r="O789" s="92">
        <f t="shared" si="137"/>
        <v>-3.7097867797103445E-2</v>
      </c>
      <c r="P789" s="96">
        <v>42.718479156494098</v>
      </c>
      <c r="Q789" s="92">
        <f t="shared" si="138"/>
        <v>3.2680772071824737E-3</v>
      </c>
      <c r="R789" s="96">
        <v>170.14385986328099</v>
      </c>
      <c r="S789" s="92">
        <f t="shared" si="139"/>
        <v>-5.0680147585332458E-3</v>
      </c>
      <c r="T789" s="96">
        <v>160.07678222656199</v>
      </c>
      <c r="U789" s="92">
        <f t="shared" si="140"/>
        <v>3.9574373322843748E-3</v>
      </c>
      <c r="V789" s="96">
        <v>219.80599975585901</v>
      </c>
      <c r="W789" s="92">
        <f t="shared" si="141"/>
        <v>1.108350665276947E-2</v>
      </c>
      <c r="X789" s="96">
        <v>585.52795410156205</v>
      </c>
      <c r="Y789" s="92">
        <f t="shared" si="142"/>
        <v>-9.0085961795294267E-4</v>
      </c>
    </row>
    <row r="790" spans="3:25" ht="14.25" customHeight="1" x14ac:dyDescent="0.35">
      <c r="C790" s="95">
        <v>45121</v>
      </c>
      <c r="D790" s="96">
        <v>25332.5</v>
      </c>
      <c r="E790" s="92">
        <f t="shared" si="132"/>
        <v>-7.4996842238328476E-5</v>
      </c>
      <c r="F790" s="96">
        <v>742.29998779296795</v>
      </c>
      <c r="G790" s="92">
        <f t="shared" si="133"/>
        <v>-3.8916054301638692E-3</v>
      </c>
      <c r="H790" s="96">
        <v>965.20001220703102</v>
      </c>
      <c r="I790" s="92">
        <f t="shared" si="134"/>
        <v>1.9164800853184616E-2</v>
      </c>
      <c r="J790" s="96">
        <v>48.380001068115199</v>
      </c>
      <c r="K790" s="92">
        <f t="shared" si="135"/>
        <v>1.9814554566135234E-2</v>
      </c>
      <c r="L790" s="96">
        <v>66.186347961425696</v>
      </c>
      <c r="M790" s="92">
        <f t="shared" si="136"/>
        <v>5.3297031724657273E-3</v>
      </c>
      <c r="N790" s="96">
        <v>301.379638671875</v>
      </c>
      <c r="O790" s="92">
        <f t="shared" si="137"/>
        <v>1.9070037945253748E-2</v>
      </c>
      <c r="P790" s="96">
        <v>42.579326629638601</v>
      </c>
      <c r="Q790" s="92">
        <f t="shared" si="138"/>
        <v>-2.1740113786299364E-3</v>
      </c>
      <c r="R790" s="96">
        <v>171.01054382324199</v>
      </c>
      <c r="S790" s="92">
        <f t="shared" si="139"/>
        <v>-2.3947304003357761E-3</v>
      </c>
      <c r="T790" s="96">
        <v>159.44578552246</v>
      </c>
      <c r="U790" s="92">
        <f t="shared" si="140"/>
        <v>-1.2546343121052184E-2</v>
      </c>
      <c r="V790" s="96">
        <v>217.396484375</v>
      </c>
      <c r="W790" s="92">
        <f t="shared" si="141"/>
        <v>-3.6060222431720801E-3</v>
      </c>
      <c r="X790" s="96">
        <v>586.055908203125</v>
      </c>
      <c r="Y790" s="92">
        <f t="shared" si="142"/>
        <v>-2.6955017775438517E-3</v>
      </c>
    </row>
    <row r="791" spans="3:25" ht="14.25" customHeight="1" x14ac:dyDescent="0.35">
      <c r="C791" s="95">
        <v>45120</v>
      </c>
      <c r="D791" s="96">
        <v>25334.400000000001</v>
      </c>
      <c r="E791" s="92">
        <f t="shared" si="132"/>
        <v>-1.4250612338598478E-2</v>
      </c>
      <c r="F791" s="96">
        <v>745.20001220703102</v>
      </c>
      <c r="G791" s="92">
        <f t="shared" si="133"/>
        <v>-9.8983750287271466E-3</v>
      </c>
      <c r="H791" s="96">
        <v>947.04998779296795</v>
      </c>
      <c r="I791" s="92">
        <f t="shared" si="134"/>
        <v>-7.8571055428336978E-3</v>
      </c>
      <c r="J791" s="96">
        <v>47.439998626708899</v>
      </c>
      <c r="K791" s="92">
        <f t="shared" si="135"/>
        <v>-1.5154651650101658E-2</v>
      </c>
      <c r="L791" s="96">
        <v>65.835464477539006</v>
      </c>
      <c r="M791" s="92">
        <f t="shared" si="136"/>
        <v>7.3824870288732303E-3</v>
      </c>
      <c r="N791" s="96">
        <v>295.73986816406199</v>
      </c>
      <c r="O791" s="92">
        <f t="shared" si="137"/>
        <v>-4.4895359670547808E-2</v>
      </c>
      <c r="P791" s="96">
        <v>42.672096252441399</v>
      </c>
      <c r="Q791" s="92">
        <f t="shared" si="138"/>
        <v>-2.542366088728687E-2</v>
      </c>
      <c r="R791" s="96">
        <v>171.42105102539</v>
      </c>
      <c r="S791" s="92">
        <f t="shared" si="139"/>
        <v>-1.5199203831610442E-2</v>
      </c>
      <c r="T791" s="96">
        <v>161.47166442871</v>
      </c>
      <c r="U791" s="92">
        <f t="shared" si="140"/>
        <v>-3.5508752345332351E-2</v>
      </c>
      <c r="V791" s="96">
        <v>218.18325805664</v>
      </c>
      <c r="W791" s="92">
        <f t="shared" si="141"/>
        <v>-1.9664159480334176E-2</v>
      </c>
      <c r="X791" s="96">
        <v>587.639892578125</v>
      </c>
      <c r="Y791" s="92">
        <f t="shared" si="142"/>
        <v>-2.1970161019160828E-2</v>
      </c>
    </row>
    <row r="792" spans="3:25" ht="14.25" customHeight="1" x14ac:dyDescent="0.35">
      <c r="C792" s="95">
        <v>45119</v>
      </c>
      <c r="D792" s="96">
        <v>25700.65</v>
      </c>
      <c r="E792" s="92">
        <f t="shared" si="132"/>
        <v>-7.5816043063514638E-4</v>
      </c>
      <c r="F792" s="96">
        <v>752.65002441406205</v>
      </c>
      <c r="G792" s="92">
        <f t="shared" si="133"/>
        <v>-1.8565922704985027E-3</v>
      </c>
      <c r="H792" s="96">
        <v>954.54998779296795</v>
      </c>
      <c r="I792" s="92">
        <f t="shared" si="134"/>
        <v>-1.0982786461130045E-2</v>
      </c>
      <c r="J792" s="96">
        <v>48.169998168945298</v>
      </c>
      <c r="K792" s="92">
        <f t="shared" si="135"/>
        <v>-1.3718304290525229E-2</v>
      </c>
      <c r="L792" s="96">
        <v>65.352996826171804</v>
      </c>
      <c r="M792" s="92">
        <f t="shared" si="136"/>
        <v>-4.0106082932256371E-3</v>
      </c>
      <c r="N792" s="96">
        <v>309.64132690429602</v>
      </c>
      <c r="O792" s="92">
        <f t="shared" si="137"/>
        <v>1.0983655593500563E-2</v>
      </c>
      <c r="P792" s="96">
        <v>43.7852783203125</v>
      </c>
      <c r="Q792" s="92">
        <f t="shared" si="138"/>
        <v>7.4706824887542655E-3</v>
      </c>
      <c r="R792" s="96">
        <v>174.06672668457</v>
      </c>
      <c r="S792" s="92">
        <f t="shared" si="139"/>
        <v>-8.3161353698507634E-3</v>
      </c>
      <c r="T792" s="96">
        <v>167.416412353515</v>
      </c>
      <c r="U792" s="92">
        <f t="shared" si="140"/>
        <v>-5.720022307362016E-3</v>
      </c>
      <c r="V792" s="96">
        <v>222.55970764160099</v>
      </c>
      <c r="W792" s="92">
        <f t="shared" si="141"/>
        <v>3.547723252405488E-3</v>
      </c>
      <c r="X792" s="96">
        <v>600.84045410156205</v>
      </c>
      <c r="Y792" s="92">
        <f t="shared" si="142"/>
        <v>2.7234206742228206E-3</v>
      </c>
    </row>
    <row r="793" spans="3:25" ht="14.25" customHeight="1" x14ac:dyDescent="0.35">
      <c r="C793" s="95">
        <v>45118</v>
      </c>
      <c r="D793" s="96">
        <v>25720.15</v>
      </c>
      <c r="E793" s="92">
        <f t="shared" si="132"/>
        <v>8.7559664116030334E-3</v>
      </c>
      <c r="F793" s="96">
        <v>754.04998779296795</v>
      </c>
      <c r="G793" s="92">
        <f t="shared" si="133"/>
        <v>5.6011366857069422E-3</v>
      </c>
      <c r="H793" s="96">
        <v>965.15002441406205</v>
      </c>
      <c r="I793" s="92">
        <f t="shared" si="134"/>
        <v>5.9409162900725399E-3</v>
      </c>
      <c r="J793" s="96">
        <v>48.840000152587798</v>
      </c>
      <c r="K793" s="92">
        <f t="shared" si="135"/>
        <v>8.8824686331554492E-3</v>
      </c>
      <c r="L793" s="96">
        <v>65.616157531738196</v>
      </c>
      <c r="M793" s="92">
        <f t="shared" si="136"/>
        <v>-4.6575011124709853E-3</v>
      </c>
      <c r="N793" s="96">
        <v>306.27728271484301</v>
      </c>
      <c r="O793" s="92">
        <f t="shared" si="137"/>
        <v>1.6417788765121566E-2</v>
      </c>
      <c r="P793" s="96">
        <v>43.460597991943303</v>
      </c>
      <c r="Q793" s="92">
        <f t="shared" si="138"/>
        <v>1.8478158064634265E-2</v>
      </c>
      <c r="R793" s="96">
        <v>175.52642822265599</v>
      </c>
      <c r="S793" s="92">
        <f t="shared" si="139"/>
        <v>4.437554524225229E-3</v>
      </c>
      <c r="T793" s="96">
        <v>168.37954711914</v>
      </c>
      <c r="U793" s="92">
        <f t="shared" si="140"/>
        <v>1.4000193336788591E-2</v>
      </c>
      <c r="V793" s="96">
        <v>221.77291870117099</v>
      </c>
      <c r="W793" s="92">
        <f t="shared" si="141"/>
        <v>2.2221249168639101E-3</v>
      </c>
      <c r="X793" s="96">
        <v>599.20855712890602</v>
      </c>
      <c r="Y793" s="92">
        <f t="shared" si="142"/>
        <v>8.2387040806664036E-3</v>
      </c>
    </row>
    <row r="794" spans="3:25" ht="14.25" customHeight="1" x14ac:dyDescent="0.35">
      <c r="C794" s="95">
        <v>45117</v>
      </c>
      <c r="D794" s="96">
        <v>25496.9</v>
      </c>
      <c r="E794" s="92">
        <f t="shared" si="132"/>
        <v>6.5333933379125853E-3</v>
      </c>
      <c r="F794" s="96">
        <v>749.84997558593705</v>
      </c>
      <c r="G794" s="92">
        <f t="shared" si="133"/>
        <v>-1.3160492625256426E-2</v>
      </c>
      <c r="H794" s="96">
        <v>959.45001220703102</v>
      </c>
      <c r="I794" s="92">
        <f t="shared" si="134"/>
        <v>8.8853966425141984E-3</v>
      </c>
      <c r="J794" s="96">
        <v>48.409999847412102</v>
      </c>
      <c r="K794" s="92">
        <f t="shared" si="135"/>
        <v>-6.9743621043670823E-3</v>
      </c>
      <c r="L794" s="96">
        <v>65.923194885253906</v>
      </c>
      <c r="M794" s="92">
        <f t="shared" si="136"/>
        <v>1.3325706503495294E-3</v>
      </c>
      <c r="N794" s="96">
        <v>301.33010864257801</v>
      </c>
      <c r="O794" s="92">
        <f t="shared" si="137"/>
        <v>-6.8482713511074378E-3</v>
      </c>
      <c r="P794" s="96">
        <v>42.672096252441399</v>
      </c>
      <c r="Q794" s="92">
        <f t="shared" si="138"/>
        <v>-2.1691172895962341E-3</v>
      </c>
      <c r="R794" s="96">
        <v>174.75096130371</v>
      </c>
      <c r="S794" s="92">
        <f t="shared" si="139"/>
        <v>-5.4516373756717806E-3</v>
      </c>
      <c r="T794" s="96">
        <v>166.05474853515599</v>
      </c>
      <c r="U794" s="92">
        <f t="shared" si="140"/>
        <v>-2.1334908421044907E-2</v>
      </c>
      <c r="V794" s="96">
        <v>221.28120422363199</v>
      </c>
      <c r="W794" s="92">
        <f t="shared" si="141"/>
        <v>-1.3157863398380654E-2</v>
      </c>
      <c r="X794" s="96">
        <v>594.31219482421795</v>
      </c>
      <c r="Y794" s="92">
        <f t="shared" si="142"/>
        <v>-2.2887047809059591E-2</v>
      </c>
    </row>
    <row r="795" spans="3:25" ht="14.25" customHeight="1" x14ac:dyDescent="0.35">
      <c r="C795" s="95">
        <v>45114</v>
      </c>
      <c r="D795" s="96">
        <v>25331.4</v>
      </c>
      <c r="E795" s="92">
        <f t="shared" si="132"/>
        <v>-9.5346086548517839E-3</v>
      </c>
      <c r="F795" s="96">
        <v>759.84997558593705</v>
      </c>
      <c r="G795" s="92">
        <f t="shared" si="133"/>
        <v>-1.2348086438509043E-2</v>
      </c>
      <c r="H795" s="96">
        <v>951</v>
      </c>
      <c r="I795" s="92">
        <f t="shared" si="134"/>
        <v>-1.1640004224632183E-2</v>
      </c>
      <c r="J795" s="96">
        <v>48.75</v>
      </c>
      <c r="K795" s="92">
        <f t="shared" si="135"/>
        <v>-1.0955587451758175E-2</v>
      </c>
      <c r="L795" s="96">
        <v>65.835464477539006</v>
      </c>
      <c r="M795" s="92">
        <f t="shared" si="136"/>
        <v>-9.894530625658482E-3</v>
      </c>
      <c r="N795" s="96">
        <v>303.40792846679602</v>
      </c>
      <c r="O795" s="92">
        <f t="shared" si="137"/>
        <v>-1.0806528192510267E-2</v>
      </c>
      <c r="P795" s="96">
        <v>42.764858245849602</v>
      </c>
      <c r="Q795" s="92">
        <f t="shared" si="138"/>
        <v>-1.8104440875185812E-2</v>
      </c>
      <c r="R795" s="96">
        <v>175.70886230468699</v>
      </c>
      <c r="S795" s="92">
        <f t="shared" si="139"/>
        <v>-2.1092917171766756E-2</v>
      </c>
      <c r="T795" s="96">
        <v>169.67474365234301</v>
      </c>
      <c r="U795" s="92">
        <f t="shared" si="140"/>
        <v>-2.759807506498213E-2</v>
      </c>
      <c r="V795" s="96">
        <v>224.23161315917901</v>
      </c>
      <c r="W795" s="92">
        <f t="shared" si="141"/>
        <v>-6.9686738429565187E-3</v>
      </c>
      <c r="X795" s="96">
        <v>608.23284912109295</v>
      </c>
      <c r="Y795" s="92">
        <f t="shared" si="142"/>
        <v>-1.0619082438920957E-2</v>
      </c>
    </row>
    <row r="796" spans="3:25" ht="14.25" customHeight="1" x14ac:dyDescent="0.35">
      <c r="C796" s="95">
        <v>45113</v>
      </c>
      <c r="D796" s="96">
        <v>25575.25</v>
      </c>
      <c r="E796" s="92">
        <f t="shared" si="132"/>
        <v>2.1587949574192855E-2</v>
      </c>
      <c r="F796" s="96">
        <v>769.34997558593705</v>
      </c>
      <c r="G796" s="92">
        <f t="shared" si="133"/>
        <v>-8.4418755073112361E-4</v>
      </c>
      <c r="H796" s="96">
        <v>962.20001220703102</v>
      </c>
      <c r="I796" s="92">
        <f t="shared" si="134"/>
        <v>1.4764817358959625E-2</v>
      </c>
      <c r="J796" s="96">
        <v>49.290000915527301</v>
      </c>
      <c r="K796" s="92">
        <f t="shared" si="135"/>
        <v>3.25666281159398E-3</v>
      </c>
      <c r="L796" s="96">
        <v>66.493385314941406</v>
      </c>
      <c r="M796" s="92">
        <f t="shared" si="136"/>
        <v>3.6226955913200687E-2</v>
      </c>
      <c r="N796" s="96">
        <v>306.72253417968699</v>
      </c>
      <c r="O796" s="92">
        <f t="shared" si="137"/>
        <v>2.7340526203783133E-2</v>
      </c>
      <c r="P796" s="96">
        <v>43.553367614746001</v>
      </c>
      <c r="Q796" s="92">
        <f t="shared" si="138"/>
        <v>3.414092716637751E-2</v>
      </c>
      <c r="R796" s="96">
        <v>179.49493408203099</v>
      </c>
      <c r="S796" s="92">
        <f t="shared" si="139"/>
        <v>1.7321846434424248E-2</v>
      </c>
      <c r="T796" s="96">
        <v>174.49034118652301</v>
      </c>
      <c r="U796" s="92">
        <f t="shared" si="140"/>
        <v>3.7315005383236066E-2</v>
      </c>
      <c r="V796" s="96">
        <v>225.80517578125</v>
      </c>
      <c r="W796" s="92">
        <f t="shared" si="141"/>
        <v>3.5633862775558578E-2</v>
      </c>
      <c r="X796" s="96">
        <v>614.76104736328102</v>
      </c>
      <c r="Y796" s="92">
        <f t="shared" si="142"/>
        <v>5.0270574693204173E-2</v>
      </c>
    </row>
    <row r="797" spans="3:25" ht="14.25" customHeight="1" x14ac:dyDescent="0.35">
      <c r="C797" s="95">
        <v>45112</v>
      </c>
      <c r="D797" s="96">
        <v>25034.799999999999</v>
      </c>
      <c r="E797" s="92">
        <f t="shared" si="132"/>
        <v>3.7930730306894311E-3</v>
      </c>
      <c r="F797" s="96">
        <v>770</v>
      </c>
      <c r="G797" s="92">
        <f t="shared" si="133"/>
        <v>-7.7858240973971427E-4</v>
      </c>
      <c r="H797" s="96">
        <v>948.20001220703102</v>
      </c>
      <c r="I797" s="92">
        <f t="shared" si="134"/>
        <v>2.3255942991871059E-3</v>
      </c>
      <c r="J797" s="96">
        <v>49.130001068115199</v>
      </c>
      <c r="K797" s="92">
        <f t="shared" si="135"/>
        <v>-5.8680111609621388E-3</v>
      </c>
      <c r="L797" s="96">
        <v>64.168746948242102</v>
      </c>
      <c r="M797" s="92">
        <f t="shared" si="136"/>
        <v>2.7415640023236154E-3</v>
      </c>
      <c r="N797" s="96">
        <v>298.55975341796801</v>
      </c>
      <c r="O797" s="92">
        <f t="shared" si="137"/>
        <v>2.5314452489626049E-2</v>
      </c>
      <c r="P797" s="96">
        <v>42.115505218505803</v>
      </c>
      <c r="Q797" s="92">
        <f t="shared" si="138"/>
        <v>-4.3858031424223176E-3</v>
      </c>
      <c r="R797" s="96">
        <v>176.43869018554599</v>
      </c>
      <c r="S797" s="92">
        <f t="shared" si="139"/>
        <v>-3.3497817177284839E-3</v>
      </c>
      <c r="T797" s="96">
        <v>168.213455200195</v>
      </c>
      <c r="U797" s="92">
        <f t="shared" si="140"/>
        <v>1.4623450700320895E-2</v>
      </c>
      <c r="V797" s="96">
        <v>218.035720825195</v>
      </c>
      <c r="W797" s="92">
        <f t="shared" si="141"/>
        <v>4.7585647520693719E-3</v>
      </c>
      <c r="X797" s="96">
        <v>585.33587646484295</v>
      </c>
      <c r="Y797" s="92">
        <f t="shared" si="142"/>
        <v>3.1815930225751021E-2</v>
      </c>
    </row>
    <row r="798" spans="3:25" ht="14.25" customHeight="1" x14ac:dyDescent="0.35">
      <c r="C798" s="95">
        <v>45111</v>
      </c>
      <c r="D798" s="96">
        <v>24940.2</v>
      </c>
      <c r="E798" s="92">
        <f t="shared" si="132"/>
        <v>-3.2253036461518114E-3</v>
      </c>
      <c r="F798" s="96">
        <v>770.59997558593705</v>
      </c>
      <c r="G798" s="92">
        <f t="shared" si="133"/>
        <v>-3.4271250101040041E-3</v>
      </c>
      <c r="H798" s="96">
        <v>946</v>
      </c>
      <c r="I798" s="92">
        <f t="shared" si="134"/>
        <v>3.3409603814280597E-3</v>
      </c>
      <c r="J798" s="96">
        <v>49.419998168945298</v>
      </c>
      <c r="K798" s="92">
        <f t="shared" si="135"/>
        <v>-5.4336982335611017E-3</v>
      </c>
      <c r="L798" s="96">
        <v>63.9933052062988</v>
      </c>
      <c r="M798" s="92">
        <f t="shared" si="136"/>
        <v>6.2070019526181408E-3</v>
      </c>
      <c r="N798" s="96">
        <v>291.1884765625</v>
      </c>
      <c r="O798" s="92">
        <f t="shared" si="137"/>
        <v>1.8338964704916139E-2</v>
      </c>
      <c r="P798" s="96">
        <v>42.301029205322202</v>
      </c>
      <c r="Q798" s="92">
        <f t="shared" si="138"/>
        <v>3.3001625154744918E-3</v>
      </c>
      <c r="R798" s="96">
        <v>177.03170776367099</v>
      </c>
      <c r="S798" s="92">
        <f t="shared" si="139"/>
        <v>1.4640462675246768E-2</v>
      </c>
      <c r="T798" s="96">
        <v>165.78904724121</v>
      </c>
      <c r="U798" s="92">
        <f t="shared" si="140"/>
        <v>-3.5930677452855608E-3</v>
      </c>
      <c r="V798" s="96">
        <v>217.00309753417901</v>
      </c>
      <c r="W798" s="92">
        <f t="shared" si="141"/>
        <v>-5.6330967243957142E-3</v>
      </c>
      <c r="X798" s="96">
        <v>567.287109375</v>
      </c>
      <c r="Y798" s="92">
        <f t="shared" si="142"/>
        <v>-2.5158939220005672E-2</v>
      </c>
    </row>
    <row r="799" spans="3:25" ht="14.25" customHeight="1" x14ac:dyDescent="0.35">
      <c r="C799" s="95">
        <v>45110</v>
      </c>
      <c r="D799" s="96">
        <v>25020.9</v>
      </c>
      <c r="E799" s="92">
        <f t="shared" si="132"/>
        <v>1.3135464539509645E-2</v>
      </c>
      <c r="F799" s="96">
        <v>773.25</v>
      </c>
      <c r="G799" s="92">
        <f t="shared" si="133"/>
        <v>7.82013685239491E-3</v>
      </c>
      <c r="H799" s="96">
        <v>942.84997558593705</v>
      </c>
      <c r="I799" s="92">
        <f t="shared" si="134"/>
        <v>-3.2244938676414536E-3</v>
      </c>
      <c r="J799" s="96">
        <v>49.689998626708899</v>
      </c>
      <c r="K799" s="92">
        <f t="shared" si="135"/>
        <v>-5.6034137913566484E-3</v>
      </c>
      <c r="L799" s="96">
        <v>63.598548889160099</v>
      </c>
      <c r="M799" s="92">
        <f t="shared" si="136"/>
        <v>7.6440101190018428E-3</v>
      </c>
      <c r="N799" s="96">
        <v>285.94454956054602</v>
      </c>
      <c r="O799" s="92">
        <f t="shared" si="137"/>
        <v>5.9578445275234149E-2</v>
      </c>
      <c r="P799" s="96">
        <v>42.161888122558501</v>
      </c>
      <c r="Q799" s="92">
        <f t="shared" si="138"/>
        <v>-1.0881259601468796E-2</v>
      </c>
      <c r="R799" s="96">
        <v>174.477279663085</v>
      </c>
      <c r="S799" s="92">
        <f t="shared" si="139"/>
        <v>1.1102320658780807E-2</v>
      </c>
      <c r="T799" s="96">
        <v>166.38688659667901</v>
      </c>
      <c r="U799" s="92">
        <f t="shared" si="140"/>
        <v>-1.8224509680873635E-2</v>
      </c>
      <c r="V799" s="96">
        <v>218.232421875</v>
      </c>
      <c r="W799" s="92">
        <f t="shared" si="141"/>
        <v>2.2533268041691201E-4</v>
      </c>
      <c r="X799" s="96">
        <v>581.92779541015602</v>
      </c>
      <c r="Y799" s="92">
        <f t="shared" si="142"/>
        <v>-1.4790585113418797E-2</v>
      </c>
    </row>
    <row r="800" spans="3:25" ht="14.25" customHeight="1" x14ac:dyDescent="0.35">
      <c r="C800" s="95">
        <v>45107</v>
      </c>
      <c r="D800" s="96">
        <v>24696.5</v>
      </c>
      <c r="E800" s="92">
        <f t="shared" si="132"/>
        <v>5.7851020894379435E-3</v>
      </c>
      <c r="F800" s="96">
        <v>767.25</v>
      </c>
      <c r="G800" s="92">
        <f t="shared" si="133"/>
        <v>-6.3358387190656673E-2</v>
      </c>
      <c r="H800" s="96">
        <v>945.90002441406205</v>
      </c>
      <c r="I800" s="92">
        <f t="shared" si="134"/>
        <v>-1.1237129279941471E-2</v>
      </c>
      <c r="J800" s="96">
        <v>49.970001220703097</v>
      </c>
      <c r="K800" s="92">
        <f t="shared" si="135"/>
        <v>-1.8849383049680646E-2</v>
      </c>
      <c r="L800" s="96">
        <v>63.1160888671875</v>
      </c>
      <c r="M800" s="92">
        <f t="shared" si="136"/>
        <v>1.1955141141272163E-2</v>
      </c>
      <c r="N800" s="96">
        <v>269.86633300781199</v>
      </c>
      <c r="O800" s="92">
        <f t="shared" si="137"/>
        <v>3.6797892165538748E-3</v>
      </c>
      <c r="P800" s="96">
        <v>42.625709533691399</v>
      </c>
      <c r="Q800" s="92">
        <f t="shared" si="138"/>
        <v>1.1000963946032005E-2</v>
      </c>
      <c r="R800" s="96">
        <v>172.56144714355401</v>
      </c>
      <c r="S800" s="92">
        <f t="shared" si="139"/>
        <v>2.6454989016477803E-4</v>
      </c>
      <c r="T800" s="96">
        <v>169.475494384765</v>
      </c>
      <c r="U800" s="92">
        <f t="shared" si="140"/>
        <v>1.9987978798971628E-2</v>
      </c>
      <c r="V800" s="96">
        <v>218.18325805664</v>
      </c>
      <c r="W800" s="92">
        <f t="shared" si="141"/>
        <v>1.7427216302446924E-2</v>
      </c>
      <c r="X800" s="96">
        <v>590.6640625</v>
      </c>
      <c r="Y800" s="92">
        <f t="shared" si="142"/>
        <v>-6.6197361939299704E-3</v>
      </c>
    </row>
    <row r="801" spans="3:25" ht="14.25" customHeight="1" x14ac:dyDescent="0.35">
      <c r="C801" s="95">
        <v>45105</v>
      </c>
      <c r="D801" s="96">
        <v>24554.45</v>
      </c>
      <c r="E801" s="92">
        <f t="shared" si="132"/>
        <v>1.1101571555929057E-2</v>
      </c>
      <c r="F801" s="96">
        <v>819.15002441406205</v>
      </c>
      <c r="G801" s="92">
        <f t="shared" si="133"/>
        <v>5.9428364564908298E-2</v>
      </c>
      <c r="H801" s="96">
        <v>956.65002441406205</v>
      </c>
      <c r="I801" s="92">
        <f t="shared" si="134"/>
        <v>-3.0222118866115588E-3</v>
      </c>
      <c r="J801" s="96">
        <v>50.930000305175703</v>
      </c>
      <c r="K801" s="92">
        <f t="shared" si="135"/>
        <v>6.1240888943547844E-3</v>
      </c>
      <c r="L801" s="96">
        <v>62.3704414367675</v>
      </c>
      <c r="M801" s="92">
        <f t="shared" si="136"/>
        <v>-1.3185442254882274E-2</v>
      </c>
      <c r="N801" s="96">
        <v>268.87692260742102</v>
      </c>
      <c r="O801" s="92">
        <f t="shared" si="137"/>
        <v>3.3228262528199881E-3</v>
      </c>
      <c r="P801" s="96">
        <v>42.161888122558501</v>
      </c>
      <c r="Q801" s="92">
        <f t="shared" si="138"/>
        <v>-9.8037836697382197E-3</v>
      </c>
      <c r="R801" s="96">
        <v>172.51580810546801</v>
      </c>
      <c r="S801" s="92">
        <f t="shared" si="139"/>
        <v>1.6393280510710095E-2</v>
      </c>
      <c r="T801" s="96">
        <v>166.15440368652301</v>
      </c>
      <c r="U801" s="92">
        <f t="shared" si="140"/>
        <v>2.4044055698890787E-3</v>
      </c>
      <c r="V801" s="96">
        <v>214.44606018066401</v>
      </c>
      <c r="W801" s="92">
        <f t="shared" si="141"/>
        <v>-5.4732476128668273E-3</v>
      </c>
      <c r="X801" s="96">
        <v>594.60015869140602</v>
      </c>
      <c r="Y801" s="92">
        <f t="shared" si="142"/>
        <v>-1.3145460197978132E-2</v>
      </c>
    </row>
    <row r="802" spans="3:25" ht="14.25" customHeight="1" x14ac:dyDescent="0.35">
      <c r="C802" s="95">
        <v>45104</v>
      </c>
      <c r="D802" s="96">
        <v>24284.85</v>
      </c>
      <c r="E802" s="92">
        <f t="shared" si="132"/>
        <v>2.4023131551409449E-3</v>
      </c>
      <c r="F802" s="96">
        <v>773.20001220703102</v>
      </c>
      <c r="G802" s="92">
        <f t="shared" si="133"/>
        <v>3.1787378618630679E-3</v>
      </c>
      <c r="H802" s="96">
        <v>959.54998779296795</v>
      </c>
      <c r="I802" s="92">
        <f t="shared" si="134"/>
        <v>-9.1899677855138417E-3</v>
      </c>
      <c r="J802" s="96">
        <v>50.619998931884702</v>
      </c>
      <c r="K802" s="92">
        <f t="shared" si="135"/>
        <v>9.9760576746923402E-3</v>
      </c>
      <c r="L802" s="96">
        <v>63.203811645507798</v>
      </c>
      <c r="M802" s="92">
        <f t="shared" si="136"/>
        <v>-6.9330539605017005E-4</v>
      </c>
      <c r="N802" s="96">
        <v>267.98645019531199</v>
      </c>
      <c r="O802" s="92">
        <f t="shared" si="137"/>
        <v>-4.4108552047916749E-3</v>
      </c>
      <c r="P802" s="96">
        <v>42.579326629638601</v>
      </c>
      <c r="Q802" s="92">
        <f t="shared" si="138"/>
        <v>7.6838055168066965E-3</v>
      </c>
      <c r="R802" s="96">
        <v>169.73332214355401</v>
      </c>
      <c r="S802" s="92">
        <f t="shared" si="139"/>
        <v>6.2197848480338713E-3</v>
      </c>
      <c r="T802" s="96">
        <v>165.755859375</v>
      </c>
      <c r="U802" s="92">
        <f t="shared" si="140"/>
        <v>4.2251876651724363E-3</v>
      </c>
      <c r="V802" s="96">
        <v>215.62623596191401</v>
      </c>
      <c r="W802" s="92">
        <f t="shared" si="141"/>
        <v>2.9735149565806029E-3</v>
      </c>
      <c r="X802" s="96">
        <v>602.52056884765602</v>
      </c>
      <c r="Y802" s="92">
        <f t="shared" si="142"/>
        <v>-6.097104836715439E-3</v>
      </c>
    </row>
    <row r="803" spans="3:25" ht="14.25" customHeight="1" x14ac:dyDescent="0.35">
      <c r="C803" s="95">
        <v>45103</v>
      </c>
      <c r="D803" s="96">
        <v>24226.65</v>
      </c>
      <c r="E803" s="92">
        <f t="shared" si="132"/>
        <v>-4.3378732708098111E-3</v>
      </c>
      <c r="F803" s="96">
        <v>770.75</v>
      </c>
      <c r="G803" s="92">
        <f t="shared" si="133"/>
        <v>1.7491749174917581E-2</v>
      </c>
      <c r="H803" s="96">
        <v>968.45001220703102</v>
      </c>
      <c r="I803" s="92">
        <f t="shared" si="134"/>
        <v>8.9597716724887366E-3</v>
      </c>
      <c r="J803" s="96">
        <v>50.119998931884702</v>
      </c>
      <c r="K803" s="92">
        <f t="shared" si="135"/>
        <v>3.3828370567941413E-2</v>
      </c>
      <c r="L803" s="96">
        <v>63.247661590576101</v>
      </c>
      <c r="M803" s="92">
        <f t="shared" si="136"/>
        <v>2.781600875382928E-3</v>
      </c>
      <c r="N803" s="96">
        <v>269.173736572265</v>
      </c>
      <c r="O803" s="92">
        <f t="shared" si="137"/>
        <v>4.0742084126057065E-2</v>
      </c>
      <c r="P803" s="96">
        <v>42.254650115966797</v>
      </c>
      <c r="Q803" s="92">
        <f t="shared" si="138"/>
        <v>0</v>
      </c>
      <c r="R803" s="96">
        <v>168.68414306640599</v>
      </c>
      <c r="S803" s="92">
        <f t="shared" si="139"/>
        <v>-9.6412059516380877E-3</v>
      </c>
      <c r="T803" s="96">
        <v>165.05845642089801</v>
      </c>
      <c r="U803" s="92">
        <f t="shared" si="140"/>
        <v>-6.3973109745112389E-3</v>
      </c>
      <c r="V803" s="96">
        <v>214.98696899414</v>
      </c>
      <c r="W803" s="92">
        <f t="shared" si="141"/>
        <v>1.3741954453450056E-3</v>
      </c>
      <c r="X803" s="96">
        <v>606.21673583984295</v>
      </c>
      <c r="Y803" s="92">
        <f t="shared" si="142"/>
        <v>-1.4514307531509618E-2</v>
      </c>
    </row>
    <row r="804" spans="3:25" ht="14.25" customHeight="1" x14ac:dyDescent="0.35">
      <c r="C804" s="95">
        <v>45100</v>
      </c>
      <c r="D804" s="96">
        <v>24332.2</v>
      </c>
      <c r="E804" s="92">
        <f t="shared" si="132"/>
        <v>-1.1203719130848278E-2</v>
      </c>
      <c r="F804" s="96">
        <v>757.5</v>
      </c>
      <c r="G804" s="92">
        <f t="shared" si="133"/>
        <v>-5.8304354786941737E-2</v>
      </c>
      <c r="H804" s="96">
        <v>959.84997558593705</v>
      </c>
      <c r="I804" s="92">
        <f t="shared" si="134"/>
        <v>-1.5386982998059962E-2</v>
      </c>
      <c r="J804" s="96">
        <v>48.4799995422363</v>
      </c>
      <c r="K804" s="92">
        <f t="shared" si="135"/>
        <v>-5.5339052406002343E-2</v>
      </c>
      <c r="L804" s="96">
        <v>63.072219848632798</v>
      </c>
      <c r="M804" s="92">
        <f t="shared" si="136"/>
        <v>-1.3717460483537502E-2</v>
      </c>
      <c r="N804" s="96">
        <v>258.63635253906199</v>
      </c>
      <c r="O804" s="92">
        <f t="shared" si="137"/>
        <v>-3.9323810600134901E-2</v>
      </c>
      <c r="P804" s="96">
        <v>42.254650115966797</v>
      </c>
      <c r="Q804" s="92">
        <f t="shared" si="138"/>
        <v>1.0989056674590714E-3</v>
      </c>
      <c r="R804" s="96">
        <v>170.32629394531199</v>
      </c>
      <c r="S804" s="92">
        <f t="shared" si="139"/>
        <v>1.1924064701473114E-2</v>
      </c>
      <c r="T804" s="96">
        <v>166.12118530273401</v>
      </c>
      <c r="U804" s="92">
        <f t="shared" si="140"/>
        <v>-1.3606658853016373E-2</v>
      </c>
      <c r="V804" s="96">
        <v>214.69194030761699</v>
      </c>
      <c r="W804" s="92">
        <f t="shared" si="141"/>
        <v>-1.2663959817883486E-2</v>
      </c>
      <c r="X804" s="96">
        <v>615.14514160156205</v>
      </c>
      <c r="Y804" s="92">
        <f t="shared" si="142"/>
        <v>-1.8383818904501581E-2</v>
      </c>
    </row>
    <row r="805" spans="3:25" ht="14.25" customHeight="1" x14ac:dyDescent="0.35">
      <c r="C805" s="95">
        <v>45099</v>
      </c>
      <c r="D805" s="96">
        <v>24607.9</v>
      </c>
      <c r="E805" s="92">
        <f t="shared" si="132"/>
        <v>-1.0357745385665584E-2</v>
      </c>
      <c r="F805" s="96">
        <v>804.40002441406205</v>
      </c>
      <c r="G805" s="92">
        <f t="shared" si="133"/>
        <v>-2.8511066792679118E-3</v>
      </c>
      <c r="H805" s="96">
        <v>974.84997558593705</v>
      </c>
      <c r="I805" s="92">
        <f t="shared" si="134"/>
        <v>-2.2006391136775161E-3</v>
      </c>
      <c r="J805" s="96">
        <v>51.319999694824197</v>
      </c>
      <c r="K805" s="92">
        <f t="shared" si="135"/>
        <v>-1.5538103907433709E-2</v>
      </c>
      <c r="L805" s="96">
        <v>63.949443817138601</v>
      </c>
      <c r="M805" s="92">
        <f t="shared" si="136"/>
        <v>-2.0533434739478107E-3</v>
      </c>
      <c r="N805" s="96">
        <v>269.22323608398398</v>
      </c>
      <c r="O805" s="92">
        <f t="shared" si="137"/>
        <v>-8.0203669441292202E-3</v>
      </c>
      <c r="P805" s="96">
        <v>42.208267211913999</v>
      </c>
      <c r="Q805" s="92">
        <f t="shared" si="138"/>
        <v>-6.5502453940247118E-3</v>
      </c>
      <c r="R805" s="96">
        <v>168.319244384765</v>
      </c>
      <c r="S805" s="92">
        <f t="shared" si="139"/>
        <v>-1.6000143439045322E-2</v>
      </c>
      <c r="T805" s="96">
        <v>168.41271972656199</v>
      </c>
      <c r="U805" s="92">
        <f t="shared" si="140"/>
        <v>-1.8009235455172967E-2</v>
      </c>
      <c r="V805" s="96">
        <v>217.44566345214801</v>
      </c>
      <c r="W805" s="92">
        <f t="shared" si="141"/>
        <v>-1.4266536909667837E-2</v>
      </c>
      <c r="X805" s="96">
        <v>626.66564941406205</v>
      </c>
      <c r="Y805" s="92">
        <f t="shared" si="142"/>
        <v>-1.2182133576296161E-2</v>
      </c>
    </row>
    <row r="806" spans="3:25" ht="14.25" customHeight="1" x14ac:dyDescent="0.35">
      <c r="C806" s="95">
        <v>45098</v>
      </c>
      <c r="D806" s="96">
        <v>24865.45</v>
      </c>
      <c r="E806" s="92">
        <f t="shared" si="132"/>
        <v>8.37219676385903E-3</v>
      </c>
      <c r="F806" s="96">
        <v>806.70001220703102</v>
      </c>
      <c r="G806" s="92">
        <f t="shared" si="133"/>
        <v>-6.4659152916686224E-3</v>
      </c>
      <c r="H806" s="96">
        <v>977</v>
      </c>
      <c r="I806" s="92">
        <f t="shared" si="134"/>
        <v>1.5909314337905212E-2</v>
      </c>
      <c r="J806" s="96">
        <v>52.130001068115199</v>
      </c>
      <c r="K806" s="92">
        <f t="shared" si="135"/>
        <v>-4.0122102380661939E-3</v>
      </c>
      <c r="L806" s="96">
        <v>64.081024169921804</v>
      </c>
      <c r="M806" s="92">
        <f t="shared" si="136"/>
        <v>-6.8399949220632195E-4</v>
      </c>
      <c r="N806" s="96">
        <v>271.39996337890602</v>
      </c>
      <c r="O806" s="92">
        <f t="shared" si="137"/>
        <v>6.710764142598924E-2</v>
      </c>
      <c r="P806" s="96">
        <v>42.486564636230398</v>
      </c>
      <c r="Q806" s="92">
        <f t="shared" si="138"/>
        <v>0</v>
      </c>
      <c r="R806" s="96">
        <v>171.05616760253901</v>
      </c>
      <c r="S806" s="92">
        <f t="shared" si="139"/>
        <v>0</v>
      </c>
      <c r="T806" s="96">
        <v>171.50132751464801</v>
      </c>
      <c r="U806" s="92">
        <f t="shared" si="140"/>
        <v>3.7989673769848853E-2</v>
      </c>
      <c r="V806" s="96">
        <v>220.59275817871</v>
      </c>
      <c r="W806" s="92">
        <f t="shared" si="141"/>
        <v>-2.889508210450642E-3</v>
      </c>
      <c r="X806" s="96">
        <v>634.39392089843705</v>
      </c>
      <c r="Y806" s="92">
        <f t="shared" si="142"/>
        <v>1.1364740754558067E-3</v>
      </c>
    </row>
    <row r="807" spans="3:25" ht="14.25" customHeight="1" x14ac:dyDescent="0.35">
      <c r="C807" s="95">
        <v>45097</v>
      </c>
      <c r="D807" s="96">
        <v>24659</v>
      </c>
      <c r="E807" s="92">
        <f t="shared" si="132"/>
        <v>4.8860797665766231E-3</v>
      </c>
      <c r="F807" s="96">
        <v>811.95001220703102</v>
      </c>
      <c r="G807" s="92">
        <f t="shared" si="133"/>
        <v>6.6328251711234021E-3</v>
      </c>
      <c r="H807" s="96">
        <v>961.70001220703102</v>
      </c>
      <c r="I807" s="92">
        <f t="shared" si="134"/>
        <v>1.4057756603473859E-3</v>
      </c>
      <c r="J807" s="96">
        <v>52.340000152587798</v>
      </c>
      <c r="K807" s="92">
        <f t="shared" si="135"/>
        <v>-7.3961576528388528E-3</v>
      </c>
      <c r="L807" s="96">
        <v>64.124885559082003</v>
      </c>
      <c r="M807" s="92">
        <f t="shared" si="136"/>
        <v>1.5277767711541879E-2</v>
      </c>
      <c r="N807" s="96">
        <v>254.33232116699199</v>
      </c>
      <c r="O807" s="92">
        <f t="shared" si="137"/>
        <v>1.3603993039255968E-2</v>
      </c>
      <c r="P807" s="96">
        <v>42.486564636230398</v>
      </c>
      <c r="Q807" s="92">
        <f t="shared" si="138"/>
        <v>4.3860736817451507E-3</v>
      </c>
      <c r="R807" s="96">
        <v>171.05616760253901</v>
      </c>
      <c r="S807" s="92">
        <f t="shared" si="139"/>
        <v>8.8782214398641646E-3</v>
      </c>
      <c r="T807" s="96">
        <v>165.22450256347599</v>
      </c>
      <c r="U807" s="92">
        <f t="shared" si="140"/>
        <v>2.324146560353868E-2</v>
      </c>
      <c r="V807" s="96">
        <v>221.232009887695</v>
      </c>
      <c r="W807" s="92">
        <f t="shared" si="141"/>
        <v>8.0663883451201901E-3</v>
      </c>
      <c r="X807" s="96">
        <v>633.67376708984295</v>
      </c>
      <c r="Y807" s="92">
        <f t="shared" si="142"/>
        <v>-1.9606526657550361E-2</v>
      </c>
    </row>
    <row r="808" spans="3:25" ht="14.25" customHeight="1" x14ac:dyDescent="0.35">
      <c r="C808" s="95">
        <v>45096</v>
      </c>
      <c r="D808" s="96">
        <v>24539.1</v>
      </c>
      <c r="E808" s="92">
        <f t="shared" si="132"/>
        <v>-7.8457454873318566E-3</v>
      </c>
      <c r="F808" s="96">
        <v>806.59997558593705</v>
      </c>
      <c r="G808" s="92">
        <f t="shared" si="133"/>
        <v>-5.3028100859068283E-3</v>
      </c>
      <c r="H808" s="96">
        <v>960.34997558593705</v>
      </c>
      <c r="I808" s="92">
        <f t="shared" si="134"/>
        <v>-1.5076162649162672E-2</v>
      </c>
      <c r="J808" s="96">
        <v>52.7299995422363</v>
      </c>
      <c r="K808" s="92">
        <f t="shared" si="135"/>
        <v>-9.2070963402417494E-3</v>
      </c>
      <c r="L808" s="96">
        <v>63.159942626953097</v>
      </c>
      <c r="M808" s="92">
        <f t="shared" si="136"/>
        <v>0</v>
      </c>
      <c r="N808" s="96">
        <v>250.91882324218699</v>
      </c>
      <c r="O808" s="92">
        <f t="shared" si="137"/>
        <v>-1.169132647925053E-2</v>
      </c>
      <c r="P808" s="96">
        <v>42.301029205322202</v>
      </c>
      <c r="Q808" s="92">
        <f t="shared" si="138"/>
        <v>1.3333297998894045E-2</v>
      </c>
      <c r="R808" s="96">
        <v>169.550857543945</v>
      </c>
      <c r="S808" s="92">
        <f t="shared" si="139"/>
        <v>-1.2486551502079668E-2</v>
      </c>
      <c r="T808" s="96">
        <v>161.47166442871</v>
      </c>
      <c r="U808" s="92">
        <f t="shared" si="140"/>
        <v>-1.3592985778479449E-2</v>
      </c>
      <c r="V808" s="96">
        <v>219.46174621582</v>
      </c>
      <c r="W808" s="92">
        <f t="shared" si="141"/>
        <v>4.0493865150836861E-3</v>
      </c>
      <c r="X808" s="96">
        <v>646.34637451171795</v>
      </c>
      <c r="Y808" s="92">
        <f t="shared" si="142"/>
        <v>3.3532151867634585E-3</v>
      </c>
    </row>
    <row r="809" spans="3:25" ht="14.25" customHeight="1" x14ac:dyDescent="0.35">
      <c r="C809" s="95">
        <v>45093</v>
      </c>
      <c r="D809" s="96">
        <v>24733.15</v>
      </c>
      <c r="E809" s="92">
        <f t="shared" si="132"/>
        <v>4.0514180978228342E-3</v>
      </c>
      <c r="F809" s="96">
        <v>810.90002441406205</v>
      </c>
      <c r="G809" s="92">
        <f t="shared" si="133"/>
        <v>-4.6642785516533003E-3</v>
      </c>
      <c r="H809" s="96">
        <v>975.04998779296795</v>
      </c>
      <c r="I809" s="92">
        <f t="shared" si="134"/>
        <v>1.2933734181171719E-2</v>
      </c>
      <c r="J809" s="96">
        <v>53.220001220703097</v>
      </c>
      <c r="K809" s="92">
        <f t="shared" si="135"/>
        <v>-1.1699113672596795E-2</v>
      </c>
      <c r="L809" s="96">
        <v>63.159942626953097</v>
      </c>
      <c r="M809" s="92">
        <f t="shared" si="136"/>
        <v>4.8848315314247159E-3</v>
      </c>
      <c r="N809" s="96">
        <v>253.88710021972599</v>
      </c>
      <c r="O809" s="92">
        <f t="shared" si="137"/>
        <v>-2.1917346487342559E-2</v>
      </c>
      <c r="P809" s="96">
        <v>41.744438171386697</v>
      </c>
      <c r="Q809" s="92">
        <f t="shared" si="138"/>
        <v>3.3444037167309482E-3</v>
      </c>
      <c r="R809" s="96">
        <v>171.694732666015</v>
      </c>
      <c r="S809" s="92">
        <f t="shared" si="139"/>
        <v>8.0342188455200247E-3</v>
      </c>
      <c r="T809" s="96">
        <v>163.69679260253901</v>
      </c>
      <c r="U809" s="92">
        <f t="shared" si="140"/>
        <v>0</v>
      </c>
      <c r="V809" s="96">
        <v>218.57664489746</v>
      </c>
      <c r="W809" s="92">
        <f t="shared" si="141"/>
        <v>7.4795195175652029E-3</v>
      </c>
      <c r="X809" s="96">
        <v>644.186279296875</v>
      </c>
      <c r="Y809" s="92">
        <f t="shared" si="142"/>
        <v>2.9220151064331068E-2</v>
      </c>
    </row>
    <row r="810" spans="3:25" ht="14.25" customHeight="1" x14ac:dyDescent="0.35">
      <c r="C810" s="95">
        <v>45092</v>
      </c>
      <c r="D810" s="96">
        <v>24633.35</v>
      </c>
      <c r="E810" s="92">
        <f t="shared" si="132"/>
        <v>-2.1308028865274498E-4</v>
      </c>
      <c r="F810" s="96">
        <v>814.70001220703102</v>
      </c>
      <c r="G810" s="92">
        <f t="shared" si="133"/>
        <v>7.606238954811273E-3</v>
      </c>
      <c r="H810" s="96">
        <v>962.59997558593705</v>
      </c>
      <c r="I810" s="92">
        <f t="shared" si="134"/>
        <v>5.1688519246930742E-3</v>
      </c>
      <c r="J810" s="96">
        <v>53.849998474121001</v>
      </c>
      <c r="K810" s="92">
        <f t="shared" si="135"/>
        <v>1.5080098936205655E-2</v>
      </c>
      <c r="L810" s="96">
        <v>62.852916717529297</v>
      </c>
      <c r="M810" s="92">
        <f t="shared" si="136"/>
        <v>-6.973551027639191E-4</v>
      </c>
      <c r="N810" s="96">
        <v>259.57632446289</v>
      </c>
      <c r="O810" s="92">
        <f t="shared" si="137"/>
        <v>-1.2979524580368551E-2</v>
      </c>
      <c r="P810" s="96">
        <v>41.605293273925703</v>
      </c>
      <c r="Q810" s="92">
        <f t="shared" si="138"/>
        <v>-1.2114586823379958E-2</v>
      </c>
      <c r="R810" s="96">
        <v>170.32629394531199</v>
      </c>
      <c r="S810" s="92">
        <f t="shared" si="139"/>
        <v>-2.6709200298252744E-3</v>
      </c>
      <c r="T810" s="96">
        <v>163.69679260253901</v>
      </c>
      <c r="U810" s="92">
        <f t="shared" si="140"/>
        <v>-2.0269877340717279E-4</v>
      </c>
      <c r="V810" s="96">
        <v>216.95393371582</v>
      </c>
      <c r="W810" s="92">
        <f t="shared" si="141"/>
        <v>-1.5837504816709314E-2</v>
      </c>
      <c r="X810" s="96">
        <v>625.8974609375</v>
      </c>
      <c r="Y810" s="92">
        <f t="shared" si="142"/>
        <v>-1.0633655577307E-2</v>
      </c>
    </row>
    <row r="811" spans="3:25" ht="14.25" customHeight="1" x14ac:dyDescent="0.35">
      <c r="C811" s="95">
        <v>45091</v>
      </c>
      <c r="D811" s="96">
        <v>24638.6</v>
      </c>
      <c r="E811" s="92">
        <f t="shared" si="132"/>
        <v>9.8117971081017608E-3</v>
      </c>
      <c r="F811" s="96">
        <v>808.54998779296795</v>
      </c>
      <c r="G811" s="92">
        <f t="shared" si="133"/>
        <v>-1.7557730506721825E-2</v>
      </c>
      <c r="H811" s="96">
        <v>957.65002441406205</v>
      </c>
      <c r="I811" s="92">
        <f t="shared" si="134"/>
        <v>2.4599985880073838E-3</v>
      </c>
      <c r="J811" s="96">
        <v>53.049999237060497</v>
      </c>
      <c r="K811" s="92">
        <f t="shared" si="135"/>
        <v>-9.5220710073549153E-3</v>
      </c>
      <c r="L811" s="96">
        <v>62.896778106689403</v>
      </c>
      <c r="M811" s="92">
        <f t="shared" si="136"/>
        <v>-4.8578326342161304E-3</v>
      </c>
      <c r="N811" s="96">
        <v>262.98980712890602</v>
      </c>
      <c r="O811" s="92">
        <f t="shared" si="137"/>
        <v>1.8195700010207538E-2</v>
      </c>
      <c r="P811" s="96">
        <v>42.115505218505803</v>
      </c>
      <c r="Q811" s="92">
        <f t="shared" si="138"/>
        <v>-3.2930079193441708E-3</v>
      </c>
      <c r="R811" s="96">
        <v>170.78244018554599</v>
      </c>
      <c r="S811" s="92">
        <f t="shared" si="139"/>
        <v>9.9809678778461919E-3</v>
      </c>
      <c r="T811" s="96">
        <v>163.72998046875</v>
      </c>
      <c r="U811" s="92">
        <f t="shared" si="140"/>
        <v>1.7543899577477706E-2</v>
      </c>
      <c r="V811" s="96">
        <v>220.44523620605401</v>
      </c>
      <c r="W811" s="92">
        <f t="shared" si="141"/>
        <v>1.0595122217373909E-2</v>
      </c>
      <c r="X811" s="96">
        <v>632.62457275390602</v>
      </c>
      <c r="Y811" s="92">
        <f t="shared" si="142"/>
        <v>-1.0816774766654658E-2</v>
      </c>
    </row>
    <row r="812" spans="3:25" ht="14.25" customHeight="1" x14ac:dyDescent="0.35">
      <c r="C812" s="95">
        <v>45090</v>
      </c>
      <c r="D812" s="96">
        <v>24399.200000000001</v>
      </c>
      <c r="E812" s="92">
        <f t="shared" si="132"/>
        <v>5.362797472501013E-3</v>
      </c>
      <c r="F812" s="96">
        <v>823</v>
      </c>
      <c r="G812" s="92">
        <f t="shared" si="133"/>
        <v>-8.9113971537796433E-3</v>
      </c>
      <c r="H812" s="96">
        <v>955.29998779296795</v>
      </c>
      <c r="I812" s="92">
        <f t="shared" si="134"/>
        <v>-6.0347392990339754E-3</v>
      </c>
      <c r="J812" s="96">
        <v>53.560001373291001</v>
      </c>
      <c r="K812" s="92">
        <f t="shared" si="135"/>
        <v>-1.3809611140404798E-2</v>
      </c>
      <c r="L812" s="96">
        <v>63.203811645507798</v>
      </c>
      <c r="M812" s="92">
        <f t="shared" si="136"/>
        <v>1.1228274475985289E-2</v>
      </c>
      <c r="N812" s="96">
        <v>258.2900390625</v>
      </c>
      <c r="O812" s="92">
        <f t="shared" si="137"/>
        <v>1.4968834639843109E-2</v>
      </c>
      <c r="P812" s="96">
        <v>42.254650115966797</v>
      </c>
      <c r="Q812" s="92">
        <f t="shared" si="138"/>
        <v>1.2222273599308275E-2</v>
      </c>
      <c r="R812" s="96">
        <v>169.09471130371</v>
      </c>
      <c r="S812" s="92">
        <f t="shared" si="139"/>
        <v>-1.8847638825710833E-3</v>
      </c>
      <c r="T812" s="96">
        <v>160.90704345703099</v>
      </c>
      <c r="U812" s="92">
        <f t="shared" si="140"/>
        <v>2.4827247381125073E-3</v>
      </c>
      <c r="V812" s="96">
        <v>218.13407897949199</v>
      </c>
      <c r="W812" s="92">
        <f t="shared" si="141"/>
        <v>3.8470316027481299E-3</v>
      </c>
      <c r="X812" s="96">
        <v>639.54235839843705</v>
      </c>
      <c r="Y812" s="92">
        <f t="shared" si="142"/>
        <v>-1.888326276173613E-2</v>
      </c>
    </row>
    <row r="813" spans="3:25" ht="14.25" customHeight="1" x14ac:dyDescent="0.35">
      <c r="C813" s="95">
        <v>45089</v>
      </c>
      <c r="D813" s="96">
        <v>24269.05</v>
      </c>
      <c r="E813" s="92">
        <f t="shared" si="132"/>
        <v>4.1188274478163311E-3</v>
      </c>
      <c r="F813" s="96">
        <v>830.40002441406205</v>
      </c>
      <c r="G813" s="92">
        <f t="shared" si="133"/>
        <v>-3.6112650603192797E-4</v>
      </c>
      <c r="H813" s="96">
        <v>961.09997558593705</v>
      </c>
      <c r="I813" s="92">
        <f t="shared" si="134"/>
        <v>-2.6462395719603071E-3</v>
      </c>
      <c r="J813" s="96">
        <v>54.310001373291001</v>
      </c>
      <c r="K813" s="92">
        <f t="shared" si="135"/>
        <v>-1.6835631370705095E-2</v>
      </c>
      <c r="L813" s="96">
        <v>62.502021789550703</v>
      </c>
      <c r="M813" s="92">
        <f t="shared" si="136"/>
        <v>-7.0151119490502456E-4</v>
      </c>
      <c r="N813" s="96">
        <v>254.48075866699199</v>
      </c>
      <c r="O813" s="92">
        <f t="shared" si="137"/>
        <v>-1.6067323217614504E-2</v>
      </c>
      <c r="P813" s="96">
        <v>41.744438171386697</v>
      </c>
      <c r="Q813" s="92">
        <f t="shared" si="138"/>
        <v>1.1235909370866715E-2</v>
      </c>
      <c r="R813" s="96">
        <v>169.41401672363199</v>
      </c>
      <c r="S813" s="92">
        <f t="shared" si="139"/>
        <v>1.5864468898314721E-2</v>
      </c>
      <c r="T813" s="96">
        <v>160.508544921875</v>
      </c>
      <c r="U813" s="92">
        <f t="shared" si="140"/>
        <v>-1.327059741702119E-2</v>
      </c>
      <c r="V813" s="96">
        <v>217.29812622070301</v>
      </c>
      <c r="W813" s="92">
        <f t="shared" si="141"/>
        <v>-1.1302546601078545E-3</v>
      </c>
      <c r="X813" s="96">
        <v>651.85144042968705</v>
      </c>
      <c r="Y813" s="92">
        <f t="shared" si="142"/>
        <v>4.0418575227592068E-3</v>
      </c>
    </row>
    <row r="814" spans="3:25" ht="14.25" customHeight="1" x14ac:dyDescent="0.35">
      <c r="C814" s="95">
        <v>45086</v>
      </c>
      <c r="D814" s="96">
        <v>24169.5</v>
      </c>
      <c r="E814" s="92">
        <f t="shared" si="132"/>
        <v>-1.879000619450788E-3</v>
      </c>
      <c r="F814" s="96">
        <v>830.70001220703102</v>
      </c>
      <c r="G814" s="92">
        <f t="shared" si="133"/>
        <v>1.7485827036853863E-3</v>
      </c>
      <c r="H814" s="96">
        <v>963.65002441406205</v>
      </c>
      <c r="I814" s="92">
        <f t="shared" si="134"/>
        <v>-1.2653663510182378E-2</v>
      </c>
      <c r="J814" s="96">
        <v>55.240001678466797</v>
      </c>
      <c r="K814" s="92">
        <f t="shared" si="135"/>
        <v>-1.0567797478731711E-2</v>
      </c>
      <c r="L814" s="96">
        <v>62.5458984375</v>
      </c>
      <c r="M814" s="92">
        <f t="shared" si="136"/>
        <v>-3.4940241666203686E-3</v>
      </c>
      <c r="N814" s="96">
        <v>258.63635253906199</v>
      </c>
      <c r="O814" s="92">
        <f t="shared" si="137"/>
        <v>-1.0223375463384143E-2</v>
      </c>
      <c r="P814" s="96">
        <v>41.280612945556598</v>
      </c>
      <c r="Q814" s="92">
        <f t="shared" si="138"/>
        <v>-7.8038226105374697E-3</v>
      </c>
      <c r="R814" s="96">
        <v>166.76832580566401</v>
      </c>
      <c r="S814" s="92">
        <f t="shared" si="139"/>
        <v>4.1196238059530987E-3</v>
      </c>
      <c r="T814" s="96">
        <v>162.667236328125</v>
      </c>
      <c r="U814" s="92">
        <f t="shared" si="140"/>
        <v>1.3449074672633232E-2</v>
      </c>
      <c r="V814" s="96">
        <v>217.54400634765599</v>
      </c>
      <c r="W814" s="92">
        <f t="shared" si="141"/>
        <v>2.4926317625111327E-3</v>
      </c>
      <c r="X814" s="96">
        <v>649.22735595703102</v>
      </c>
      <c r="Y814" s="92">
        <f t="shared" si="142"/>
        <v>1.9020545012802259E-2</v>
      </c>
    </row>
    <row r="815" spans="3:25" ht="14.25" customHeight="1" x14ac:dyDescent="0.35">
      <c r="C815" s="95">
        <v>45085</v>
      </c>
      <c r="D815" s="96">
        <v>24215</v>
      </c>
      <c r="E815" s="92">
        <f t="shared" si="132"/>
        <v>3.7243291751554164E-3</v>
      </c>
      <c r="F815" s="96">
        <v>829.25</v>
      </c>
      <c r="G815" s="92">
        <f t="shared" si="133"/>
        <v>-9.5550910719617299E-3</v>
      </c>
      <c r="H815" s="96">
        <v>976</v>
      </c>
      <c r="I815" s="92">
        <f t="shared" si="134"/>
        <v>-9.6900085345789089E-3</v>
      </c>
      <c r="J815" s="96">
        <v>55.830001831054602</v>
      </c>
      <c r="K815" s="92">
        <f t="shared" si="135"/>
        <v>1.564490797259821E-2</v>
      </c>
      <c r="L815" s="96">
        <v>62.765201568603501</v>
      </c>
      <c r="M815" s="92">
        <f t="shared" si="136"/>
        <v>6.994274000746703E-4</v>
      </c>
      <c r="N815" s="96">
        <v>261.30780029296801</v>
      </c>
      <c r="O815" s="92">
        <f t="shared" si="137"/>
        <v>-1.4552229272535522E-2</v>
      </c>
      <c r="P815" s="96">
        <v>41.605293273925703</v>
      </c>
      <c r="Q815" s="92">
        <f t="shared" si="138"/>
        <v>2.0477806438923052E-2</v>
      </c>
      <c r="R815" s="96">
        <v>166.08412170410099</v>
      </c>
      <c r="S815" s="92">
        <f t="shared" si="139"/>
        <v>2.6501292075444383E-2</v>
      </c>
      <c r="T815" s="96">
        <v>160.508544921875</v>
      </c>
      <c r="U815" s="92">
        <f t="shared" si="140"/>
        <v>1.0242557986902323E-2</v>
      </c>
      <c r="V815" s="96">
        <v>217.00309753417901</v>
      </c>
      <c r="W815" s="92">
        <f t="shared" si="141"/>
        <v>1.0071011365424987E-2</v>
      </c>
      <c r="X815" s="96">
        <v>637.10919189453102</v>
      </c>
      <c r="Y815" s="92">
        <f t="shared" si="142"/>
        <v>-2.9153130620254486E-2</v>
      </c>
    </row>
    <row r="816" spans="3:25" ht="14.25" customHeight="1" x14ac:dyDescent="0.35">
      <c r="C816" s="95">
        <v>45084</v>
      </c>
      <c r="D816" s="96">
        <v>24125.15</v>
      </c>
      <c r="E816" s="92">
        <f t="shared" si="132"/>
        <v>1.0803484265082375E-2</v>
      </c>
      <c r="F816" s="96">
        <v>837.25</v>
      </c>
      <c r="G816" s="92">
        <f t="shared" si="133"/>
        <v>2.5727411944869827E-2</v>
      </c>
      <c r="H816" s="96">
        <v>985.54998779296795</v>
      </c>
      <c r="I816" s="92">
        <f t="shared" si="134"/>
        <v>-6.3517547492476512E-3</v>
      </c>
      <c r="J816" s="96">
        <v>54.970001220703097</v>
      </c>
      <c r="K816" s="92">
        <f t="shared" si="135"/>
        <v>4.5057087743987756E-2</v>
      </c>
      <c r="L816" s="96">
        <v>62.7213325500488</v>
      </c>
      <c r="M816" s="92">
        <f t="shared" si="136"/>
        <v>3.5088586611891071E-3</v>
      </c>
      <c r="N816" s="96">
        <v>265.16656494140602</v>
      </c>
      <c r="O816" s="92">
        <f t="shared" si="137"/>
        <v>1.7657080201044284E-2</v>
      </c>
      <c r="P816" s="96">
        <v>40.7704048156738</v>
      </c>
      <c r="Q816" s="92">
        <f t="shared" si="138"/>
        <v>-1.3467977105351525E-2</v>
      </c>
      <c r="R816" s="96">
        <v>161.79631042480401</v>
      </c>
      <c r="S816" s="92">
        <f t="shared" si="139"/>
        <v>1.1117687574385471E-2</v>
      </c>
      <c r="T816" s="96">
        <v>158.88119506835901</v>
      </c>
      <c r="U816" s="92">
        <f t="shared" si="140"/>
        <v>1.6574683805561818E-2</v>
      </c>
      <c r="V816" s="96">
        <v>214.83944702148401</v>
      </c>
      <c r="W816" s="92">
        <f t="shared" si="141"/>
        <v>1.7229305200408662E-2</v>
      </c>
      <c r="X816" s="96">
        <v>656.24066162109295</v>
      </c>
      <c r="Y816" s="92">
        <f t="shared" si="142"/>
        <v>0.12340764730516107</v>
      </c>
    </row>
    <row r="817" spans="3:25" ht="14.25" customHeight="1" x14ac:dyDescent="0.35">
      <c r="C817" s="95">
        <v>45083</v>
      </c>
      <c r="D817" s="96">
        <v>23867.3</v>
      </c>
      <c r="E817" s="92">
        <f t="shared" si="132"/>
        <v>-1.4392281720547739E-3</v>
      </c>
      <c r="F817" s="96">
        <v>816.25</v>
      </c>
      <c r="G817" s="92">
        <f t="shared" si="133"/>
        <v>-1.4190821256038655E-2</v>
      </c>
      <c r="H817" s="96">
        <v>991.84997558593705</v>
      </c>
      <c r="I817" s="92">
        <f t="shared" si="134"/>
        <v>4.0491978527685824E-3</v>
      </c>
      <c r="J817" s="96">
        <v>52.599998474121001</v>
      </c>
      <c r="K817" s="92">
        <f t="shared" si="135"/>
        <v>1.3682773035727624E-2</v>
      </c>
      <c r="L817" s="96">
        <v>62.502021789550703</v>
      </c>
      <c r="M817" s="92">
        <f t="shared" si="136"/>
        <v>7.066942339046367E-3</v>
      </c>
      <c r="N817" s="96">
        <v>260.56573486328102</v>
      </c>
      <c r="O817" s="92">
        <f t="shared" si="137"/>
        <v>5.5088146360148915E-2</v>
      </c>
      <c r="P817" s="96">
        <v>41.326995849609297</v>
      </c>
      <c r="Q817" s="92">
        <f t="shared" si="138"/>
        <v>1.4806440544506305E-2</v>
      </c>
      <c r="R817" s="96">
        <v>160.01728820800699</v>
      </c>
      <c r="S817" s="92">
        <f t="shared" si="139"/>
        <v>7.466684906988208E-3</v>
      </c>
      <c r="T817" s="96">
        <v>156.29072570800699</v>
      </c>
      <c r="U817" s="92">
        <f t="shared" si="140"/>
        <v>-1.2734345847136286E-3</v>
      </c>
      <c r="V817" s="96">
        <v>211.20060729980401</v>
      </c>
      <c r="W817" s="92">
        <f t="shared" si="141"/>
        <v>-1.0499841436833135E-2</v>
      </c>
      <c r="X817" s="96">
        <v>584.15185546875</v>
      </c>
      <c r="Y817" s="92">
        <f t="shared" si="142"/>
        <v>4.018338844318925E-2</v>
      </c>
    </row>
    <row r="818" spans="3:25" ht="14.25" customHeight="1" x14ac:dyDescent="0.35">
      <c r="C818" s="95">
        <v>45082</v>
      </c>
      <c r="D818" s="96">
        <v>23901.7</v>
      </c>
      <c r="E818" s="92">
        <f t="shared" si="132"/>
        <v>4.8768798059337648E-3</v>
      </c>
      <c r="F818" s="96">
        <v>828</v>
      </c>
      <c r="G818" s="92">
        <f t="shared" si="133"/>
        <v>4.1968130071510013E-2</v>
      </c>
      <c r="H818" s="96">
        <v>987.84997558593705</v>
      </c>
      <c r="I818" s="92">
        <f t="shared" si="134"/>
        <v>4.3719056950202173E-3</v>
      </c>
      <c r="J818" s="96">
        <v>51.889999389648402</v>
      </c>
      <c r="K818" s="92">
        <f t="shared" si="135"/>
        <v>1.486403883545262E-2</v>
      </c>
      <c r="L818" s="96">
        <v>62.063423156738203</v>
      </c>
      <c r="M818" s="92">
        <f t="shared" si="136"/>
        <v>1.7253772195434891E-2</v>
      </c>
      <c r="N818" s="96">
        <v>246.96110534667901</v>
      </c>
      <c r="O818" s="92">
        <f t="shared" si="137"/>
        <v>-5.1813436470136143E-3</v>
      </c>
      <c r="P818" s="96">
        <v>40.7240180969238</v>
      </c>
      <c r="Q818" s="92">
        <f t="shared" si="138"/>
        <v>1.620357964854735E-2</v>
      </c>
      <c r="R818" s="96">
        <v>158.83134460449199</v>
      </c>
      <c r="S818" s="92">
        <f t="shared" si="139"/>
        <v>-2.5780762807749991E-3</v>
      </c>
      <c r="T818" s="96">
        <v>156.49000549316401</v>
      </c>
      <c r="U818" s="92">
        <f t="shared" si="140"/>
        <v>4.2625491336414356E-3</v>
      </c>
      <c r="V818" s="96">
        <v>213.44171142578099</v>
      </c>
      <c r="W818" s="92">
        <f t="shared" si="141"/>
        <v>1.5766322818433931E-2</v>
      </c>
      <c r="X818" s="96">
        <v>561.58544921875</v>
      </c>
      <c r="Y818" s="92">
        <f t="shared" si="142"/>
        <v>4.3898694465191346E-2</v>
      </c>
    </row>
    <row r="819" spans="3:25" ht="14.25" customHeight="1" x14ac:dyDescent="0.35">
      <c r="C819" s="95">
        <v>45079</v>
      </c>
      <c r="D819" s="96">
        <v>23785.7</v>
      </c>
      <c r="E819" s="92">
        <f t="shared" si="132"/>
        <v>-1.6620986934057225E-3</v>
      </c>
      <c r="F819" s="96">
        <v>794.65002441406205</v>
      </c>
      <c r="G819" s="92">
        <f t="shared" si="133"/>
        <v>-2.5567106788397242E-2</v>
      </c>
      <c r="H819" s="96">
        <v>983.54998779296795</v>
      </c>
      <c r="I819" s="92">
        <f t="shared" si="134"/>
        <v>-1.046332741721101E-2</v>
      </c>
      <c r="J819" s="96">
        <v>51.130001068115199</v>
      </c>
      <c r="K819" s="92">
        <f t="shared" si="135"/>
        <v>5.902011140147323E-3</v>
      </c>
      <c r="L819" s="96">
        <v>61.010757446288999</v>
      </c>
      <c r="M819" s="92">
        <f t="shared" si="136"/>
        <v>5.78456786163839E-3</v>
      </c>
      <c r="N819" s="96">
        <v>248.24736022949199</v>
      </c>
      <c r="O819" s="92">
        <f t="shared" si="137"/>
        <v>-2.1872697380811434E-3</v>
      </c>
      <c r="P819" s="96">
        <v>40.07466506958</v>
      </c>
      <c r="Q819" s="92">
        <f t="shared" si="138"/>
        <v>-5.7537633464224136E-3</v>
      </c>
      <c r="R819" s="96">
        <v>159.24188232421801</v>
      </c>
      <c r="S819" s="92">
        <f t="shared" si="139"/>
        <v>8.6025787020482802E-4</v>
      </c>
      <c r="T819" s="96">
        <v>155.82579040527301</v>
      </c>
      <c r="U819" s="92">
        <f t="shared" si="140"/>
        <v>6.8670107615931286E-3</v>
      </c>
      <c r="V819" s="96">
        <v>210.12875366210901</v>
      </c>
      <c r="W819" s="92">
        <f t="shared" si="141"/>
        <v>1.6255415350274749E-3</v>
      </c>
      <c r="X819" s="96">
        <v>537.96929931640602</v>
      </c>
      <c r="Y819" s="92">
        <f t="shared" si="142"/>
        <v>4.0065311024728434E-3</v>
      </c>
    </row>
    <row r="820" spans="3:25" ht="14.25" customHeight="1" x14ac:dyDescent="0.35">
      <c r="C820" s="95">
        <v>45078</v>
      </c>
      <c r="D820" s="96">
        <v>23825.3</v>
      </c>
      <c r="E820" s="92">
        <f t="shared" si="132"/>
        <v>-2.1046635574887285E-3</v>
      </c>
      <c r="F820" s="96">
        <v>815.5</v>
      </c>
      <c r="G820" s="92">
        <f t="shared" si="133"/>
        <v>4.9954921054677026E-2</v>
      </c>
      <c r="H820" s="96">
        <v>993.95001220703102</v>
      </c>
      <c r="I820" s="92">
        <f t="shared" si="134"/>
        <v>1.6620640070687642E-2</v>
      </c>
      <c r="J820" s="96">
        <v>50.830001831054602</v>
      </c>
      <c r="K820" s="92">
        <f t="shared" si="135"/>
        <v>1.8025265779652022E-2</v>
      </c>
      <c r="L820" s="96">
        <v>60.659866333007798</v>
      </c>
      <c r="M820" s="92">
        <f t="shared" si="136"/>
        <v>-1.4440536588132824E-3</v>
      </c>
      <c r="N820" s="96">
        <v>248.79153442382801</v>
      </c>
      <c r="O820" s="92">
        <f t="shared" si="137"/>
        <v>-2.3617483288802532E-3</v>
      </c>
      <c r="P820" s="96">
        <v>40.3065795898437</v>
      </c>
      <c r="Q820" s="92">
        <f t="shared" si="138"/>
        <v>0</v>
      </c>
      <c r="R820" s="96">
        <v>159.10501098632801</v>
      </c>
      <c r="S820" s="92">
        <f t="shared" si="139"/>
        <v>3.163680744941777E-3</v>
      </c>
      <c r="T820" s="96">
        <v>154.76303100585901</v>
      </c>
      <c r="U820" s="92">
        <f t="shared" si="140"/>
        <v>-3.6348361533787843E-3</v>
      </c>
      <c r="V820" s="96">
        <v>209.78773498535099</v>
      </c>
      <c r="W820" s="92">
        <f t="shared" si="141"/>
        <v>8.1948261396977973E-3</v>
      </c>
      <c r="X820" s="96">
        <v>535.822509765625</v>
      </c>
      <c r="Y820" s="92">
        <f t="shared" si="142"/>
        <v>1.8407730553116286E-2</v>
      </c>
    </row>
    <row r="821" spans="3:25" ht="14.25" customHeight="1" x14ac:dyDescent="0.35">
      <c r="C821" s="95">
        <v>45077</v>
      </c>
      <c r="D821" s="96">
        <v>23875.55</v>
      </c>
      <c r="E821" s="92">
        <f t="shared" si="132"/>
        <v>-1.4146414982151856E-2</v>
      </c>
      <c r="F821" s="96">
        <v>776.70001220703102</v>
      </c>
      <c r="G821" s="92">
        <f t="shared" si="133"/>
        <v>-3.4315524064189473E-2</v>
      </c>
      <c r="H821" s="96">
        <v>977.70001220703102</v>
      </c>
      <c r="I821" s="92">
        <f t="shared" si="134"/>
        <v>1.1222047778941757E-2</v>
      </c>
      <c r="J821" s="96">
        <v>49.930000305175703</v>
      </c>
      <c r="K821" s="92">
        <f t="shared" si="135"/>
        <v>-5.7746098860674833E-3</v>
      </c>
      <c r="L821" s="96">
        <v>60.747589111328097</v>
      </c>
      <c r="M821" s="92">
        <f t="shared" si="136"/>
        <v>-7.2144317751787757E-4</v>
      </c>
      <c r="N821" s="96">
        <v>249.38050842285099</v>
      </c>
      <c r="O821" s="92">
        <f t="shared" si="137"/>
        <v>-2.7187545163270488E-2</v>
      </c>
      <c r="P821" s="96">
        <v>40.3065795898437</v>
      </c>
      <c r="Q821" s="92">
        <f t="shared" si="138"/>
        <v>-7.9908067041964959E-3</v>
      </c>
      <c r="R821" s="96">
        <v>158.60324096679599</v>
      </c>
      <c r="S821" s="92">
        <f t="shared" si="139"/>
        <v>-1.6685713204550812E-2</v>
      </c>
      <c r="T821" s="96">
        <v>155.32762145996</v>
      </c>
      <c r="U821" s="92">
        <f t="shared" si="140"/>
        <v>-5.3168064023699779E-3</v>
      </c>
      <c r="V821" s="96">
        <v>208.08253479003901</v>
      </c>
      <c r="W821" s="92">
        <f t="shared" si="141"/>
        <v>-1.5444789550365101E-2</v>
      </c>
      <c r="X821" s="96">
        <v>526.13751220703102</v>
      </c>
      <c r="Y821" s="92">
        <f t="shared" si="142"/>
        <v>-2.6654920603985777E-2</v>
      </c>
    </row>
    <row r="822" spans="3:25" ht="14.25" customHeight="1" x14ac:dyDescent="0.35">
      <c r="C822" s="95">
        <v>45076</v>
      </c>
      <c r="D822" s="96">
        <v>24218.15</v>
      </c>
      <c r="E822" s="92">
        <f t="shared" si="132"/>
        <v>-1.7785526744238389E-3</v>
      </c>
      <c r="F822" s="96">
        <v>804.29998779296795</v>
      </c>
      <c r="G822" s="92">
        <f t="shared" si="133"/>
        <v>-3.3525623653947068E-2</v>
      </c>
      <c r="H822" s="96">
        <v>966.84997558593705</v>
      </c>
      <c r="I822" s="92">
        <f t="shared" si="134"/>
        <v>-1.1249169376323476E-2</v>
      </c>
      <c r="J822" s="96">
        <v>50.220001220703097</v>
      </c>
      <c r="K822" s="92">
        <f t="shared" si="135"/>
        <v>-2.0670779715807108E-2</v>
      </c>
      <c r="L822" s="96">
        <v>60.791446685791001</v>
      </c>
      <c r="M822" s="92">
        <f t="shared" si="136"/>
        <v>-8.5837523980351049E-3</v>
      </c>
      <c r="N822" s="96">
        <v>256.35003662109301</v>
      </c>
      <c r="O822" s="92">
        <f t="shared" si="137"/>
        <v>3.3439007642025453E-2</v>
      </c>
      <c r="P822" s="96">
        <v>40.631256103515597</v>
      </c>
      <c r="Q822" s="92">
        <f t="shared" si="138"/>
        <v>2.0979011594576047E-2</v>
      </c>
      <c r="R822" s="96">
        <v>161.29455566406199</v>
      </c>
      <c r="S822" s="92">
        <f t="shared" si="139"/>
        <v>2.8361480565075592E-3</v>
      </c>
      <c r="T822" s="96">
        <v>156.15788269042901</v>
      </c>
      <c r="U822" s="92">
        <f t="shared" si="140"/>
        <v>2.5585221407120606E-3</v>
      </c>
      <c r="V822" s="96">
        <v>211.34674072265599</v>
      </c>
      <c r="W822" s="92">
        <f t="shared" si="141"/>
        <v>-4.6091539225678879E-4</v>
      </c>
      <c r="X822" s="96">
        <v>540.54571533203102</v>
      </c>
      <c r="Y822" s="92">
        <f t="shared" si="142"/>
        <v>2.0077426958269529E-2</v>
      </c>
    </row>
    <row r="823" spans="3:25" ht="14.25" customHeight="1" x14ac:dyDescent="0.35">
      <c r="C823" s="95">
        <v>45075</v>
      </c>
      <c r="D823" s="96">
        <v>24261.3</v>
      </c>
      <c r="E823" s="92">
        <f t="shared" si="132"/>
        <v>9.2413434603044742E-4</v>
      </c>
      <c r="F823" s="96">
        <v>832.20001220703102</v>
      </c>
      <c r="G823" s="92">
        <f t="shared" si="133"/>
        <v>-2.1056303838343671E-2</v>
      </c>
      <c r="H823" s="96">
        <v>977.84997558593705</v>
      </c>
      <c r="I823" s="92">
        <f t="shared" si="134"/>
        <v>1.5051643086595456E-2</v>
      </c>
      <c r="J823" s="96">
        <v>51.279998779296797</v>
      </c>
      <c r="K823" s="92">
        <f t="shared" si="135"/>
        <v>-6.3941450717307502E-3</v>
      </c>
      <c r="L823" s="96">
        <v>61.317783355712798</v>
      </c>
      <c r="M823" s="92">
        <f t="shared" si="136"/>
        <v>4.3105012971167422E-3</v>
      </c>
      <c r="N823" s="96">
        <v>248.05531311035099</v>
      </c>
      <c r="O823" s="92">
        <f t="shared" si="137"/>
        <v>-1.2504969653600484E-2</v>
      </c>
      <c r="P823" s="96">
        <v>39.796367645263601</v>
      </c>
      <c r="Q823" s="92">
        <f t="shared" si="138"/>
        <v>-1.1641491466656273E-3</v>
      </c>
      <c r="R823" s="96">
        <v>160.83839416503901</v>
      </c>
      <c r="S823" s="92">
        <f t="shared" si="139"/>
        <v>1.0315261497443107E-2</v>
      </c>
      <c r="T823" s="96">
        <v>155.75936889648401</v>
      </c>
      <c r="U823" s="92">
        <f t="shared" si="140"/>
        <v>-1.1799340350620691E-2</v>
      </c>
      <c r="V823" s="96">
        <v>211.44419860839801</v>
      </c>
      <c r="W823" s="92">
        <f t="shared" si="141"/>
        <v>2.2620104409449171E-2</v>
      </c>
      <c r="X823" s="96">
        <v>529.90655517578102</v>
      </c>
      <c r="Y823" s="92">
        <f t="shared" si="142"/>
        <v>5.158360689066166E-3</v>
      </c>
    </row>
    <row r="824" spans="3:25" ht="14.25" customHeight="1" x14ac:dyDescent="0.35">
      <c r="C824" s="95">
        <v>45072</v>
      </c>
      <c r="D824" s="96">
        <v>24238.9</v>
      </c>
      <c r="E824" s="92">
        <f t="shared" si="132"/>
        <v>6.9459157433833241E-3</v>
      </c>
      <c r="F824" s="96">
        <v>850.09997558593705</v>
      </c>
      <c r="G824" s="92">
        <f t="shared" si="133"/>
        <v>-4.6705942712714221E-2</v>
      </c>
      <c r="H824" s="96">
        <v>963.34997558593705</v>
      </c>
      <c r="I824" s="92">
        <f t="shared" si="134"/>
        <v>-7.5207836444775022E-3</v>
      </c>
      <c r="J824" s="96">
        <v>51.610000610351499</v>
      </c>
      <c r="K824" s="92">
        <f t="shared" si="135"/>
        <v>-4.2446693600401986E-3</v>
      </c>
      <c r="L824" s="96">
        <v>61.054607391357401</v>
      </c>
      <c r="M824" s="92">
        <f t="shared" si="136"/>
        <v>-2.8654125214659931E-3</v>
      </c>
      <c r="N824" s="96">
        <v>251.196517944335</v>
      </c>
      <c r="O824" s="92">
        <f t="shared" si="137"/>
        <v>-1.0823286490729833E-2</v>
      </c>
      <c r="P824" s="96">
        <v>39.842750549316399</v>
      </c>
      <c r="Q824" s="92">
        <f t="shared" si="138"/>
        <v>5.8549220502606136E-3</v>
      </c>
      <c r="R824" s="96">
        <v>159.19624328613199</v>
      </c>
      <c r="S824" s="92">
        <f t="shared" si="139"/>
        <v>0</v>
      </c>
      <c r="T824" s="96">
        <v>157.61917114257801</v>
      </c>
      <c r="U824" s="92">
        <f t="shared" si="140"/>
        <v>-2.7317946488999434E-3</v>
      </c>
      <c r="V824" s="96">
        <v>206.76710510253901</v>
      </c>
      <c r="W824" s="92">
        <f t="shared" si="141"/>
        <v>6.641415490214575E-3</v>
      </c>
      <c r="X824" s="96">
        <v>527.18713378906205</v>
      </c>
      <c r="Y824" s="92">
        <f t="shared" si="142"/>
        <v>-5.4899676054944724E-3</v>
      </c>
    </row>
    <row r="825" spans="3:25" ht="14.25" customHeight="1" x14ac:dyDescent="0.35">
      <c r="C825" s="95">
        <v>45071</v>
      </c>
      <c r="D825" s="96">
        <v>24071.7</v>
      </c>
      <c r="E825" s="92">
        <f t="shared" si="132"/>
        <v>-5.6258498458594541E-4</v>
      </c>
      <c r="F825" s="96">
        <v>891.75</v>
      </c>
      <c r="G825" s="92">
        <f t="shared" si="133"/>
        <v>-2.1560263207909158E-2</v>
      </c>
      <c r="H825" s="96">
        <v>970.65002441406205</v>
      </c>
      <c r="I825" s="92">
        <f t="shared" si="134"/>
        <v>-1.3817602830518583E-2</v>
      </c>
      <c r="J825" s="96">
        <v>51.830001831054602</v>
      </c>
      <c r="K825" s="92">
        <f t="shared" si="135"/>
        <v>1.2107064199694539E-2</v>
      </c>
      <c r="L825" s="96">
        <v>61.230056762695298</v>
      </c>
      <c r="M825" s="92">
        <f t="shared" si="136"/>
        <v>0</v>
      </c>
      <c r="N825" s="96">
        <v>253.94503784179599</v>
      </c>
      <c r="O825" s="92">
        <f t="shared" si="137"/>
        <v>3.6043257910651771E-2</v>
      </c>
      <c r="P825" s="96">
        <v>39.610832214355398</v>
      </c>
      <c r="Q825" s="92">
        <f t="shared" si="138"/>
        <v>-6.9768685082878257E-3</v>
      </c>
      <c r="R825" s="96">
        <v>159.19624328613199</v>
      </c>
      <c r="S825" s="92">
        <f t="shared" si="139"/>
        <v>-2.5721821913816667E-3</v>
      </c>
      <c r="T825" s="96">
        <v>158.05093383789</v>
      </c>
      <c r="U825" s="92">
        <f t="shared" si="140"/>
        <v>9.1178901597688267E-3</v>
      </c>
      <c r="V825" s="96">
        <v>205.40293884277301</v>
      </c>
      <c r="W825" s="92">
        <f t="shared" si="141"/>
        <v>1.7620077705178261E-2</v>
      </c>
      <c r="X825" s="96">
        <v>530.09735107421795</v>
      </c>
      <c r="Y825" s="92">
        <f t="shared" si="142"/>
        <v>4.792745874213189E-3</v>
      </c>
    </row>
    <row r="826" spans="3:25" ht="14.25" customHeight="1" x14ac:dyDescent="0.35">
      <c r="C826" s="95">
        <v>45070</v>
      </c>
      <c r="D826" s="96">
        <v>24085.25</v>
      </c>
      <c r="E826" s="92">
        <f t="shared" si="132"/>
        <v>2.3638645022878713E-3</v>
      </c>
      <c r="F826" s="96">
        <v>911.40002441406205</v>
      </c>
      <c r="G826" s="92">
        <f t="shared" si="133"/>
        <v>5.0000028126799601E-2</v>
      </c>
      <c r="H826" s="96">
        <v>984.25</v>
      </c>
      <c r="I826" s="92">
        <f t="shared" si="134"/>
        <v>-4.6015249283363202E-3</v>
      </c>
      <c r="J826" s="96">
        <v>51.209999084472599</v>
      </c>
      <c r="K826" s="92">
        <f t="shared" si="135"/>
        <v>-1.6138331698375974E-2</v>
      </c>
      <c r="L826" s="96">
        <v>61.230056762695298</v>
      </c>
      <c r="M826" s="92">
        <f t="shared" si="136"/>
        <v>0</v>
      </c>
      <c r="N826" s="96">
        <v>245.11045837402301</v>
      </c>
      <c r="O826" s="92">
        <f t="shared" si="137"/>
        <v>6.2461765166110794E-3</v>
      </c>
      <c r="P826" s="96">
        <v>39.889133453369098</v>
      </c>
      <c r="Q826" s="92">
        <f t="shared" si="138"/>
        <v>-3.476259900007328E-3</v>
      </c>
      <c r="R826" s="96">
        <v>159.60678100585901</v>
      </c>
      <c r="S826" s="92">
        <f t="shared" si="139"/>
        <v>4.5936674042634795E-3</v>
      </c>
      <c r="T826" s="96">
        <v>156.62286376953099</v>
      </c>
      <c r="U826" s="92">
        <f t="shared" si="140"/>
        <v>7.2618097264736114E-3</v>
      </c>
      <c r="V826" s="96">
        <v>201.84638977050699</v>
      </c>
      <c r="W826" s="92">
        <f t="shared" si="141"/>
        <v>1.208197670005795E-3</v>
      </c>
      <c r="X826" s="96">
        <v>527.56884765625</v>
      </c>
      <c r="Y826" s="92">
        <f t="shared" si="142"/>
        <v>3.2782406554701771E-2</v>
      </c>
    </row>
    <row r="827" spans="3:25" ht="14.25" customHeight="1" x14ac:dyDescent="0.35">
      <c r="C827" s="95">
        <v>45069</v>
      </c>
      <c r="D827" s="96">
        <v>24028.45</v>
      </c>
      <c r="E827" s="92">
        <f t="shared" si="132"/>
        <v>5.4502012703885327E-3</v>
      </c>
      <c r="F827" s="96">
        <v>868</v>
      </c>
      <c r="G827" s="92">
        <f t="shared" si="133"/>
        <v>4.9957647493812152E-2</v>
      </c>
      <c r="H827" s="96">
        <v>988.79998779296795</v>
      </c>
      <c r="I827" s="92">
        <f t="shared" si="134"/>
        <v>4.9960167552925983E-2</v>
      </c>
      <c r="J827" s="96">
        <v>52.049999237060497</v>
      </c>
      <c r="K827" s="92">
        <f t="shared" si="135"/>
        <v>4.9818421032384874E-2</v>
      </c>
      <c r="L827" s="96">
        <v>61.230056762695298</v>
      </c>
      <c r="M827" s="92">
        <f t="shared" si="136"/>
        <v>-6.4056784416394175E-3</v>
      </c>
      <c r="N827" s="96">
        <v>243.58895874023401</v>
      </c>
      <c r="O827" s="92">
        <f t="shared" si="137"/>
        <v>1.2237514147936501E-2</v>
      </c>
      <c r="P827" s="96">
        <v>40.028282165527301</v>
      </c>
      <c r="Q827" s="92">
        <f t="shared" si="138"/>
        <v>-9.1846951836948021E-3</v>
      </c>
      <c r="R827" s="96">
        <v>158.876953125</v>
      </c>
      <c r="S827" s="92">
        <f t="shared" si="139"/>
        <v>2.871506289994219E-4</v>
      </c>
      <c r="T827" s="96">
        <v>155.49369812011699</v>
      </c>
      <c r="U827" s="92">
        <f t="shared" si="140"/>
        <v>-1.0666270900731023E-3</v>
      </c>
      <c r="V827" s="96">
        <v>201.60281372070301</v>
      </c>
      <c r="W827" s="92">
        <f t="shared" si="141"/>
        <v>3.3948634293123892E-3</v>
      </c>
      <c r="X827" s="96">
        <v>510.82284545898398</v>
      </c>
      <c r="Y827" s="92">
        <f t="shared" si="142"/>
        <v>9.8084846112673763E-3</v>
      </c>
    </row>
    <row r="828" spans="3:25" ht="14.25" customHeight="1" x14ac:dyDescent="0.35">
      <c r="C828" s="95">
        <v>45068</v>
      </c>
      <c r="D828" s="96">
        <v>23898.2</v>
      </c>
      <c r="E828" s="92">
        <f t="shared" si="132"/>
        <v>7.3703756004106502E-3</v>
      </c>
      <c r="F828" s="96">
        <v>826.70001220703102</v>
      </c>
      <c r="G828" s="92">
        <f t="shared" si="133"/>
        <v>4.9977821605709849E-2</v>
      </c>
      <c r="H828" s="96">
        <v>941.75</v>
      </c>
      <c r="I828" s="92">
        <f t="shared" si="134"/>
        <v>4.9947028466764021E-2</v>
      </c>
      <c r="J828" s="96">
        <v>49.580001831054602</v>
      </c>
      <c r="K828" s="92">
        <f t="shared" si="135"/>
        <v>4.9978834166501285E-2</v>
      </c>
      <c r="L828" s="96">
        <v>61.624805450439403</v>
      </c>
      <c r="M828" s="92">
        <f t="shared" si="136"/>
        <v>-2.0223176679931121E-2</v>
      </c>
      <c r="N828" s="96">
        <v>240.64407348632801</v>
      </c>
      <c r="O828" s="92">
        <f t="shared" si="137"/>
        <v>5.5372339869339537E-3</v>
      </c>
      <c r="P828" s="96">
        <v>40.399337768554602</v>
      </c>
      <c r="Q828" s="92">
        <f t="shared" si="138"/>
        <v>-1.2471615577194339E-2</v>
      </c>
      <c r="R828" s="96">
        <v>158.83134460449199</v>
      </c>
      <c r="S828" s="92">
        <f t="shared" si="139"/>
        <v>4.6163917617241257E-3</v>
      </c>
      <c r="T828" s="96">
        <v>155.65972900390599</v>
      </c>
      <c r="U828" s="92">
        <f t="shared" si="140"/>
        <v>2.7812777756739404E-3</v>
      </c>
      <c r="V828" s="96">
        <v>200.92071533203099</v>
      </c>
      <c r="W828" s="92">
        <f t="shared" si="141"/>
        <v>1.7003178881644931E-3</v>
      </c>
      <c r="X828" s="96">
        <v>505.86111450195301</v>
      </c>
      <c r="Y828" s="92">
        <f t="shared" si="142"/>
        <v>5.6909071560464763E-3</v>
      </c>
    </row>
    <row r="829" spans="3:25" ht="14.25" customHeight="1" x14ac:dyDescent="0.35">
      <c r="C829" s="95">
        <v>45065</v>
      </c>
      <c r="D829" s="96">
        <v>23723.35</v>
      </c>
      <c r="E829" s="92">
        <f t="shared" si="132"/>
        <v>1.3168918819101982E-3</v>
      </c>
      <c r="F829" s="96">
        <v>787.34997558593705</v>
      </c>
      <c r="G829" s="92">
        <f t="shared" si="133"/>
        <v>4.7565195797311999E-2</v>
      </c>
      <c r="H829" s="96">
        <v>896.95001220703102</v>
      </c>
      <c r="I829" s="92">
        <f t="shared" si="134"/>
        <v>4.2298558980190526E-2</v>
      </c>
      <c r="J829" s="96">
        <v>47.220001220703097</v>
      </c>
      <c r="K829" s="92">
        <f t="shared" si="135"/>
        <v>4.9100266198246256E-2</v>
      </c>
      <c r="L829" s="96">
        <v>62.896778106689403</v>
      </c>
      <c r="M829" s="92">
        <f t="shared" si="136"/>
        <v>-2.0875165168672272E-3</v>
      </c>
      <c r="N829" s="96">
        <v>239.31890869140599</v>
      </c>
      <c r="O829" s="92">
        <f t="shared" si="137"/>
        <v>-1.195543695887924E-2</v>
      </c>
      <c r="P829" s="96">
        <v>40.9095458984375</v>
      </c>
      <c r="Q829" s="92">
        <f t="shared" si="138"/>
        <v>1.1348917362574706E-3</v>
      </c>
      <c r="R829" s="96">
        <v>158.10148620605401</v>
      </c>
      <c r="S829" s="92">
        <f t="shared" si="139"/>
        <v>-1.0280008711471278E-2</v>
      </c>
      <c r="T829" s="96">
        <v>155.22799682617099</v>
      </c>
      <c r="U829" s="92">
        <f t="shared" si="140"/>
        <v>-8.274886538728321E-3</v>
      </c>
      <c r="V829" s="96">
        <v>200.579666137695</v>
      </c>
      <c r="W829" s="92">
        <f t="shared" si="141"/>
        <v>6.1094342011218661E-3</v>
      </c>
      <c r="X829" s="96">
        <v>502.99859619140602</v>
      </c>
      <c r="Y829" s="92">
        <f t="shared" si="142"/>
        <v>-1.4948911359877415E-2</v>
      </c>
    </row>
    <row r="830" spans="3:25" ht="14.25" customHeight="1" x14ac:dyDescent="0.35">
      <c r="C830" s="95">
        <v>45064</v>
      </c>
      <c r="D830" s="96">
        <v>23692.15</v>
      </c>
      <c r="E830" s="92">
        <f t="shared" si="132"/>
        <v>-8.74434912127664E-3</v>
      </c>
      <c r="F830" s="96">
        <v>751.59997558593705</v>
      </c>
      <c r="G830" s="92">
        <f t="shared" si="133"/>
        <v>-4.8607625840585977E-2</v>
      </c>
      <c r="H830" s="96">
        <v>860.54998779296795</v>
      </c>
      <c r="I830" s="92">
        <f t="shared" si="134"/>
        <v>-1.69637151095966E-2</v>
      </c>
      <c r="J830" s="96">
        <v>45.009998321533203</v>
      </c>
      <c r="K830" s="92">
        <f t="shared" si="135"/>
        <v>-3.9684246911432686E-2</v>
      </c>
      <c r="L830" s="96">
        <v>63.028350830078097</v>
      </c>
      <c r="M830" s="92">
        <f t="shared" si="136"/>
        <v>3.2327510126616499E-2</v>
      </c>
      <c r="N830" s="96">
        <v>242.21469116210901</v>
      </c>
      <c r="O830" s="92">
        <f t="shared" si="137"/>
        <v>-8.2395842171331113E-3</v>
      </c>
      <c r="P830" s="96">
        <v>40.863170623779297</v>
      </c>
      <c r="Q830" s="92">
        <f t="shared" si="138"/>
        <v>-5.6430870002814881E-3</v>
      </c>
      <c r="R830" s="96">
        <v>159.74365234375</v>
      </c>
      <c r="S830" s="92">
        <f t="shared" si="139"/>
        <v>-5.1135779945370441E-3</v>
      </c>
      <c r="T830" s="96">
        <v>156.52320861816401</v>
      </c>
      <c r="U830" s="92">
        <f t="shared" si="140"/>
        <v>-1.3191115328511471E-2</v>
      </c>
      <c r="V830" s="96">
        <v>199.36167907714801</v>
      </c>
      <c r="W830" s="92">
        <f t="shared" si="141"/>
        <v>-1.516237982246893E-2</v>
      </c>
      <c r="X830" s="96">
        <v>510.63198852539</v>
      </c>
      <c r="Y830" s="92">
        <f t="shared" si="142"/>
        <v>1.3097152132408585E-3</v>
      </c>
    </row>
    <row r="831" spans="3:25" ht="14.25" customHeight="1" x14ac:dyDescent="0.35">
      <c r="C831" s="95">
        <v>45063</v>
      </c>
      <c r="D831" s="96">
        <v>23901.15</v>
      </c>
      <c r="E831" s="92">
        <f t="shared" si="132"/>
        <v>-5.2709777840667105E-3</v>
      </c>
      <c r="F831" s="96">
        <v>790</v>
      </c>
      <c r="G831" s="92">
        <f t="shared" si="133"/>
        <v>-2.7213368120091008E-2</v>
      </c>
      <c r="H831" s="96">
        <v>875.40002441406205</v>
      </c>
      <c r="I831" s="92">
        <f t="shared" si="134"/>
        <v>1.4299604931520271E-3</v>
      </c>
      <c r="J831" s="96">
        <v>46.869998931884702</v>
      </c>
      <c r="K831" s="92">
        <f t="shared" si="135"/>
        <v>-7.8324033326770959E-3</v>
      </c>
      <c r="L831" s="96">
        <v>61.054607391357401</v>
      </c>
      <c r="M831" s="92">
        <f t="shared" si="136"/>
        <v>-7.8405835014299097E-3</v>
      </c>
      <c r="N831" s="96">
        <v>244.22702026367099</v>
      </c>
      <c r="O831" s="92">
        <f t="shared" si="137"/>
        <v>-2.3930907045661698E-2</v>
      </c>
      <c r="P831" s="96">
        <v>41.095073699951101</v>
      </c>
      <c r="Q831" s="92">
        <f t="shared" si="138"/>
        <v>1.1297623660979639E-3</v>
      </c>
      <c r="R831" s="96">
        <v>160.56471252441401</v>
      </c>
      <c r="S831" s="92">
        <f t="shared" si="139"/>
        <v>-8.1713843575283995E-3</v>
      </c>
      <c r="T831" s="96">
        <v>158.61552429199199</v>
      </c>
      <c r="U831" s="92">
        <f t="shared" si="140"/>
        <v>-7.4811569903886488E-3</v>
      </c>
      <c r="V831" s="96">
        <v>202.43101501464801</v>
      </c>
      <c r="W831" s="92">
        <f t="shared" si="141"/>
        <v>-1.7033492610256218E-2</v>
      </c>
      <c r="X831" s="96">
        <v>509.96408081054602</v>
      </c>
      <c r="Y831" s="92">
        <f t="shared" si="142"/>
        <v>9.1578773634093391E-3</v>
      </c>
    </row>
    <row r="832" spans="3:25" ht="14.25" customHeight="1" x14ac:dyDescent="0.35">
      <c r="C832" s="95">
        <v>45062</v>
      </c>
      <c r="D832" s="96">
        <v>24027.8</v>
      </c>
      <c r="E832" s="92">
        <f t="shared" si="132"/>
        <v>-5.1580269714901483E-4</v>
      </c>
      <c r="F832" s="96">
        <v>812.09997558593705</v>
      </c>
      <c r="G832" s="92">
        <f t="shared" si="133"/>
        <v>-3.3904355017538745E-2</v>
      </c>
      <c r="H832" s="96">
        <v>874.15002441406205</v>
      </c>
      <c r="I832" s="92">
        <f t="shared" si="134"/>
        <v>6.2737563375701022E-3</v>
      </c>
      <c r="J832" s="96">
        <v>47.240001678466797</v>
      </c>
      <c r="K832" s="92">
        <f t="shared" si="135"/>
        <v>1.484068523190718E-3</v>
      </c>
      <c r="L832" s="96">
        <v>61.537094116210902</v>
      </c>
      <c r="M832" s="92">
        <f t="shared" si="136"/>
        <v>-6.3737376238500731E-3</v>
      </c>
      <c r="N832" s="96">
        <v>250.21488952636699</v>
      </c>
      <c r="O832" s="92">
        <f t="shared" si="137"/>
        <v>-4.4912407146543432E-3</v>
      </c>
      <c r="P832" s="96">
        <v>41.048698425292898</v>
      </c>
      <c r="Q832" s="92">
        <f t="shared" si="138"/>
        <v>6.8258731027392994E-3</v>
      </c>
      <c r="R832" s="96">
        <v>161.88755798339801</v>
      </c>
      <c r="S832" s="92">
        <f t="shared" si="139"/>
        <v>8.5254658915274728E-3</v>
      </c>
      <c r="T832" s="96">
        <v>159.81109619140599</v>
      </c>
      <c r="U832" s="92">
        <f t="shared" si="140"/>
        <v>-1.0894218157862956E-2</v>
      </c>
      <c r="V832" s="96">
        <v>205.938873291015</v>
      </c>
      <c r="W832" s="92">
        <f t="shared" si="141"/>
        <v>1.5373610552404271E-2</v>
      </c>
      <c r="X832" s="96">
        <v>505.33627319335898</v>
      </c>
      <c r="Y832" s="92">
        <f t="shared" si="142"/>
        <v>-4.4177796541766678E-3</v>
      </c>
    </row>
    <row r="833" spans="3:25" ht="14.25" customHeight="1" x14ac:dyDescent="0.35">
      <c r="C833" s="95">
        <v>45061</v>
      </c>
      <c r="D833" s="96">
        <v>24040.2</v>
      </c>
      <c r="E833" s="92">
        <f t="shared" si="132"/>
        <v>0</v>
      </c>
      <c r="F833" s="96">
        <v>840.59997558593705</v>
      </c>
      <c r="G833" s="92">
        <f t="shared" si="133"/>
        <v>-4.9954806528967888E-2</v>
      </c>
      <c r="H833" s="96">
        <v>868.70001220703102</v>
      </c>
      <c r="I833" s="92">
        <f t="shared" si="134"/>
        <v>-3.0035690165474804E-2</v>
      </c>
      <c r="J833" s="96">
        <v>47.169998168945298</v>
      </c>
      <c r="K833" s="92">
        <f t="shared" si="135"/>
        <v>-2.0759809798886142E-2</v>
      </c>
      <c r="L833" s="96">
        <v>61.931831359863203</v>
      </c>
      <c r="M833" s="92">
        <f t="shared" si="136"/>
        <v>4.9821805875025493E-3</v>
      </c>
      <c r="N833" s="96">
        <v>251.34373474121</v>
      </c>
      <c r="O833" s="92">
        <f t="shared" si="137"/>
        <v>-1.5003027574428174E-2</v>
      </c>
      <c r="P833" s="96">
        <v>40.7704048156738</v>
      </c>
      <c r="Q833" s="92">
        <f t="shared" si="138"/>
        <v>-1.3467977105351525E-2</v>
      </c>
      <c r="R833" s="96">
        <v>160.51905822753901</v>
      </c>
      <c r="S833" s="92">
        <f t="shared" si="139"/>
        <v>5.7157798430036433E-3</v>
      </c>
      <c r="T833" s="96">
        <v>161.5712890625</v>
      </c>
      <c r="U833" s="92">
        <f t="shared" si="140"/>
        <v>6.2047195399304034E-3</v>
      </c>
      <c r="V833" s="96">
        <v>202.82078552246</v>
      </c>
      <c r="W833" s="92">
        <f t="shared" si="141"/>
        <v>5.312657410249555E-3</v>
      </c>
      <c r="X833" s="96">
        <v>507.57864379882801</v>
      </c>
      <c r="Y833" s="92">
        <f t="shared" si="142"/>
        <v>-5.9795406382187055E-3</v>
      </c>
    </row>
    <row r="834" spans="3:25" ht="14.25" customHeight="1" x14ac:dyDescent="0.35">
      <c r="C834" s="95">
        <v>45058</v>
      </c>
      <c r="D834" s="96">
        <v>24040.2</v>
      </c>
      <c r="E834" s="92">
        <f t="shared" si="132"/>
        <v>-1.1362654987354226E-2</v>
      </c>
      <c r="F834" s="96">
        <v>884.79998779296795</v>
      </c>
      <c r="G834" s="92">
        <f t="shared" si="133"/>
        <v>-3.5377500361986391E-2</v>
      </c>
      <c r="H834" s="96">
        <v>895.59997558593705</v>
      </c>
      <c r="I834" s="92">
        <f t="shared" si="134"/>
        <v>-1.9648637126465363E-2</v>
      </c>
      <c r="J834" s="96">
        <v>48.169998168945298</v>
      </c>
      <c r="K834" s="92">
        <f t="shared" si="135"/>
        <v>-7.4181046652957994E-3</v>
      </c>
      <c r="L834" s="96">
        <v>61.624805450439403</v>
      </c>
      <c r="M834" s="92">
        <f t="shared" si="136"/>
        <v>7.1683854860420393E-3</v>
      </c>
      <c r="N834" s="96">
        <v>255.17208862304599</v>
      </c>
      <c r="O834" s="92">
        <f t="shared" si="137"/>
        <v>-1.0844596393061123E-2</v>
      </c>
      <c r="P834" s="96">
        <v>41.326995849609297</v>
      </c>
      <c r="Q834" s="92">
        <f t="shared" si="138"/>
        <v>1.1236001779786342E-3</v>
      </c>
      <c r="R834" s="96">
        <v>159.60678100585901</v>
      </c>
      <c r="S834" s="92">
        <f t="shared" si="139"/>
        <v>-2.5619796294722996E-2</v>
      </c>
      <c r="T834" s="96">
        <v>160.57496643066401</v>
      </c>
      <c r="U834" s="92">
        <f t="shared" si="140"/>
        <v>-2.7358609673728274E-2</v>
      </c>
      <c r="V834" s="96">
        <v>201.74896240234301</v>
      </c>
      <c r="W834" s="92">
        <f t="shared" si="141"/>
        <v>3.6355907597751536E-3</v>
      </c>
      <c r="X834" s="96">
        <v>510.63198852539</v>
      </c>
      <c r="Y834" s="92">
        <f t="shared" si="142"/>
        <v>-5.0199181675868454E-3</v>
      </c>
    </row>
    <row r="835" spans="3:25" ht="14.25" customHeight="1" x14ac:dyDescent="0.35">
      <c r="C835" s="95">
        <v>45057</v>
      </c>
      <c r="D835" s="96">
        <v>24316.5</v>
      </c>
      <c r="E835" s="92">
        <f t="shared" si="132"/>
        <v>1.9592936653625159E-3</v>
      </c>
      <c r="F835" s="96">
        <v>917.25</v>
      </c>
      <c r="G835" s="92">
        <f t="shared" si="133"/>
        <v>2.9865800097448547E-2</v>
      </c>
      <c r="H835" s="96">
        <v>913.54998779296795</v>
      </c>
      <c r="I835" s="92">
        <f t="shared" si="134"/>
        <v>1.2412049105180234E-2</v>
      </c>
      <c r="J835" s="96">
        <v>48.529998779296797</v>
      </c>
      <c r="K835" s="92">
        <f t="shared" si="135"/>
        <v>1.8681767444392205E-2</v>
      </c>
      <c r="L835" s="96">
        <v>61.186199188232401</v>
      </c>
      <c r="M835" s="92">
        <f t="shared" si="136"/>
        <v>8.6767889057843828E-3</v>
      </c>
      <c r="N835" s="96">
        <v>257.96966552734301</v>
      </c>
      <c r="O835" s="92">
        <f t="shared" si="137"/>
        <v>-7.7403798128240497E-3</v>
      </c>
      <c r="P835" s="96">
        <v>41.280612945556598</v>
      </c>
      <c r="Q835" s="92">
        <f t="shared" si="138"/>
        <v>1.1248640754542016E-3</v>
      </c>
      <c r="R835" s="96">
        <v>163.80339050292901</v>
      </c>
      <c r="S835" s="92">
        <f t="shared" si="139"/>
        <v>1.4120385087327048E-2</v>
      </c>
      <c r="T835" s="96">
        <v>165.09164428710901</v>
      </c>
      <c r="U835" s="92">
        <f t="shared" si="140"/>
        <v>3.6342324699185635E-3</v>
      </c>
      <c r="V835" s="96">
        <v>201.018142700195</v>
      </c>
      <c r="W835" s="92">
        <f t="shared" si="141"/>
        <v>1.0531479377722919E-2</v>
      </c>
      <c r="X835" s="96">
        <v>513.208251953125</v>
      </c>
      <c r="Y835" s="92">
        <f t="shared" si="142"/>
        <v>0</v>
      </c>
    </row>
    <row r="836" spans="3:25" ht="14.25" customHeight="1" x14ac:dyDescent="0.35">
      <c r="C836" s="95">
        <v>45056</v>
      </c>
      <c r="D836" s="96">
        <v>24268.95</v>
      </c>
      <c r="E836" s="92">
        <f t="shared" ref="E836:E899" si="143">D836/D837-1</f>
        <v>7.0479810449353142E-3</v>
      </c>
      <c r="F836" s="96">
        <v>890.65002441406205</v>
      </c>
      <c r="G836" s="92">
        <f t="shared" ref="G836:G899" si="144">F836/F837-1</f>
        <v>-1.214502159315034E-2</v>
      </c>
      <c r="H836" s="96">
        <v>902.34997558593705</v>
      </c>
      <c r="I836" s="92">
        <f t="shared" ref="I836:I899" si="145">H836/H837-1</f>
        <v>-8.858426689896115E-4</v>
      </c>
      <c r="J836" s="96">
        <v>47.639999389648402</v>
      </c>
      <c r="K836" s="92">
        <f t="shared" ref="K836:K899" si="146">J836/J837-1</f>
        <v>-8.7391171793851363E-3</v>
      </c>
      <c r="L836" s="96">
        <v>60.659866333007798</v>
      </c>
      <c r="M836" s="92">
        <f t="shared" ref="M836:M899" si="147">L836/L837-1</f>
        <v>2.900673502179707E-3</v>
      </c>
      <c r="N836" s="96">
        <v>259.98202514648398</v>
      </c>
      <c r="O836" s="92">
        <f t="shared" ref="O836:O899" si="148">N836/N837-1</f>
        <v>1.6698670632054879E-2</v>
      </c>
      <c r="P836" s="96">
        <v>41.234230041503899</v>
      </c>
      <c r="Q836" s="92">
        <f t="shared" ref="Q836:Q899" si="149">P836/P837-1</f>
        <v>-3.3632426538499072E-3</v>
      </c>
      <c r="R836" s="96">
        <v>161.52262878417901</v>
      </c>
      <c r="S836" s="92">
        <f t="shared" ref="S836:S899" si="150">R836/R837-1</f>
        <v>5.9659201869735057E-3</v>
      </c>
      <c r="T836" s="96">
        <v>164.49383544921801</v>
      </c>
      <c r="U836" s="92">
        <f t="shared" ref="U836:U899" si="151">T836/T837-1</f>
        <v>1.7460912964418984E-2</v>
      </c>
      <c r="V836" s="96">
        <v>198.92318725585901</v>
      </c>
      <c r="W836" s="92">
        <f t="shared" ref="W836:W899" si="152">V836/V837-1</f>
        <v>4.1809838603221738E-3</v>
      </c>
      <c r="X836" s="96">
        <v>513.208251953125</v>
      </c>
      <c r="Y836" s="92">
        <f t="shared" ref="Y836:Y899" si="153">X836/X837-1</f>
        <v>7.9644908582388041E-3</v>
      </c>
    </row>
    <row r="837" spans="3:25" ht="14.25" customHeight="1" x14ac:dyDescent="0.35">
      <c r="C837" s="95">
        <v>45055</v>
      </c>
      <c r="D837" s="96">
        <v>24099.1</v>
      </c>
      <c r="E837" s="92">
        <f t="shared" si="143"/>
        <v>-1.2660772120608454E-3</v>
      </c>
      <c r="F837" s="96">
        <v>901.59997558593705</v>
      </c>
      <c r="G837" s="92">
        <f t="shared" si="144"/>
        <v>-4.9997379292292865E-2</v>
      </c>
      <c r="H837" s="96">
        <v>903.15002441406205</v>
      </c>
      <c r="I837" s="92">
        <f t="shared" si="145"/>
        <v>-1.5425666158516815E-2</v>
      </c>
      <c r="J837" s="96">
        <v>48.060001373291001</v>
      </c>
      <c r="K837" s="92">
        <f t="shared" si="146"/>
        <v>6.7029678167886964E-3</v>
      </c>
      <c r="L837" s="96">
        <v>60.484420776367102</v>
      </c>
      <c r="M837" s="92">
        <f t="shared" si="147"/>
        <v>3.6390999774207344E-3</v>
      </c>
      <c r="N837" s="96">
        <v>255.71197509765599</v>
      </c>
      <c r="O837" s="92">
        <f t="shared" si="148"/>
        <v>-9.8821891239088133E-3</v>
      </c>
      <c r="P837" s="96">
        <v>41.373378753662102</v>
      </c>
      <c r="Q837" s="92">
        <f t="shared" si="149"/>
        <v>-2.1929737150305217E-2</v>
      </c>
      <c r="R837" s="96">
        <v>160.56471252441401</v>
      </c>
      <c r="S837" s="92">
        <f t="shared" si="150"/>
        <v>-5.9305390642504507E-3</v>
      </c>
      <c r="T837" s="96">
        <v>161.67091369628901</v>
      </c>
      <c r="U837" s="92">
        <f t="shared" si="151"/>
        <v>-5.515846537328728E-3</v>
      </c>
      <c r="V837" s="96">
        <v>198.094955444335</v>
      </c>
      <c r="W837" s="92">
        <f t="shared" si="152"/>
        <v>2.9600504819327078E-3</v>
      </c>
      <c r="X837" s="96">
        <v>509.15310668945301</v>
      </c>
      <c r="Y837" s="92">
        <f t="shared" si="153"/>
        <v>-2.2889284873025884E-2</v>
      </c>
    </row>
    <row r="838" spans="3:25" ht="14.25" customHeight="1" x14ac:dyDescent="0.35">
      <c r="C838" s="95">
        <v>45054</v>
      </c>
      <c r="D838" s="96">
        <v>24129.65</v>
      </c>
      <c r="E838" s="92">
        <f t="shared" si="143"/>
        <v>7.6377796569473411E-3</v>
      </c>
      <c r="F838" s="96">
        <v>949.04998779296795</v>
      </c>
      <c r="G838" s="92">
        <f t="shared" si="144"/>
        <v>-5.0000012219251322E-2</v>
      </c>
      <c r="H838" s="96">
        <v>917.29998779296795</v>
      </c>
      <c r="I838" s="92">
        <f t="shared" si="145"/>
        <v>-2.4719579290577554E-2</v>
      </c>
      <c r="J838" s="96">
        <v>47.740001678466797</v>
      </c>
      <c r="K838" s="92">
        <f t="shared" si="146"/>
        <v>-4.794653666530091E-3</v>
      </c>
      <c r="L838" s="96">
        <v>60.265110015869098</v>
      </c>
      <c r="M838" s="92">
        <f t="shared" si="147"/>
        <v>7.2827403424668979E-4</v>
      </c>
      <c r="N838" s="96">
        <v>258.26419067382801</v>
      </c>
      <c r="O838" s="92">
        <f t="shared" si="148"/>
        <v>1.0174799085318487E-2</v>
      </c>
      <c r="P838" s="96">
        <v>42.301029205322202</v>
      </c>
      <c r="Q838" s="92">
        <f t="shared" si="149"/>
        <v>-2.1882828471897486E-3</v>
      </c>
      <c r="R838" s="96">
        <v>161.52262878417901</v>
      </c>
      <c r="S838" s="92">
        <f t="shared" si="150"/>
        <v>1.6068896757856832E-2</v>
      </c>
      <c r="T838" s="96">
        <v>162.567611694335</v>
      </c>
      <c r="U838" s="92">
        <f t="shared" si="151"/>
        <v>1.5349516423804888E-2</v>
      </c>
      <c r="V838" s="96">
        <v>197.51031494140599</v>
      </c>
      <c r="W838" s="92">
        <f t="shared" si="152"/>
        <v>1.2740512488778499E-2</v>
      </c>
      <c r="X838" s="96">
        <v>521.08026123046795</v>
      </c>
      <c r="Y838" s="92">
        <f t="shared" si="153"/>
        <v>1.0454072243843093E-2</v>
      </c>
    </row>
    <row r="839" spans="3:25" ht="14.25" customHeight="1" x14ac:dyDescent="0.35">
      <c r="C839" s="95">
        <v>45051</v>
      </c>
      <c r="D839" s="96">
        <v>23946.75</v>
      </c>
      <c r="E839" s="92">
        <f t="shared" si="143"/>
        <v>-3.9783881808804766E-3</v>
      </c>
      <c r="F839" s="96">
        <v>999</v>
      </c>
      <c r="G839" s="92">
        <f t="shared" si="144"/>
        <v>-1.2406690667202791E-2</v>
      </c>
      <c r="H839" s="96">
        <v>940.54998779296795</v>
      </c>
      <c r="I839" s="92">
        <f t="shared" si="145"/>
        <v>-5.2879277294166638E-3</v>
      </c>
      <c r="J839" s="96">
        <v>47.970001220703097</v>
      </c>
      <c r="K839" s="92">
        <f t="shared" si="146"/>
        <v>7.1383612211486369E-3</v>
      </c>
      <c r="L839" s="96">
        <v>60.2212524414062</v>
      </c>
      <c r="M839" s="92">
        <f t="shared" si="147"/>
        <v>-7.2307098270496528E-3</v>
      </c>
      <c r="N839" s="96">
        <v>255.66287231445301</v>
      </c>
      <c r="O839" s="92">
        <f t="shared" si="148"/>
        <v>6.1812890676873344E-3</v>
      </c>
      <c r="P839" s="96">
        <v>42.393798828125</v>
      </c>
      <c r="Q839" s="92">
        <f t="shared" si="149"/>
        <v>9.9447929538132307E-3</v>
      </c>
      <c r="R839" s="96">
        <v>158.96818542480401</v>
      </c>
      <c r="S839" s="92">
        <f t="shared" si="150"/>
        <v>-1.1908065617229346E-2</v>
      </c>
      <c r="T839" s="96">
        <v>160.11000061035099</v>
      </c>
      <c r="U839" s="92">
        <f t="shared" si="151"/>
        <v>9.210843455765394E-3</v>
      </c>
      <c r="V839" s="96">
        <v>195.02558898925699</v>
      </c>
      <c r="W839" s="92">
        <f t="shared" si="152"/>
        <v>-1.8150756437081972E-2</v>
      </c>
      <c r="X839" s="96">
        <v>515.689208984375</v>
      </c>
      <c r="Y839" s="92">
        <f t="shared" si="153"/>
        <v>-1.3237070524559691E-2</v>
      </c>
    </row>
    <row r="840" spans="3:25" ht="14.25" customHeight="1" x14ac:dyDescent="0.35">
      <c r="C840" s="95">
        <v>45050</v>
      </c>
      <c r="D840" s="96">
        <v>24042.400000000001</v>
      </c>
      <c r="E840" s="92">
        <f t="shared" si="143"/>
        <v>5.9097574802886577E-3</v>
      </c>
      <c r="F840" s="96">
        <v>1011.54998779296</v>
      </c>
      <c r="G840" s="92">
        <f t="shared" si="144"/>
        <v>1.8629475079203095E-2</v>
      </c>
      <c r="H840" s="96">
        <v>945.54998779296795</v>
      </c>
      <c r="I840" s="92">
        <f t="shared" si="145"/>
        <v>3.7153017837192603E-3</v>
      </c>
      <c r="J840" s="96">
        <v>47.630001068115199</v>
      </c>
      <c r="K840" s="92">
        <f t="shared" si="146"/>
        <v>2.8059555054651852E-2</v>
      </c>
      <c r="L840" s="96">
        <v>60.659866333007798</v>
      </c>
      <c r="M840" s="92">
        <f t="shared" si="147"/>
        <v>2.4444557973692937E-2</v>
      </c>
      <c r="N840" s="96">
        <v>254.09225463867099</v>
      </c>
      <c r="O840" s="92">
        <f t="shared" si="148"/>
        <v>-1.0512383784666013E-2</v>
      </c>
      <c r="P840" s="96">
        <v>41.976352691650298</v>
      </c>
      <c r="Q840" s="92">
        <f t="shared" si="149"/>
        <v>-8.7624476156569209E-3</v>
      </c>
      <c r="R840" s="96">
        <v>160.88400268554599</v>
      </c>
      <c r="S840" s="92">
        <f t="shared" si="150"/>
        <v>0</v>
      </c>
      <c r="T840" s="96">
        <v>158.64871215820301</v>
      </c>
      <c r="U840" s="92">
        <f t="shared" si="151"/>
        <v>-3.5461261391945831E-3</v>
      </c>
      <c r="V840" s="96">
        <v>198.63088989257801</v>
      </c>
      <c r="W840" s="92">
        <f t="shared" si="152"/>
        <v>2.4542272027550105E-4</v>
      </c>
      <c r="X840" s="96">
        <v>522.60699462890602</v>
      </c>
      <c r="Y840" s="92">
        <f t="shared" si="153"/>
        <v>1.6518076083871236E-2</v>
      </c>
    </row>
    <row r="841" spans="3:25" ht="14.25" customHeight="1" x14ac:dyDescent="0.35">
      <c r="C841" s="95">
        <v>45049</v>
      </c>
      <c r="D841" s="96">
        <v>23901.15</v>
      </c>
      <c r="E841" s="92">
        <f t="shared" si="143"/>
        <v>-6.0631389843618377E-3</v>
      </c>
      <c r="F841" s="96">
        <v>993.04998779296795</v>
      </c>
      <c r="G841" s="92">
        <f t="shared" si="144"/>
        <v>-2.8279293574887121E-2</v>
      </c>
      <c r="H841" s="96">
        <v>942.04998779296795</v>
      </c>
      <c r="I841" s="92">
        <f t="shared" si="145"/>
        <v>-3.3447941111674928E-2</v>
      </c>
      <c r="J841" s="96">
        <v>46.330001831054602</v>
      </c>
      <c r="K841" s="92">
        <f t="shared" si="146"/>
        <v>-1.8224132669661719E-2</v>
      </c>
      <c r="L841" s="96">
        <v>59.212444305419901</v>
      </c>
      <c r="M841" s="92">
        <f t="shared" si="147"/>
        <v>-1.4598582313799402E-2</v>
      </c>
      <c r="N841" s="96">
        <v>256.791748046875</v>
      </c>
      <c r="O841" s="92">
        <f t="shared" si="148"/>
        <v>1.5133900756843621E-2</v>
      </c>
      <c r="P841" s="96">
        <v>42.347419738769503</v>
      </c>
      <c r="Q841" s="92">
        <f t="shared" si="149"/>
        <v>2.5842804093531235E-2</v>
      </c>
      <c r="R841" s="96">
        <v>160.88400268554599</v>
      </c>
      <c r="S841" s="92">
        <f t="shared" si="150"/>
        <v>4.2710379886223837E-3</v>
      </c>
      <c r="T841" s="96">
        <v>159.21330261230401</v>
      </c>
      <c r="U841" s="92">
        <f t="shared" si="151"/>
        <v>-1.6659626287405249E-3</v>
      </c>
      <c r="V841" s="96">
        <v>198.58215332031199</v>
      </c>
      <c r="W841" s="92">
        <f t="shared" si="152"/>
        <v>1.0161082840819402E-2</v>
      </c>
      <c r="X841" s="96">
        <v>514.11480712890602</v>
      </c>
      <c r="Y841" s="92">
        <f t="shared" si="153"/>
        <v>-5.6287745229626207E-3</v>
      </c>
    </row>
    <row r="842" spans="3:25" ht="14.25" customHeight="1" x14ac:dyDescent="0.35">
      <c r="C842" s="95">
        <v>45048</v>
      </c>
      <c r="D842" s="96">
        <v>24046.95</v>
      </c>
      <c r="E842" s="92">
        <f t="shared" si="143"/>
        <v>1.3162246598313443E-2</v>
      </c>
      <c r="F842" s="96">
        <v>1021.95001220703</v>
      </c>
      <c r="G842" s="92">
        <f t="shared" si="144"/>
        <v>-7.2853847399793059E-3</v>
      </c>
      <c r="H842" s="96">
        <v>974.65002441406205</v>
      </c>
      <c r="I842" s="92">
        <f t="shared" si="145"/>
        <v>2.4868585083135608E-2</v>
      </c>
      <c r="J842" s="96">
        <v>47.189998626708899</v>
      </c>
      <c r="K842" s="92">
        <f t="shared" si="146"/>
        <v>4.93661851399676E-2</v>
      </c>
      <c r="L842" s="96">
        <v>60.089668273925703</v>
      </c>
      <c r="M842" s="92">
        <f t="shared" si="147"/>
        <v>0</v>
      </c>
      <c r="N842" s="96">
        <v>252.96342468261699</v>
      </c>
      <c r="O842" s="92">
        <f t="shared" si="148"/>
        <v>-1.1507520687539685E-2</v>
      </c>
      <c r="P842" s="96">
        <v>41.280612945556598</v>
      </c>
      <c r="Q842" s="92">
        <f t="shared" si="149"/>
        <v>5.6497411406546405E-3</v>
      </c>
      <c r="R842" s="96">
        <v>160.199783325195</v>
      </c>
      <c r="S842" s="92">
        <f t="shared" si="150"/>
        <v>2.0930287737369158E-2</v>
      </c>
      <c r="T842" s="96">
        <v>159.47898864746</v>
      </c>
      <c r="U842" s="92">
        <f t="shared" si="151"/>
        <v>1.2012719760425616E-2</v>
      </c>
      <c r="V842" s="96">
        <v>196.58464050292901</v>
      </c>
      <c r="W842" s="92">
        <f t="shared" si="152"/>
        <v>3.2321631812943785E-3</v>
      </c>
      <c r="X842" s="96">
        <v>517.02502441406205</v>
      </c>
      <c r="Y842" s="92">
        <f t="shared" si="153"/>
        <v>-1.7319593417211565E-2</v>
      </c>
    </row>
    <row r="843" spans="3:25" ht="14.25" customHeight="1" x14ac:dyDescent="0.35">
      <c r="C843" s="95">
        <v>45044</v>
      </c>
      <c r="D843" s="96">
        <v>23734.55</v>
      </c>
      <c r="E843" s="92">
        <f t="shared" si="143"/>
        <v>1.2408477348876845E-2</v>
      </c>
      <c r="F843" s="96">
        <v>1029.44995117187</v>
      </c>
      <c r="G843" s="92">
        <f t="shared" si="144"/>
        <v>4.7999556107944708E-2</v>
      </c>
      <c r="H843" s="96">
        <v>951</v>
      </c>
      <c r="I843" s="92">
        <f t="shared" si="145"/>
        <v>3.7020895980532487E-2</v>
      </c>
      <c r="J843" s="96">
        <v>44.970001220703097</v>
      </c>
      <c r="K843" s="92">
        <f t="shared" si="146"/>
        <v>4.9964961432638955E-2</v>
      </c>
      <c r="L843" s="96">
        <v>60.089668273925703</v>
      </c>
      <c r="M843" s="92">
        <f t="shared" si="147"/>
        <v>-2.9057430732993605E-2</v>
      </c>
      <c r="N843" s="96">
        <v>255.90829467773401</v>
      </c>
      <c r="O843" s="92">
        <f t="shared" si="148"/>
        <v>1.6176278213299033E-2</v>
      </c>
      <c r="P843" s="96">
        <v>41.048698425292898</v>
      </c>
      <c r="Q843" s="92">
        <f t="shared" si="149"/>
        <v>-1.3377981618065582E-2</v>
      </c>
      <c r="R843" s="96">
        <v>156.91549682617099</v>
      </c>
      <c r="S843" s="92">
        <f t="shared" si="150"/>
        <v>6.1420605768356396E-3</v>
      </c>
      <c r="T843" s="96">
        <v>157.58595275878901</v>
      </c>
      <c r="U843" s="92">
        <f t="shared" si="151"/>
        <v>5.5096094193314293E-3</v>
      </c>
      <c r="V843" s="96">
        <v>195.95129394531199</v>
      </c>
      <c r="W843" s="92">
        <f t="shared" si="152"/>
        <v>1.3098231887403777E-2</v>
      </c>
      <c r="X843" s="96">
        <v>526.13751220703102</v>
      </c>
      <c r="Y843" s="92">
        <f t="shared" si="153"/>
        <v>1.7249336652480185E-2</v>
      </c>
    </row>
    <row r="844" spans="3:25" ht="14.25" customHeight="1" x14ac:dyDescent="0.35">
      <c r="C844" s="95">
        <v>45043</v>
      </c>
      <c r="D844" s="96">
        <v>23443.65</v>
      </c>
      <c r="E844" s="92">
        <f t="shared" si="143"/>
        <v>3.331792619983176E-3</v>
      </c>
      <c r="F844" s="96">
        <v>982.29998779296795</v>
      </c>
      <c r="G844" s="92">
        <f t="shared" si="144"/>
        <v>-5.5679287993195548E-3</v>
      </c>
      <c r="H844" s="96">
        <v>917.04998779296795</v>
      </c>
      <c r="I844" s="92">
        <f t="shared" si="145"/>
        <v>-8.1656802858820488E-3</v>
      </c>
      <c r="J844" s="96">
        <v>42.830001831054602</v>
      </c>
      <c r="K844" s="92">
        <f t="shared" si="146"/>
        <v>1.324819889345763E-2</v>
      </c>
      <c r="L844" s="96">
        <v>61.887973785400298</v>
      </c>
      <c r="M844" s="92">
        <f t="shared" si="147"/>
        <v>9.2989406740251468E-3</v>
      </c>
      <c r="N844" s="96">
        <v>251.834548950195</v>
      </c>
      <c r="O844" s="92">
        <f t="shared" si="148"/>
        <v>-6.7750075706469737E-3</v>
      </c>
      <c r="P844" s="96">
        <v>41.605293273925703</v>
      </c>
      <c r="Q844" s="92">
        <f t="shared" si="149"/>
        <v>1.2415589705468966E-2</v>
      </c>
      <c r="R844" s="96">
        <v>155.957595825195</v>
      </c>
      <c r="S844" s="92">
        <f t="shared" si="150"/>
        <v>6.4761733325193749E-3</v>
      </c>
      <c r="T844" s="96">
        <v>156.72247314453099</v>
      </c>
      <c r="U844" s="92">
        <f t="shared" si="151"/>
        <v>-9.861604754759723E-3</v>
      </c>
      <c r="V844" s="96">
        <v>193.41786193847599</v>
      </c>
      <c r="W844" s="92">
        <f t="shared" si="152"/>
        <v>1.513667689181819E-3</v>
      </c>
      <c r="X844" s="96">
        <v>517.21588134765602</v>
      </c>
      <c r="Y844" s="92">
        <f t="shared" si="153"/>
        <v>3.7961302617459669E-3</v>
      </c>
    </row>
    <row r="845" spans="3:25" ht="14.25" customHeight="1" x14ac:dyDescent="0.35">
      <c r="C845" s="95">
        <v>45042</v>
      </c>
      <c r="D845" s="96">
        <v>23365.8</v>
      </c>
      <c r="E845" s="92">
        <f t="shared" si="143"/>
        <v>-8.5308360860780752E-4</v>
      </c>
      <c r="F845" s="96">
        <v>987.79998779296795</v>
      </c>
      <c r="G845" s="92">
        <f t="shared" si="144"/>
        <v>-2.4828495099442072E-2</v>
      </c>
      <c r="H845" s="96">
        <v>924.59997558593705</v>
      </c>
      <c r="I845" s="92">
        <f t="shared" si="145"/>
        <v>-7.0343646634672963E-3</v>
      </c>
      <c r="J845" s="96">
        <v>42.270000457763601</v>
      </c>
      <c r="K845" s="92">
        <f t="shared" si="146"/>
        <v>2.7716979334876601E-2</v>
      </c>
      <c r="L845" s="96">
        <v>61.317783355712798</v>
      </c>
      <c r="M845" s="92">
        <f t="shared" si="147"/>
        <v>1.7467376058328155E-2</v>
      </c>
      <c r="N845" s="96">
        <v>253.55236816406199</v>
      </c>
      <c r="O845" s="92">
        <f t="shared" si="148"/>
        <v>-6.1562563865373843E-3</v>
      </c>
      <c r="P845" s="96">
        <v>41.095073699951101</v>
      </c>
      <c r="Q845" s="92">
        <f t="shared" si="149"/>
        <v>5.2256360841915095E-2</v>
      </c>
      <c r="R845" s="96">
        <v>154.95408630371</v>
      </c>
      <c r="S845" s="92">
        <f t="shared" si="150"/>
        <v>-7.3056126382068376E-3</v>
      </c>
      <c r="T845" s="96">
        <v>158.28340148925699</v>
      </c>
      <c r="U845" s="92">
        <f t="shared" si="151"/>
        <v>2.3185875833158009E-2</v>
      </c>
      <c r="V845" s="96">
        <v>193.12553405761699</v>
      </c>
      <c r="W845" s="92">
        <f t="shared" si="152"/>
        <v>2.7827798039405938E-3</v>
      </c>
      <c r="X845" s="96">
        <v>515.25988769531205</v>
      </c>
      <c r="Y845" s="92">
        <f t="shared" si="153"/>
        <v>-6.0738623767258026E-3</v>
      </c>
    </row>
    <row r="846" spans="3:25" ht="14.25" customHeight="1" x14ac:dyDescent="0.35">
      <c r="C846" s="95">
        <v>45041</v>
      </c>
      <c r="D846" s="96">
        <v>23385.75</v>
      </c>
      <c r="E846" s="92">
        <f t="shared" si="143"/>
        <v>7.685048734455302E-3</v>
      </c>
      <c r="F846" s="96">
        <v>1012.95001220703</v>
      </c>
      <c r="G846" s="92">
        <f t="shared" si="144"/>
        <v>4.9580393567041581E-2</v>
      </c>
      <c r="H846" s="96">
        <v>931.15002441406205</v>
      </c>
      <c r="I846" s="92">
        <f t="shared" si="145"/>
        <v>4.9656239477438247E-2</v>
      </c>
      <c r="J846" s="96">
        <v>41.130001068115199</v>
      </c>
      <c r="K846" s="92">
        <f t="shared" si="146"/>
        <v>2.110234147413359E-2</v>
      </c>
      <c r="L846" s="96">
        <v>60.265110015869098</v>
      </c>
      <c r="M846" s="92">
        <f t="shared" si="147"/>
        <v>1.2527532139683828E-2</v>
      </c>
      <c r="N846" s="96">
        <v>255.12297058105401</v>
      </c>
      <c r="O846" s="92">
        <f t="shared" si="148"/>
        <v>2.7004969022232928E-3</v>
      </c>
      <c r="P846" s="96">
        <v>39.054241180419901</v>
      </c>
      <c r="Q846" s="92">
        <f t="shared" si="149"/>
        <v>-7.0755012055816469E-3</v>
      </c>
      <c r="R846" s="96">
        <v>156.09445190429599</v>
      </c>
      <c r="S846" s="92">
        <f t="shared" si="150"/>
        <v>8.7752108755512204E-4</v>
      </c>
      <c r="T846" s="96">
        <v>154.69662475585901</v>
      </c>
      <c r="U846" s="92">
        <f t="shared" si="151"/>
        <v>4.0957352614365838E-3</v>
      </c>
      <c r="V846" s="96">
        <v>192.589599609375</v>
      </c>
      <c r="W846" s="92">
        <f t="shared" si="152"/>
        <v>9.1905000635670309E-3</v>
      </c>
      <c r="X846" s="96">
        <v>518.40863037109295</v>
      </c>
      <c r="Y846" s="92">
        <f t="shared" si="153"/>
        <v>-1.3785470102769537E-3</v>
      </c>
    </row>
    <row r="847" spans="3:25" ht="14.25" customHeight="1" x14ac:dyDescent="0.35">
      <c r="C847" s="95">
        <v>45040</v>
      </c>
      <c r="D847" s="96">
        <v>23207.4</v>
      </c>
      <c r="E847" s="92">
        <f t="shared" si="143"/>
        <v>9.4671442650451354E-4</v>
      </c>
      <c r="F847" s="96">
        <v>965.09997558593705</v>
      </c>
      <c r="G847" s="92">
        <f t="shared" si="144"/>
        <v>-2.9952807414670102E-2</v>
      </c>
      <c r="H847" s="96">
        <v>887.09997558593705</v>
      </c>
      <c r="I847" s="92">
        <f t="shared" si="145"/>
        <v>-3.176166364699673E-2</v>
      </c>
      <c r="J847" s="96">
        <v>40.279998779296797</v>
      </c>
      <c r="K847" s="92">
        <f t="shared" si="146"/>
        <v>1.0790472312189436E-2</v>
      </c>
      <c r="L847" s="96">
        <v>59.519477844238203</v>
      </c>
      <c r="M847" s="92">
        <f t="shared" si="147"/>
        <v>0</v>
      </c>
      <c r="N847" s="96">
        <v>254.43586730957</v>
      </c>
      <c r="O847" s="92">
        <f t="shared" si="148"/>
        <v>2.1880638826577314E-2</v>
      </c>
      <c r="P847" s="96">
        <v>39.3325386047363</v>
      </c>
      <c r="Q847" s="92">
        <f t="shared" si="149"/>
        <v>-1.0501793628157396E-2</v>
      </c>
      <c r="R847" s="96">
        <v>155.957595825195</v>
      </c>
      <c r="S847" s="92">
        <f t="shared" si="150"/>
        <v>7.3659822625460336E-3</v>
      </c>
      <c r="T847" s="96">
        <v>154.06561279296801</v>
      </c>
      <c r="U847" s="92">
        <f t="shared" si="151"/>
        <v>1.7273789110943127E-3</v>
      </c>
      <c r="V847" s="96">
        <v>190.83572387695301</v>
      </c>
      <c r="W847" s="92">
        <f t="shared" si="152"/>
        <v>7.6666222027754749E-4</v>
      </c>
      <c r="X847" s="96">
        <v>519.124267578125</v>
      </c>
      <c r="Y847" s="92">
        <f t="shared" si="153"/>
        <v>6.0096826278683846E-3</v>
      </c>
    </row>
    <row r="848" spans="3:25" ht="14.25" customHeight="1" x14ac:dyDescent="0.35">
      <c r="C848" s="95">
        <v>45037</v>
      </c>
      <c r="D848" s="96">
        <v>23185.45</v>
      </c>
      <c r="E848" s="92">
        <f t="shared" si="143"/>
        <v>8.6261739684623251E-6</v>
      </c>
      <c r="F848" s="96">
        <v>994.90002441406205</v>
      </c>
      <c r="G848" s="92">
        <f t="shared" si="144"/>
        <v>-1.6022106184386042E-2</v>
      </c>
      <c r="H848" s="96">
        <v>916.20001220703102</v>
      </c>
      <c r="I848" s="92">
        <f t="shared" si="145"/>
        <v>-1.8059027711681108E-2</v>
      </c>
      <c r="J848" s="96">
        <v>39.849998474121001</v>
      </c>
      <c r="K848" s="92">
        <f t="shared" si="146"/>
        <v>1.7619985428945162E-2</v>
      </c>
      <c r="L848" s="96">
        <v>59.519477844238203</v>
      </c>
      <c r="M848" s="92">
        <f t="shared" si="147"/>
        <v>-5.1319380234567946E-3</v>
      </c>
      <c r="N848" s="96">
        <v>248.98785400390599</v>
      </c>
      <c r="O848" s="92">
        <f t="shared" si="148"/>
        <v>-2.2355021999855507E-2</v>
      </c>
      <c r="P848" s="96">
        <v>39.749984741210902</v>
      </c>
      <c r="Q848" s="92">
        <f t="shared" si="149"/>
        <v>2.2673026341617053E-2</v>
      </c>
      <c r="R848" s="96">
        <v>154.81721496582</v>
      </c>
      <c r="S848" s="92">
        <f t="shared" si="150"/>
        <v>0</v>
      </c>
      <c r="T848" s="96">
        <v>153.79994201660099</v>
      </c>
      <c r="U848" s="92">
        <f t="shared" si="151"/>
        <v>2.8151041205453087E-3</v>
      </c>
      <c r="V848" s="96">
        <v>190.689529418945</v>
      </c>
      <c r="W848" s="92">
        <f t="shared" si="152"/>
        <v>-3.5641813370255182E-3</v>
      </c>
      <c r="X848" s="96">
        <v>516.02313232421795</v>
      </c>
      <c r="Y848" s="92">
        <f t="shared" si="153"/>
        <v>5.2044110216085127E-3</v>
      </c>
    </row>
    <row r="849" spans="3:25" ht="14.25" customHeight="1" x14ac:dyDescent="0.35">
      <c r="C849" s="95">
        <v>45036</v>
      </c>
      <c r="D849" s="96">
        <v>23185.25</v>
      </c>
      <c r="E849" s="92">
        <f t="shared" si="143"/>
        <v>1.116177448465816E-3</v>
      </c>
      <c r="F849" s="96">
        <v>1011.09997558593</v>
      </c>
      <c r="G849" s="92">
        <f t="shared" si="144"/>
        <v>-6.4852476583810992E-3</v>
      </c>
      <c r="H849" s="96">
        <v>933.04998779296795</v>
      </c>
      <c r="I849" s="92">
        <f t="shared" si="145"/>
        <v>-2.9386621456212181E-3</v>
      </c>
      <c r="J849" s="96">
        <v>39.159999847412102</v>
      </c>
      <c r="K849" s="92">
        <f t="shared" si="146"/>
        <v>4.5381761999139014E-2</v>
      </c>
      <c r="L849" s="96">
        <v>59.826503753662102</v>
      </c>
      <c r="M849" s="92">
        <f t="shared" si="147"/>
        <v>-4.379530255749331E-3</v>
      </c>
      <c r="N849" s="96">
        <v>254.68125915527301</v>
      </c>
      <c r="O849" s="92">
        <f t="shared" si="148"/>
        <v>4.5958452037306641E-2</v>
      </c>
      <c r="P849" s="96">
        <v>38.8687133789062</v>
      </c>
      <c r="Q849" s="92">
        <f t="shared" si="149"/>
        <v>-2.4447036336122441E-2</v>
      </c>
      <c r="R849" s="96">
        <v>154.81721496582</v>
      </c>
      <c r="S849" s="92">
        <f t="shared" si="150"/>
        <v>1.5559444969160063E-2</v>
      </c>
      <c r="T849" s="96">
        <v>153.36819458007801</v>
      </c>
      <c r="U849" s="92">
        <f t="shared" si="151"/>
        <v>4.131458194450488E-3</v>
      </c>
      <c r="V849" s="96">
        <v>191.37161254882801</v>
      </c>
      <c r="W849" s="92">
        <f t="shared" si="152"/>
        <v>1.524938702857126E-2</v>
      </c>
      <c r="X849" s="96">
        <v>513.35144042968705</v>
      </c>
      <c r="Y849" s="92">
        <f t="shared" si="153"/>
        <v>8.623864454958996E-3</v>
      </c>
    </row>
    <row r="850" spans="3:25" ht="14.25" customHeight="1" x14ac:dyDescent="0.35">
      <c r="C850" s="95">
        <v>45035</v>
      </c>
      <c r="D850" s="96">
        <v>23159.4</v>
      </c>
      <c r="E850" s="92">
        <f t="shared" si="143"/>
        <v>-2.2596217018461262E-3</v>
      </c>
      <c r="F850" s="96">
        <v>1017.70001220703</v>
      </c>
      <c r="G850" s="92">
        <f t="shared" si="144"/>
        <v>-1.3904399924581479E-2</v>
      </c>
      <c r="H850" s="96">
        <v>935.79998779296795</v>
      </c>
      <c r="I850" s="92">
        <f t="shared" si="145"/>
        <v>-1.7274888114499398E-2</v>
      </c>
      <c r="J850" s="96">
        <v>37.459999084472599</v>
      </c>
      <c r="K850" s="92">
        <f t="shared" si="146"/>
        <v>-5.5747038672759874E-3</v>
      </c>
      <c r="L850" s="96">
        <v>60.089668273925703</v>
      </c>
      <c r="M850" s="92">
        <f t="shared" si="147"/>
        <v>8.0941814395265599E-3</v>
      </c>
      <c r="N850" s="96">
        <v>243.490798950195</v>
      </c>
      <c r="O850" s="92">
        <f t="shared" si="148"/>
        <v>1.4130622502952495E-3</v>
      </c>
      <c r="P850" s="96">
        <v>39.842750549316399</v>
      </c>
      <c r="Q850" s="92">
        <f t="shared" si="149"/>
        <v>-2.322794613164425E-3</v>
      </c>
      <c r="R850" s="96">
        <v>152.44525146484301</v>
      </c>
      <c r="S850" s="92">
        <f t="shared" si="150"/>
        <v>-1.7636647018391849E-2</v>
      </c>
      <c r="T850" s="96">
        <v>152.73716735839801</v>
      </c>
      <c r="U850" s="92">
        <f t="shared" si="151"/>
        <v>-1.5196980194935872E-3</v>
      </c>
      <c r="V850" s="96">
        <v>188.497146606445</v>
      </c>
      <c r="W850" s="92">
        <f t="shared" si="152"/>
        <v>-1.9264910078666153E-2</v>
      </c>
      <c r="X850" s="96">
        <v>508.96221923828102</v>
      </c>
      <c r="Y850" s="92">
        <f t="shared" si="153"/>
        <v>3.9526215155269995E-3</v>
      </c>
    </row>
    <row r="851" spans="3:25" ht="14.25" customHeight="1" x14ac:dyDescent="0.35">
      <c r="C851" s="95">
        <v>45034</v>
      </c>
      <c r="D851" s="96">
        <v>23211.85</v>
      </c>
      <c r="E851" s="92">
        <f t="shared" si="143"/>
        <v>-6.501524798031233E-3</v>
      </c>
      <c r="F851" s="96">
        <v>1032.05004882812</v>
      </c>
      <c r="G851" s="92">
        <f t="shared" si="144"/>
        <v>-7.1668601942087573E-3</v>
      </c>
      <c r="H851" s="96">
        <v>952.25</v>
      </c>
      <c r="I851" s="92">
        <f t="shared" si="145"/>
        <v>-1.0700730272289349E-2</v>
      </c>
      <c r="J851" s="96">
        <v>37.669998168945298</v>
      </c>
      <c r="K851" s="92">
        <f t="shared" si="146"/>
        <v>-5.8063136512799263E-3</v>
      </c>
      <c r="L851" s="96">
        <v>59.6071968078613</v>
      </c>
      <c r="M851" s="92">
        <f t="shared" si="147"/>
        <v>-7.3529943115557828E-4</v>
      </c>
      <c r="N851" s="96">
        <v>243.147216796875</v>
      </c>
      <c r="O851" s="92">
        <f t="shared" si="148"/>
        <v>-2.6173094939663244E-3</v>
      </c>
      <c r="P851" s="96">
        <v>39.935512542724602</v>
      </c>
      <c r="Q851" s="92">
        <f t="shared" si="149"/>
        <v>-9.2061159963222616E-3</v>
      </c>
      <c r="R851" s="96">
        <v>155.18214416503901</v>
      </c>
      <c r="S851" s="92">
        <f t="shared" si="150"/>
        <v>2.9480904718848233E-3</v>
      </c>
      <c r="T851" s="96">
        <v>152.969635009765</v>
      </c>
      <c r="U851" s="92">
        <f t="shared" si="151"/>
        <v>-2.6833052514905309E-2</v>
      </c>
      <c r="V851" s="96">
        <v>192.19985961914</v>
      </c>
      <c r="W851" s="92">
        <f t="shared" si="152"/>
        <v>1.5232746636419936E-3</v>
      </c>
      <c r="X851" s="96">
        <v>506.958404541015</v>
      </c>
      <c r="Y851" s="92">
        <f t="shared" si="153"/>
        <v>2.1829061516682291E-2</v>
      </c>
    </row>
    <row r="852" spans="3:25" ht="14.25" customHeight="1" x14ac:dyDescent="0.35">
      <c r="C852" s="95">
        <v>45033</v>
      </c>
      <c r="D852" s="96">
        <v>23363.75</v>
      </c>
      <c r="E852" s="92">
        <f t="shared" si="143"/>
        <v>6.3793174001158803E-3</v>
      </c>
      <c r="F852" s="96">
        <v>1039.5</v>
      </c>
      <c r="G852" s="92">
        <f t="shared" si="144"/>
        <v>8.3911574127490951E-3</v>
      </c>
      <c r="H852" s="96">
        <v>962.54998779296795</v>
      </c>
      <c r="I852" s="92">
        <f t="shared" si="145"/>
        <v>2.2738100009325413E-2</v>
      </c>
      <c r="J852" s="96">
        <v>37.889999389648402</v>
      </c>
      <c r="K852" s="92">
        <f t="shared" si="146"/>
        <v>1.5859782101450559E-3</v>
      </c>
      <c r="L852" s="96">
        <v>59.651058197021399</v>
      </c>
      <c r="M852" s="92">
        <f t="shared" si="147"/>
        <v>-3.6629665537124545E-3</v>
      </c>
      <c r="N852" s="96">
        <v>243.78527832031199</v>
      </c>
      <c r="O852" s="92">
        <f t="shared" si="148"/>
        <v>1.1815023174888806E-2</v>
      </c>
      <c r="P852" s="96">
        <v>40.3065795898437</v>
      </c>
      <c r="Q852" s="92">
        <f t="shared" si="149"/>
        <v>1.4002391504209788E-2</v>
      </c>
      <c r="R852" s="96">
        <v>154.72599792480401</v>
      </c>
      <c r="S852" s="92">
        <f t="shared" si="150"/>
        <v>-1.9936511213472508E-2</v>
      </c>
      <c r="T852" s="96">
        <v>157.18745422363199</v>
      </c>
      <c r="U852" s="92">
        <f t="shared" si="151"/>
        <v>2.3572772231379657E-2</v>
      </c>
      <c r="V852" s="96">
        <v>191.90753173828099</v>
      </c>
      <c r="W852" s="92">
        <f t="shared" si="152"/>
        <v>3.3112772972152538E-3</v>
      </c>
      <c r="X852" s="96">
        <v>496.12838745117102</v>
      </c>
      <c r="Y852" s="92">
        <f t="shared" si="153"/>
        <v>-3.5343333510556074E-2</v>
      </c>
    </row>
    <row r="853" spans="3:25" ht="14.25" customHeight="1" x14ac:dyDescent="0.35">
      <c r="C853" s="95">
        <v>45029</v>
      </c>
      <c r="D853" s="96">
        <v>23215.65</v>
      </c>
      <c r="E853" s="92">
        <f t="shared" si="143"/>
        <v>-7.5108358333575431E-4</v>
      </c>
      <c r="F853" s="96">
        <v>1030.84997558593</v>
      </c>
      <c r="G853" s="92">
        <f t="shared" si="144"/>
        <v>-1.2075304207728732E-2</v>
      </c>
      <c r="H853" s="96">
        <v>941.15002441406205</v>
      </c>
      <c r="I853" s="92">
        <f t="shared" si="145"/>
        <v>-7.4316631100357355E-4</v>
      </c>
      <c r="J853" s="96">
        <v>37.830001831054602</v>
      </c>
      <c r="K853" s="92">
        <f t="shared" si="146"/>
        <v>-1.7147306277760732E-2</v>
      </c>
      <c r="L853" s="96">
        <v>59.870361328125</v>
      </c>
      <c r="M853" s="92">
        <f t="shared" si="147"/>
        <v>7.3307934963873223E-4</v>
      </c>
      <c r="N853" s="96">
        <v>240.93858337402301</v>
      </c>
      <c r="O853" s="92">
        <f t="shared" si="148"/>
        <v>4.5017661631321371E-3</v>
      </c>
      <c r="P853" s="96">
        <v>39.749984741210902</v>
      </c>
      <c r="Q853" s="92">
        <f t="shared" si="149"/>
        <v>3.7530220416748916E-2</v>
      </c>
      <c r="R853" s="96">
        <v>157.873443603515</v>
      </c>
      <c r="S853" s="92">
        <f t="shared" si="150"/>
        <v>-1.5642562276361294E-2</v>
      </c>
      <c r="T853" s="96">
        <v>153.56744384765599</v>
      </c>
      <c r="U853" s="92">
        <f t="shared" si="151"/>
        <v>1.7157939802081801E-2</v>
      </c>
      <c r="V853" s="96">
        <v>191.274169921875</v>
      </c>
      <c r="W853" s="92">
        <f t="shared" si="152"/>
        <v>-4.0589739808708503E-3</v>
      </c>
      <c r="X853" s="96">
        <v>514.3056640625</v>
      </c>
      <c r="Y853" s="92">
        <f t="shared" si="153"/>
        <v>6.4420223068557547E-3</v>
      </c>
    </row>
    <row r="854" spans="3:25" ht="14.25" customHeight="1" x14ac:dyDescent="0.35">
      <c r="C854" s="95">
        <v>45028</v>
      </c>
      <c r="D854" s="96">
        <v>23233.1</v>
      </c>
      <c r="E854" s="92">
        <f t="shared" si="143"/>
        <v>-2.7514036021497601E-3</v>
      </c>
      <c r="F854" s="96">
        <v>1043.44995117187</v>
      </c>
      <c r="G854" s="92">
        <f t="shared" si="144"/>
        <v>-7.041941843253019E-3</v>
      </c>
      <c r="H854" s="96">
        <v>941.84997558593705</v>
      </c>
      <c r="I854" s="92">
        <f t="shared" si="145"/>
        <v>-2.3832221779304108E-3</v>
      </c>
      <c r="J854" s="96">
        <v>38.490001678466797</v>
      </c>
      <c r="K854" s="92">
        <f t="shared" si="146"/>
        <v>-7.9896279559098504E-3</v>
      </c>
      <c r="L854" s="96">
        <v>59.826503753662102</v>
      </c>
      <c r="M854" s="92">
        <f t="shared" si="147"/>
        <v>-2.3622031067217941E-2</v>
      </c>
      <c r="N854" s="96">
        <v>239.858795166015</v>
      </c>
      <c r="O854" s="92">
        <f t="shared" si="148"/>
        <v>9.7108170331261512E-3</v>
      </c>
      <c r="P854" s="96">
        <v>38.312122344970703</v>
      </c>
      <c r="Q854" s="92">
        <f t="shared" si="149"/>
        <v>1.2122259768663213E-3</v>
      </c>
      <c r="R854" s="96">
        <v>160.382232666015</v>
      </c>
      <c r="S854" s="92">
        <f t="shared" si="150"/>
        <v>-1.2914144986574838E-2</v>
      </c>
      <c r="T854" s="96">
        <v>150.97698974609301</v>
      </c>
      <c r="U854" s="92">
        <f t="shared" si="151"/>
        <v>-1.7505889595836321E-2</v>
      </c>
      <c r="V854" s="96">
        <v>192.0537109375</v>
      </c>
      <c r="W854" s="92">
        <f t="shared" si="152"/>
        <v>-2.2778927716222697E-3</v>
      </c>
      <c r="X854" s="96">
        <v>511.01370239257801</v>
      </c>
      <c r="Y854" s="92">
        <f t="shared" si="153"/>
        <v>-1.7609855009000031E-2</v>
      </c>
    </row>
    <row r="855" spans="3:25" ht="14.25" customHeight="1" x14ac:dyDescent="0.35">
      <c r="C855" s="95">
        <v>45027</v>
      </c>
      <c r="D855" s="96">
        <v>23297.200000000001</v>
      </c>
      <c r="E855" s="92">
        <f t="shared" si="143"/>
        <v>1.0284019332135186E-2</v>
      </c>
      <c r="F855" s="96">
        <v>1050.84997558593</v>
      </c>
      <c r="G855" s="92">
        <f t="shared" si="144"/>
        <v>4.9957537312950828E-2</v>
      </c>
      <c r="H855" s="96">
        <v>944.09997558593705</v>
      </c>
      <c r="I855" s="92">
        <f t="shared" si="145"/>
        <v>4.9991603126705142E-2</v>
      </c>
      <c r="J855" s="96">
        <v>38.799999237060497</v>
      </c>
      <c r="K855" s="92">
        <f t="shared" si="146"/>
        <v>0</v>
      </c>
      <c r="L855" s="96">
        <v>61.273918151855398</v>
      </c>
      <c r="M855" s="92">
        <f t="shared" si="147"/>
        <v>5.7596440460454534E-3</v>
      </c>
      <c r="N855" s="96">
        <v>237.55197143554599</v>
      </c>
      <c r="O855" s="92">
        <f t="shared" si="148"/>
        <v>-2.6744480233229062E-2</v>
      </c>
      <c r="P855" s="96">
        <v>38.265735626220703</v>
      </c>
      <c r="Q855" s="92">
        <f t="shared" si="149"/>
        <v>2.9962464521390286E-2</v>
      </c>
      <c r="R855" s="96">
        <v>162.48052978515599</v>
      </c>
      <c r="S855" s="92">
        <f t="shared" si="150"/>
        <v>2.8151993453688906E-3</v>
      </c>
      <c r="T855" s="96">
        <v>153.667068481445</v>
      </c>
      <c r="U855" s="92">
        <f t="shared" si="151"/>
        <v>1.0041517039340642E-2</v>
      </c>
      <c r="V855" s="96">
        <v>192.4921875</v>
      </c>
      <c r="W855" s="92">
        <f t="shared" si="152"/>
        <v>9.4533668762408762E-3</v>
      </c>
      <c r="X855" s="96">
        <v>520.17388916015602</v>
      </c>
      <c r="Y855" s="92">
        <f t="shared" si="153"/>
        <v>4.8365367464804132E-2</v>
      </c>
    </row>
    <row r="856" spans="3:25" ht="14.25" customHeight="1" x14ac:dyDescent="0.35">
      <c r="C856" s="95">
        <v>45026</v>
      </c>
      <c r="D856" s="96">
        <v>23060.05</v>
      </c>
      <c r="E856" s="92">
        <f t="shared" si="143"/>
        <v>1.0694226213564528E-2</v>
      </c>
      <c r="F856" s="96">
        <v>1000.84997558593</v>
      </c>
      <c r="G856" s="92">
        <f t="shared" si="144"/>
        <v>4.9989469962941735E-2</v>
      </c>
      <c r="H856" s="96">
        <v>899.15002441406205</v>
      </c>
      <c r="I856" s="92">
        <f t="shared" si="145"/>
        <v>4.9979622874211094E-2</v>
      </c>
      <c r="J856" s="96">
        <v>38.799999237060497</v>
      </c>
      <c r="K856" s="92">
        <f t="shared" si="146"/>
        <v>9.3652607495533502E-3</v>
      </c>
      <c r="L856" s="96">
        <v>60.923023223876903</v>
      </c>
      <c r="M856" s="92">
        <f t="shared" si="147"/>
        <v>3.6126802569651506E-3</v>
      </c>
      <c r="N856" s="96">
        <v>244.07975769042901</v>
      </c>
      <c r="O856" s="92">
        <f t="shared" si="148"/>
        <v>-1.3293632349490325E-2</v>
      </c>
      <c r="P856" s="96">
        <v>37.152553558349602</v>
      </c>
      <c r="Q856" s="92">
        <f t="shared" si="149"/>
        <v>-4.9689644057404614E-3</v>
      </c>
      <c r="R856" s="96">
        <v>162.02439880371</v>
      </c>
      <c r="S856" s="92">
        <f t="shared" si="150"/>
        <v>1.3698793606107262E-2</v>
      </c>
      <c r="T856" s="96">
        <v>152.13935852050699</v>
      </c>
      <c r="U856" s="92">
        <f t="shared" si="151"/>
        <v>1.6869939925702626E-2</v>
      </c>
      <c r="V856" s="96">
        <v>190.689529418945</v>
      </c>
      <c r="W856" s="92">
        <f t="shared" si="152"/>
        <v>2.3046456876942845E-3</v>
      </c>
      <c r="X856" s="96">
        <v>496.17614746093699</v>
      </c>
      <c r="Y856" s="92">
        <f t="shared" si="153"/>
        <v>-2.5893036142526915E-3</v>
      </c>
    </row>
    <row r="857" spans="3:25" ht="14.25" customHeight="1" x14ac:dyDescent="0.35">
      <c r="C857" s="95">
        <v>45022</v>
      </c>
      <c r="D857" s="96">
        <v>22816.05</v>
      </c>
      <c r="E857" s="92">
        <f t="shared" si="143"/>
        <v>4.7626596911205521E-3</v>
      </c>
      <c r="F857" s="96">
        <v>953.20001220703102</v>
      </c>
      <c r="G857" s="92">
        <f t="shared" si="144"/>
        <v>4.9953227780641374E-2</v>
      </c>
      <c r="H857" s="96">
        <v>856.34997558593705</v>
      </c>
      <c r="I857" s="92">
        <f t="shared" si="145"/>
        <v>4.9963218758956707E-2</v>
      </c>
      <c r="J857" s="96">
        <v>38.439998626708899</v>
      </c>
      <c r="K857" s="92">
        <f t="shared" si="146"/>
        <v>1.1046769171185966E-2</v>
      </c>
      <c r="L857" s="96">
        <v>60.703720092773402</v>
      </c>
      <c r="M857" s="92">
        <f t="shared" si="147"/>
        <v>0</v>
      </c>
      <c r="N857" s="96">
        <v>247.36817932128901</v>
      </c>
      <c r="O857" s="92">
        <f t="shared" si="148"/>
        <v>-3.9526650951738906E-3</v>
      </c>
      <c r="P857" s="96">
        <v>37.338085174560497</v>
      </c>
      <c r="Q857" s="92">
        <f t="shared" si="149"/>
        <v>0</v>
      </c>
      <c r="R857" s="96">
        <v>159.83485412597599</v>
      </c>
      <c r="S857" s="92">
        <f t="shared" si="150"/>
        <v>-3.9796363719359906E-3</v>
      </c>
      <c r="T857" s="96">
        <v>149.61535644531199</v>
      </c>
      <c r="U857" s="92">
        <f t="shared" si="151"/>
        <v>-1.7724427804356457E-3</v>
      </c>
      <c r="V857" s="96">
        <v>190.25106811523401</v>
      </c>
      <c r="W857" s="92">
        <f t="shared" si="152"/>
        <v>3.3402847156347448E-3</v>
      </c>
      <c r="X857" s="96">
        <v>497.46423339843699</v>
      </c>
      <c r="Y857" s="92">
        <f t="shared" si="153"/>
        <v>-1.5322257736977152E-3</v>
      </c>
    </row>
    <row r="858" spans="3:25" ht="14.25" customHeight="1" x14ac:dyDescent="0.35">
      <c r="C858" s="95">
        <v>45021</v>
      </c>
      <c r="D858" s="96">
        <v>22707.9</v>
      </c>
      <c r="E858" s="92">
        <f t="shared" si="143"/>
        <v>-4.2971336364712176E-3</v>
      </c>
      <c r="F858" s="96">
        <v>907.84997558593705</v>
      </c>
      <c r="G858" s="92">
        <f t="shared" si="144"/>
        <v>-3.7682900051020041E-2</v>
      </c>
      <c r="H858" s="96">
        <v>815.59997558593705</v>
      </c>
      <c r="I858" s="92">
        <f t="shared" si="145"/>
        <v>-2.6091153265984213E-2</v>
      </c>
      <c r="J858" s="96">
        <v>38.020000457763601</v>
      </c>
      <c r="K858" s="92">
        <f t="shared" si="146"/>
        <v>-2.3615888519155082E-3</v>
      </c>
      <c r="L858" s="96">
        <v>60.703720092773402</v>
      </c>
      <c r="M858" s="92">
        <f t="shared" si="147"/>
        <v>1.6899269043078258E-2</v>
      </c>
      <c r="N858" s="96">
        <v>248.34982299804599</v>
      </c>
      <c r="O858" s="92">
        <f t="shared" si="148"/>
        <v>1.0787062778351952E-2</v>
      </c>
      <c r="P858" s="96">
        <v>37.338085174560497</v>
      </c>
      <c r="Q858" s="92">
        <f t="shared" si="149"/>
        <v>-1.2405979400451628E-3</v>
      </c>
      <c r="R858" s="96">
        <v>160.47348022460901</v>
      </c>
      <c r="S858" s="92">
        <f t="shared" si="150"/>
        <v>-1.068615745728263E-2</v>
      </c>
      <c r="T858" s="96">
        <v>149.88101196289</v>
      </c>
      <c r="U858" s="92">
        <f t="shared" si="151"/>
        <v>4.6750016237282477E-3</v>
      </c>
      <c r="V858" s="96">
        <v>189.61769104003901</v>
      </c>
      <c r="W858" s="92">
        <f t="shared" si="152"/>
        <v>3.3512365769117203E-3</v>
      </c>
      <c r="X858" s="96">
        <v>498.22763061523398</v>
      </c>
      <c r="Y858" s="92">
        <f t="shared" si="153"/>
        <v>2.8809466710035814E-3</v>
      </c>
    </row>
    <row r="859" spans="3:25" ht="14.25" customHeight="1" x14ac:dyDescent="0.35">
      <c r="C859" s="95">
        <v>45019</v>
      </c>
      <c r="D859" s="96">
        <v>22805.9</v>
      </c>
      <c r="E859" s="92">
        <f t="shared" si="143"/>
        <v>-3.747624860559462E-4</v>
      </c>
      <c r="F859" s="96">
        <v>943.40002441406205</v>
      </c>
      <c r="G859" s="92">
        <f t="shared" si="144"/>
        <v>-4.9997446240598542E-2</v>
      </c>
      <c r="H859" s="96">
        <v>837.45001220703102</v>
      </c>
      <c r="I859" s="92">
        <f t="shared" si="145"/>
        <v>-4.9594292681419572E-2</v>
      </c>
      <c r="J859" s="96">
        <v>38.110000610351499</v>
      </c>
      <c r="K859" s="92">
        <f t="shared" si="146"/>
        <v>-5.4801431666259282E-3</v>
      </c>
      <c r="L859" s="96">
        <v>59.694919586181598</v>
      </c>
      <c r="M859" s="92">
        <f t="shared" si="147"/>
        <v>2.1005206331111914E-2</v>
      </c>
      <c r="N859" s="96">
        <v>245.699447631835</v>
      </c>
      <c r="O859" s="92">
        <f t="shared" si="148"/>
        <v>3.9236032878565252E-2</v>
      </c>
      <c r="P859" s="96">
        <v>37.384464263916001</v>
      </c>
      <c r="Q859" s="92">
        <f t="shared" si="149"/>
        <v>2.4874700740482591E-3</v>
      </c>
      <c r="R859" s="96">
        <v>162.20684814453099</v>
      </c>
      <c r="S859" s="92">
        <f t="shared" si="150"/>
        <v>1.5419678745547172E-2</v>
      </c>
      <c r="T859" s="96">
        <v>149.18357849121</v>
      </c>
      <c r="U859" s="92">
        <f t="shared" si="151"/>
        <v>-4.8737991969098893E-3</v>
      </c>
      <c r="V859" s="96">
        <v>188.98435974121</v>
      </c>
      <c r="W859" s="92">
        <f t="shared" si="152"/>
        <v>1.9448180233389012E-2</v>
      </c>
      <c r="X859" s="96">
        <v>496.79638671875</v>
      </c>
      <c r="Y859" s="92">
        <f t="shared" si="153"/>
        <v>2.0082352150156968E-2</v>
      </c>
    </row>
    <row r="860" spans="3:25" ht="14.25" customHeight="1" x14ac:dyDescent="0.35">
      <c r="C860" s="95">
        <v>45016</v>
      </c>
      <c r="D860" s="96">
        <v>22814.45</v>
      </c>
      <c r="E860" s="92">
        <f t="shared" si="143"/>
        <v>1.9729093708725554E-2</v>
      </c>
      <c r="F860" s="96">
        <v>993.04998779296795</v>
      </c>
      <c r="G860" s="92">
        <f t="shared" si="144"/>
        <v>-1.0364267564447749E-2</v>
      </c>
      <c r="H860" s="96">
        <v>881.15002441406205</v>
      </c>
      <c r="I860" s="92">
        <f t="shared" si="145"/>
        <v>-1.47592682196106E-2</v>
      </c>
      <c r="J860" s="96">
        <v>38.319999694824197</v>
      </c>
      <c r="K860" s="92">
        <f t="shared" si="146"/>
        <v>4.9863005337649202E-2</v>
      </c>
      <c r="L860" s="96">
        <v>58.466812133788999</v>
      </c>
      <c r="M860" s="92">
        <f t="shared" si="147"/>
        <v>1.2917893156286553E-2</v>
      </c>
      <c r="N860" s="96">
        <v>236.42314147949199</v>
      </c>
      <c r="O860" s="92">
        <f t="shared" si="148"/>
        <v>1.7747792733515677E-2</v>
      </c>
      <c r="P860" s="96">
        <v>37.291702270507798</v>
      </c>
      <c r="Q860" s="92">
        <f t="shared" si="149"/>
        <v>-3.3653883698174014E-2</v>
      </c>
      <c r="R860" s="96">
        <v>159.74365234375</v>
      </c>
      <c r="S860" s="92">
        <f t="shared" si="150"/>
        <v>6.3220025471057983E-3</v>
      </c>
      <c r="T860" s="96">
        <v>149.91423034667901</v>
      </c>
      <c r="U860" s="92">
        <f t="shared" si="151"/>
        <v>1.4609780046240806E-2</v>
      </c>
      <c r="V860" s="96">
        <v>185.37907409667901</v>
      </c>
      <c r="W860" s="92">
        <f t="shared" si="152"/>
        <v>2.5606558882752317E-2</v>
      </c>
      <c r="X860" s="96">
        <v>487.01596069335898</v>
      </c>
      <c r="Y860" s="92">
        <f t="shared" si="153"/>
        <v>-3.7435021669646629E-2</v>
      </c>
    </row>
    <row r="861" spans="3:25" ht="14.25" customHeight="1" x14ac:dyDescent="0.35">
      <c r="C861" s="95">
        <v>45014</v>
      </c>
      <c r="D861" s="96">
        <v>22373.05</v>
      </c>
      <c r="E861" s="92">
        <f t="shared" si="143"/>
        <v>-7.0570842182604565E-4</v>
      </c>
      <c r="F861" s="96">
        <v>1003.45001220703</v>
      </c>
      <c r="G861" s="92">
        <f t="shared" si="144"/>
        <v>-1.1379298318197062E-2</v>
      </c>
      <c r="H861" s="96">
        <v>894.34997558593705</v>
      </c>
      <c r="I861" s="92">
        <f t="shared" si="145"/>
        <v>-4.4140488163818103E-2</v>
      </c>
      <c r="J861" s="96">
        <v>36.5</v>
      </c>
      <c r="K861" s="92">
        <f t="shared" si="146"/>
        <v>4.975552256140725E-2</v>
      </c>
      <c r="L861" s="96">
        <v>57.721176147460902</v>
      </c>
      <c r="M861" s="92">
        <f t="shared" si="147"/>
        <v>4.1139331305676929E-2</v>
      </c>
      <c r="N861" s="96">
        <v>232.30032348632801</v>
      </c>
      <c r="O861" s="92">
        <f t="shared" si="148"/>
        <v>6.4552474648935876E-2</v>
      </c>
      <c r="P861" s="96">
        <v>38.590419769287102</v>
      </c>
      <c r="Q861" s="92">
        <f t="shared" si="149"/>
        <v>6.5300953861255451E-2</v>
      </c>
      <c r="R861" s="96">
        <v>158.74009704589801</v>
      </c>
      <c r="S861" s="92">
        <f t="shared" si="150"/>
        <v>1.1627916022521889E-2</v>
      </c>
      <c r="T861" s="96">
        <v>147.75555419921801</v>
      </c>
      <c r="U861" s="92">
        <f t="shared" si="151"/>
        <v>1.5762196153101815E-3</v>
      </c>
      <c r="V861" s="96">
        <v>180.75067138671801</v>
      </c>
      <c r="W861" s="92">
        <f t="shared" si="152"/>
        <v>8.4261133150866918E-3</v>
      </c>
      <c r="X861" s="96">
        <v>505.956451416015</v>
      </c>
      <c r="Y861" s="92">
        <f t="shared" si="153"/>
        <v>3.6960913961703756E-2</v>
      </c>
    </row>
    <row r="862" spans="3:25" ht="14.25" customHeight="1" x14ac:dyDescent="0.35">
      <c r="C862" s="95">
        <v>45013</v>
      </c>
      <c r="D862" s="96">
        <v>22388.85</v>
      </c>
      <c r="E862" s="92">
        <f t="shared" si="143"/>
        <v>-5.5830562902656755E-3</v>
      </c>
      <c r="F862" s="96">
        <v>1015</v>
      </c>
      <c r="G862" s="92">
        <f t="shared" si="144"/>
        <v>-4.99813021282417E-2</v>
      </c>
      <c r="H862" s="96">
        <v>935.65002441406205</v>
      </c>
      <c r="I862" s="92">
        <f t="shared" si="145"/>
        <v>-5.0005075417984601E-2</v>
      </c>
      <c r="J862" s="96">
        <v>34.770000457763601</v>
      </c>
      <c r="K862" s="92">
        <f t="shared" si="146"/>
        <v>-4.9999947886646745E-2</v>
      </c>
      <c r="L862" s="96">
        <v>55.440395355224602</v>
      </c>
      <c r="M862" s="92">
        <f t="shared" si="147"/>
        <v>-2.2428487838713429E-2</v>
      </c>
      <c r="N862" s="96">
        <v>218.21406555175699</v>
      </c>
      <c r="O862" s="92">
        <f t="shared" si="148"/>
        <v>-2.1136072359757785E-2</v>
      </c>
      <c r="P862" s="96">
        <v>36.224899291992102</v>
      </c>
      <c r="Q862" s="92">
        <f t="shared" si="149"/>
        <v>1.2821621302447905E-3</v>
      </c>
      <c r="R862" s="96">
        <v>156.91549682617099</v>
      </c>
      <c r="S862" s="92">
        <f t="shared" si="150"/>
        <v>4.3795286798489208E-3</v>
      </c>
      <c r="T862" s="96">
        <v>147.523025512695</v>
      </c>
      <c r="U862" s="92">
        <f t="shared" si="151"/>
        <v>9.0867256256603746E-3</v>
      </c>
      <c r="V862" s="96">
        <v>179.24037170410099</v>
      </c>
      <c r="W862" s="92">
        <f t="shared" si="152"/>
        <v>-1.4465588633517323E-2</v>
      </c>
      <c r="X862" s="96">
        <v>487.92239379882801</v>
      </c>
      <c r="Y862" s="92">
        <f t="shared" si="153"/>
        <v>4.956893354296521E-2</v>
      </c>
    </row>
    <row r="863" spans="3:25" ht="14.25" customHeight="1" x14ac:dyDescent="0.35">
      <c r="C863" s="95">
        <v>45012</v>
      </c>
      <c r="D863" s="96">
        <v>22514.55</v>
      </c>
      <c r="E863" s="92">
        <f t="shared" si="143"/>
        <v>-4.3713019713975676E-3</v>
      </c>
      <c r="F863" s="96">
        <v>1068.40002441406</v>
      </c>
      <c r="G863" s="92">
        <f t="shared" si="144"/>
        <v>-4.9931103086584105E-2</v>
      </c>
      <c r="H863" s="96">
        <v>984.90002441406205</v>
      </c>
      <c r="I863" s="92">
        <f t="shared" si="145"/>
        <v>-4.3182544543770018E-2</v>
      </c>
      <c r="J863" s="96">
        <v>36.599998474121001</v>
      </c>
      <c r="K863" s="92">
        <f t="shared" si="146"/>
        <v>-4.9844287664218556E-2</v>
      </c>
      <c r="L863" s="96">
        <v>56.712368011474602</v>
      </c>
      <c r="M863" s="92">
        <f t="shared" si="147"/>
        <v>-3.2185663923264052E-2</v>
      </c>
      <c r="N863" s="96">
        <v>222.92584228515599</v>
      </c>
      <c r="O863" s="92">
        <f t="shared" si="148"/>
        <v>-4.0557747422696577E-2</v>
      </c>
      <c r="P863" s="96">
        <v>36.178512573242102</v>
      </c>
      <c r="Q863" s="92">
        <f t="shared" si="149"/>
        <v>-1.5151578086891826E-2</v>
      </c>
      <c r="R863" s="96">
        <v>156.23127746582</v>
      </c>
      <c r="S863" s="92">
        <f t="shared" si="150"/>
        <v>-8.3959414902847751E-3</v>
      </c>
      <c r="T863" s="96">
        <v>146.19459533691401</v>
      </c>
      <c r="U863" s="92">
        <f t="shared" si="151"/>
        <v>-1.034187124849717E-2</v>
      </c>
      <c r="V863" s="96">
        <v>181.87124633789</v>
      </c>
      <c r="W863" s="92">
        <f t="shared" si="152"/>
        <v>-3.1647258769017195E-2</v>
      </c>
      <c r="X863" s="96">
        <v>464.87884521484301</v>
      </c>
      <c r="Y863" s="92">
        <f t="shared" si="153"/>
        <v>-3.1218829567676409E-2</v>
      </c>
    </row>
    <row r="864" spans="3:25" ht="14.25" customHeight="1" x14ac:dyDescent="0.35">
      <c r="C864" s="95">
        <v>45009</v>
      </c>
      <c r="D864" s="96">
        <v>22613.4</v>
      </c>
      <c r="E864" s="92">
        <f t="shared" si="143"/>
        <v>-9.129448881001645E-3</v>
      </c>
      <c r="F864" s="96">
        <v>1124.55004882812</v>
      </c>
      <c r="G864" s="92">
        <f t="shared" si="144"/>
        <v>3.7025104675513454E-2</v>
      </c>
      <c r="H864" s="96">
        <v>1029.34997558593</v>
      </c>
      <c r="I864" s="92">
        <f t="shared" si="145"/>
        <v>4.7844455813172981E-2</v>
      </c>
      <c r="J864" s="96">
        <v>38.520000457763601</v>
      </c>
      <c r="K864" s="92">
        <f t="shared" si="146"/>
        <v>-4.3694100667098446E-2</v>
      </c>
      <c r="L864" s="96">
        <v>58.598396301269503</v>
      </c>
      <c r="M864" s="92">
        <f t="shared" si="147"/>
        <v>-1.692413937604853E-2</v>
      </c>
      <c r="N864" s="96">
        <v>232.34941101074199</v>
      </c>
      <c r="O864" s="92">
        <f t="shared" si="148"/>
        <v>-4.5372071183086948E-2</v>
      </c>
      <c r="P864" s="96">
        <v>36.735107421875</v>
      </c>
      <c r="Q864" s="92">
        <f t="shared" si="149"/>
        <v>-9.9999393450850294E-3</v>
      </c>
      <c r="R864" s="96">
        <v>157.55409240722599</v>
      </c>
      <c r="S864" s="92">
        <f t="shared" si="150"/>
        <v>-1.0882200656859631E-2</v>
      </c>
      <c r="T864" s="96">
        <v>147.72232055664</v>
      </c>
      <c r="U864" s="92">
        <f t="shared" si="151"/>
        <v>1.1254107573452909E-3</v>
      </c>
      <c r="V864" s="96">
        <v>187.81507873535099</v>
      </c>
      <c r="W864" s="92">
        <f t="shared" si="152"/>
        <v>-3.673163089765441E-2</v>
      </c>
      <c r="X864" s="96">
        <v>479.85949707031199</v>
      </c>
      <c r="Y864" s="92">
        <f t="shared" si="153"/>
        <v>-2.4442426134905992E-2</v>
      </c>
    </row>
    <row r="865" spans="3:25" ht="14.25" customHeight="1" x14ac:dyDescent="0.35">
      <c r="C865" s="95">
        <v>45008</v>
      </c>
      <c r="D865" s="96">
        <v>22821.75</v>
      </c>
      <c r="E865" s="92">
        <f t="shared" si="143"/>
        <v>-6.130737987585233E-4</v>
      </c>
      <c r="F865" s="96">
        <v>1084.40002441406</v>
      </c>
      <c r="G865" s="92">
        <f t="shared" si="144"/>
        <v>4.9961244332326071E-2</v>
      </c>
      <c r="H865" s="96">
        <v>982.34997558593705</v>
      </c>
      <c r="I865" s="92">
        <f t="shared" si="145"/>
        <v>4.9967936318854544E-2</v>
      </c>
      <c r="J865" s="96">
        <v>40.279998779296797</v>
      </c>
      <c r="K865" s="92">
        <f t="shared" si="146"/>
        <v>-1.2987076112697116E-2</v>
      </c>
      <c r="L865" s="96">
        <v>59.6071968078613</v>
      </c>
      <c r="M865" s="92">
        <f t="shared" si="147"/>
        <v>-9.4752237412495388E-3</v>
      </c>
      <c r="N865" s="96">
        <v>243.39263916015599</v>
      </c>
      <c r="O865" s="92">
        <f t="shared" si="148"/>
        <v>-1.254486222132678E-2</v>
      </c>
      <c r="P865" s="96">
        <v>37.106166839599602</v>
      </c>
      <c r="Q865" s="92">
        <f t="shared" si="149"/>
        <v>-7.444199878103297E-3</v>
      </c>
      <c r="R865" s="96">
        <v>159.28749084472599</v>
      </c>
      <c r="S865" s="92">
        <f t="shared" si="150"/>
        <v>1.4338863009788483E-3</v>
      </c>
      <c r="T865" s="96">
        <v>147.55625915527301</v>
      </c>
      <c r="U865" s="92">
        <f t="shared" si="151"/>
        <v>-8.7015736947465561E-3</v>
      </c>
      <c r="V865" s="96">
        <v>194.97689819335901</v>
      </c>
      <c r="W865" s="92">
        <f t="shared" si="152"/>
        <v>-4.2299555979321557E-3</v>
      </c>
      <c r="X865" s="96">
        <v>491.88229370117102</v>
      </c>
      <c r="Y865" s="92">
        <f t="shared" si="153"/>
        <v>-2.8049283885472898E-3</v>
      </c>
    </row>
    <row r="866" spans="3:25" ht="14.25" customHeight="1" x14ac:dyDescent="0.35">
      <c r="C866" s="95">
        <v>45007</v>
      </c>
      <c r="D866" s="96">
        <v>22835.75</v>
      </c>
      <c r="E866" s="92">
        <f t="shared" si="143"/>
        <v>1.8799713946009433E-3</v>
      </c>
      <c r="F866" s="96">
        <v>1032.80004882812</v>
      </c>
      <c r="G866" s="92">
        <f t="shared" si="144"/>
        <v>2.6538190925450067E-2</v>
      </c>
      <c r="H866" s="96">
        <v>935.59997558593705</v>
      </c>
      <c r="I866" s="92">
        <f t="shared" si="145"/>
        <v>4.9997181306645322E-2</v>
      </c>
      <c r="J866" s="96">
        <v>40.810001373291001</v>
      </c>
      <c r="K866" s="92">
        <f t="shared" si="146"/>
        <v>2.1782743527695381E-2</v>
      </c>
      <c r="L866" s="96">
        <v>60.177391052246001</v>
      </c>
      <c r="M866" s="92">
        <f t="shared" si="147"/>
        <v>2.9240615623882249E-3</v>
      </c>
      <c r="N866" s="96">
        <v>246.48475646972599</v>
      </c>
      <c r="O866" s="92">
        <f t="shared" si="148"/>
        <v>-3.7689785675247833E-3</v>
      </c>
      <c r="P866" s="96">
        <v>37.384464263916001</v>
      </c>
      <c r="Q866" s="92">
        <f t="shared" si="149"/>
        <v>7.5000316125188871E-3</v>
      </c>
      <c r="R866" s="96">
        <v>159.05941772460901</v>
      </c>
      <c r="S866" s="92">
        <f t="shared" si="150"/>
        <v>-1.5527832698290833E-2</v>
      </c>
      <c r="T866" s="96">
        <v>148.85150146484301</v>
      </c>
      <c r="U866" s="92">
        <f t="shared" si="151"/>
        <v>4.2574586854742247E-3</v>
      </c>
      <c r="V866" s="96">
        <v>195.80514526367099</v>
      </c>
      <c r="W866" s="92">
        <f t="shared" si="152"/>
        <v>-6.6730698908208375E-3</v>
      </c>
      <c r="X866" s="96">
        <v>493.265869140625</v>
      </c>
      <c r="Y866" s="92">
        <f t="shared" si="153"/>
        <v>-4.2377694995420212E-3</v>
      </c>
    </row>
    <row r="867" spans="3:25" ht="14.25" customHeight="1" x14ac:dyDescent="0.35">
      <c r="C867" s="95">
        <v>45006</v>
      </c>
      <c r="D867" s="96">
        <v>22792.9</v>
      </c>
      <c r="E867" s="92">
        <f t="shared" si="143"/>
        <v>9.1739463465820847E-3</v>
      </c>
      <c r="F867" s="96">
        <v>1006.09997558593</v>
      </c>
      <c r="G867" s="92">
        <f t="shared" si="144"/>
        <v>-2.9729462616011615E-3</v>
      </c>
      <c r="H867" s="96">
        <v>891.04998779296795</v>
      </c>
      <c r="I867" s="92">
        <f t="shared" si="145"/>
        <v>4.9961659293158434E-2</v>
      </c>
      <c r="J867" s="96">
        <v>39.939998626708899</v>
      </c>
      <c r="K867" s="92">
        <f t="shared" si="146"/>
        <v>4.9947362393623074E-2</v>
      </c>
      <c r="L867" s="96">
        <v>60.001941680908203</v>
      </c>
      <c r="M867" s="92">
        <f t="shared" si="147"/>
        <v>2.1977544458444687E-3</v>
      </c>
      <c r="N867" s="96">
        <v>247.41726684570301</v>
      </c>
      <c r="O867" s="92">
        <f t="shared" si="148"/>
        <v>2.4593484465897486E-2</v>
      </c>
      <c r="P867" s="96">
        <v>37.106166839599602</v>
      </c>
      <c r="Q867" s="92">
        <f t="shared" si="149"/>
        <v>-1.1124891857848707E-2</v>
      </c>
      <c r="R867" s="96">
        <v>161.56822204589801</v>
      </c>
      <c r="S867" s="92">
        <f t="shared" si="150"/>
        <v>6.2498758644209396E-3</v>
      </c>
      <c r="T867" s="96">
        <v>148.220458984375</v>
      </c>
      <c r="U867" s="92">
        <f t="shared" si="151"/>
        <v>-1.9121017649558536E-2</v>
      </c>
      <c r="V867" s="96">
        <v>197.12054443359301</v>
      </c>
      <c r="W867" s="92">
        <f t="shared" si="152"/>
        <v>-1.4809487842176727E-3</v>
      </c>
      <c r="X867" s="96">
        <v>495.36511230468699</v>
      </c>
      <c r="Y867" s="92">
        <f t="shared" si="153"/>
        <v>-2.0563957041028313E-2</v>
      </c>
    </row>
    <row r="868" spans="3:25" ht="14.25" customHeight="1" x14ac:dyDescent="0.35">
      <c r="C868" s="95">
        <v>45005</v>
      </c>
      <c r="D868" s="96">
        <v>22585.7</v>
      </c>
      <c r="E868" s="92">
        <f t="shared" si="143"/>
        <v>-3.2349176927489731E-3</v>
      </c>
      <c r="F868" s="96">
        <v>1009.09997558593</v>
      </c>
      <c r="G868" s="92">
        <f t="shared" si="144"/>
        <v>-1.2960336789176519E-2</v>
      </c>
      <c r="H868" s="96">
        <v>848.65002441406205</v>
      </c>
      <c r="I868" s="92">
        <f t="shared" si="145"/>
        <v>3.9693751196400617E-2</v>
      </c>
      <c r="J868" s="96">
        <v>38.040000915527301</v>
      </c>
      <c r="K868" s="92">
        <f t="shared" si="146"/>
        <v>-4.8762207579238548E-2</v>
      </c>
      <c r="L868" s="96">
        <v>59.870361328125</v>
      </c>
      <c r="M868" s="92">
        <f t="shared" si="147"/>
        <v>-7.994180947722751E-3</v>
      </c>
      <c r="N868" s="96">
        <v>241.47846984863199</v>
      </c>
      <c r="O868" s="92">
        <f t="shared" si="148"/>
        <v>-2.3422025019427584E-2</v>
      </c>
      <c r="P868" s="96">
        <v>37.523612976074197</v>
      </c>
      <c r="Q868" s="92">
        <f t="shared" si="149"/>
        <v>-3.2296685785431212E-2</v>
      </c>
      <c r="R868" s="96">
        <v>160.56471252441401</v>
      </c>
      <c r="S868" s="92">
        <f t="shared" si="150"/>
        <v>-5.3687447351350448E-3</v>
      </c>
      <c r="T868" s="96">
        <v>151.10983276367099</v>
      </c>
      <c r="U868" s="92">
        <f t="shared" si="151"/>
        <v>-9.5776535418937714E-3</v>
      </c>
      <c r="V868" s="96">
        <v>197.41290283203099</v>
      </c>
      <c r="W868" s="92">
        <f t="shared" si="152"/>
        <v>-1.2429765975128793E-2</v>
      </c>
      <c r="X868" s="96">
        <v>505.76565551757801</v>
      </c>
      <c r="Y868" s="92">
        <f t="shared" si="153"/>
        <v>-9.9000856879492005E-3</v>
      </c>
    </row>
    <row r="869" spans="3:25" ht="14.25" customHeight="1" x14ac:dyDescent="0.35">
      <c r="C869" s="95">
        <v>45002</v>
      </c>
      <c r="D869" s="96">
        <v>22659</v>
      </c>
      <c r="E869" s="92">
        <f t="shared" si="143"/>
        <v>1.6643569017764648E-3</v>
      </c>
      <c r="F869" s="96">
        <v>1022.34997558593</v>
      </c>
      <c r="G869" s="92">
        <f t="shared" si="144"/>
        <v>4.9964016400315003E-2</v>
      </c>
      <c r="H869" s="96">
        <v>816.25</v>
      </c>
      <c r="I869" s="92">
        <f t="shared" si="145"/>
        <v>4.997424024422914E-2</v>
      </c>
      <c r="J869" s="96">
        <v>39.990001678466797</v>
      </c>
      <c r="K869" s="92">
        <f t="shared" si="146"/>
        <v>6.2908905244325464E-3</v>
      </c>
      <c r="L869" s="96">
        <v>60.352832794189403</v>
      </c>
      <c r="M869" s="92">
        <f t="shared" si="147"/>
        <v>-1.4514523675333013E-3</v>
      </c>
      <c r="N869" s="96">
        <v>247.27003479003901</v>
      </c>
      <c r="O869" s="92">
        <f t="shared" si="148"/>
        <v>-1.0799108777927224E-2</v>
      </c>
      <c r="P869" s="96">
        <v>38.775947570800703</v>
      </c>
      <c r="Q869" s="92">
        <f t="shared" si="149"/>
        <v>2.8290195055711509E-2</v>
      </c>
      <c r="R869" s="96">
        <v>161.431396484375</v>
      </c>
      <c r="S869" s="92">
        <f t="shared" si="150"/>
        <v>-1.4754880934130243E-2</v>
      </c>
      <c r="T869" s="96">
        <v>152.57110595703099</v>
      </c>
      <c r="U869" s="92">
        <f t="shared" si="151"/>
        <v>-1.0553606681472982E-2</v>
      </c>
      <c r="V869" s="96">
        <v>199.89758300781199</v>
      </c>
      <c r="W869" s="92">
        <f t="shared" si="152"/>
        <v>8.6036848694350798E-3</v>
      </c>
      <c r="X869" s="96">
        <v>510.82284545898398</v>
      </c>
      <c r="Y869" s="92">
        <f t="shared" si="153"/>
        <v>-1.878648634009572E-2</v>
      </c>
    </row>
    <row r="870" spans="3:25" ht="14.25" customHeight="1" x14ac:dyDescent="0.35">
      <c r="C870" s="95">
        <v>45001</v>
      </c>
      <c r="D870" s="96">
        <v>22621.35</v>
      </c>
      <c r="E870" s="92">
        <f t="shared" si="143"/>
        <v>1.0165805561385577E-2</v>
      </c>
      <c r="F870" s="96">
        <v>973.70001220703102</v>
      </c>
      <c r="G870" s="92">
        <f t="shared" si="144"/>
        <v>4.885015114312985E-2</v>
      </c>
      <c r="H870" s="96">
        <v>777.40002441406205</v>
      </c>
      <c r="I870" s="92">
        <f t="shared" si="145"/>
        <v>4.9972985926467262E-2</v>
      </c>
      <c r="J870" s="96">
        <v>39.740001678466797</v>
      </c>
      <c r="K870" s="92">
        <f t="shared" si="146"/>
        <v>-1.5361717604277847E-2</v>
      </c>
      <c r="L870" s="96">
        <v>60.440559387207003</v>
      </c>
      <c r="M870" s="92">
        <f t="shared" si="147"/>
        <v>-1.2893951389725045E-2</v>
      </c>
      <c r="N870" s="96">
        <v>249.969482421875</v>
      </c>
      <c r="O870" s="92">
        <f t="shared" si="148"/>
        <v>-6.0499775690801005E-3</v>
      </c>
      <c r="P870" s="96">
        <v>37.709148406982401</v>
      </c>
      <c r="Q870" s="92">
        <f t="shared" si="149"/>
        <v>-1.0948652054522778E-2</v>
      </c>
      <c r="R870" s="96">
        <v>163.84896850585901</v>
      </c>
      <c r="S870" s="92">
        <f t="shared" si="150"/>
        <v>7.856167798476088E-3</v>
      </c>
      <c r="T870" s="96">
        <v>154.19845581054599</v>
      </c>
      <c r="U870" s="92">
        <f t="shared" si="151"/>
        <v>1.6863826552695027E-2</v>
      </c>
      <c r="V870" s="96">
        <v>198.19239807128901</v>
      </c>
      <c r="W870" s="92">
        <f t="shared" si="152"/>
        <v>2.2172837795306766E-3</v>
      </c>
      <c r="X870" s="96">
        <v>520.60314941406205</v>
      </c>
      <c r="Y870" s="92">
        <f t="shared" si="153"/>
        <v>1.4031806092896115E-2</v>
      </c>
    </row>
    <row r="871" spans="3:25" ht="14.25" customHeight="1" x14ac:dyDescent="0.35">
      <c r="C871" s="95">
        <v>45000</v>
      </c>
      <c r="D871" s="96">
        <v>22393.7</v>
      </c>
      <c r="E871" s="92">
        <f t="shared" si="143"/>
        <v>-4.2850830011642582E-4</v>
      </c>
      <c r="F871" s="96">
        <v>928.34997558593705</v>
      </c>
      <c r="G871" s="92">
        <f t="shared" si="144"/>
        <v>2.8984663073696959E-2</v>
      </c>
      <c r="H871" s="96">
        <v>740.40002441406205</v>
      </c>
      <c r="I871" s="92">
        <f t="shared" si="145"/>
        <v>4.8576759685711846E-2</v>
      </c>
      <c r="J871" s="96">
        <v>40.360000610351499</v>
      </c>
      <c r="K871" s="92">
        <f t="shared" si="146"/>
        <v>-1.2478549910979519E-2</v>
      </c>
      <c r="L871" s="96">
        <v>61.230056762695298</v>
      </c>
      <c r="M871" s="92">
        <f t="shared" si="147"/>
        <v>-2.8571015009356548E-3</v>
      </c>
      <c r="N871" s="96">
        <v>251.49099731445301</v>
      </c>
      <c r="O871" s="92">
        <f t="shared" si="148"/>
        <v>2.2550413534578428E-2</v>
      </c>
      <c r="P871" s="96">
        <v>38.126583099365199</v>
      </c>
      <c r="Q871" s="92">
        <f t="shared" si="149"/>
        <v>2.2387844427194992E-2</v>
      </c>
      <c r="R871" s="96">
        <v>162.57177734375</v>
      </c>
      <c r="S871" s="92">
        <f t="shared" si="150"/>
        <v>1.686478257711066E-3</v>
      </c>
      <c r="T871" s="96">
        <v>151.64120483398401</v>
      </c>
      <c r="U871" s="92">
        <f t="shared" si="151"/>
        <v>1.3765665719304598E-2</v>
      </c>
      <c r="V871" s="96">
        <v>197.75392150878901</v>
      </c>
      <c r="W871" s="92">
        <f t="shared" si="152"/>
        <v>-2.2123783089919025E-3</v>
      </c>
      <c r="X871" s="96">
        <v>513.39923095703102</v>
      </c>
      <c r="Y871" s="92">
        <f t="shared" si="153"/>
        <v>1.9227290247384676E-2</v>
      </c>
    </row>
    <row r="872" spans="3:25" ht="14.25" customHeight="1" x14ac:dyDescent="0.35">
      <c r="C872" s="95">
        <v>44999</v>
      </c>
      <c r="D872" s="96">
        <v>22403.3</v>
      </c>
      <c r="E872" s="92">
        <f t="shared" si="143"/>
        <v>-7.0185469591098615E-3</v>
      </c>
      <c r="F872" s="96">
        <v>902.20001220703102</v>
      </c>
      <c r="G872" s="92">
        <f t="shared" si="144"/>
        <v>-4.9965788434858327E-2</v>
      </c>
      <c r="H872" s="96">
        <v>706.09997558593705</v>
      </c>
      <c r="I872" s="92">
        <f t="shared" si="145"/>
        <v>-1.4927472641254269E-2</v>
      </c>
      <c r="J872" s="96">
        <v>40.869998931884702</v>
      </c>
      <c r="K872" s="92">
        <f t="shared" si="146"/>
        <v>-4.9976789934945254E-2</v>
      </c>
      <c r="L872" s="96">
        <v>61.405498504638601</v>
      </c>
      <c r="M872" s="92">
        <f t="shared" si="147"/>
        <v>7.1480148219560391E-4</v>
      </c>
      <c r="N872" s="96">
        <v>245.94483947753901</v>
      </c>
      <c r="O872" s="92">
        <f t="shared" si="148"/>
        <v>-3.2064791477874555E-2</v>
      </c>
      <c r="P872" s="96">
        <v>37.291702270507798</v>
      </c>
      <c r="Q872" s="92">
        <f t="shared" si="149"/>
        <v>-1.2422411014344492E-3</v>
      </c>
      <c r="R872" s="96">
        <v>162.29806518554599</v>
      </c>
      <c r="S872" s="92">
        <f t="shared" si="150"/>
        <v>-1.001658230318081E-2</v>
      </c>
      <c r="T872" s="96">
        <v>149.582107543945</v>
      </c>
      <c r="U872" s="92">
        <f t="shared" si="151"/>
        <v>-3.9806177303366441E-3</v>
      </c>
      <c r="V872" s="96">
        <v>198.19239807128901</v>
      </c>
      <c r="W872" s="92">
        <f t="shared" si="152"/>
        <v>2.7112118568890509E-3</v>
      </c>
      <c r="X872" s="96">
        <v>503.71417236328102</v>
      </c>
      <c r="Y872" s="92">
        <f t="shared" si="153"/>
        <v>-6.4928826882308943E-3</v>
      </c>
    </row>
    <row r="873" spans="3:25" ht="14.25" customHeight="1" x14ac:dyDescent="0.35">
      <c r="C873" s="95">
        <v>44998</v>
      </c>
      <c r="D873" s="96">
        <v>22561.65</v>
      </c>
      <c r="E873" s="92">
        <f t="shared" si="143"/>
        <v>-5.952394065229516E-3</v>
      </c>
      <c r="F873" s="96">
        <v>949.65002441406205</v>
      </c>
      <c r="G873" s="92">
        <f t="shared" si="144"/>
        <v>4.9975135825068184E-2</v>
      </c>
      <c r="H873" s="96">
        <v>716.79998779296795</v>
      </c>
      <c r="I873" s="92">
        <f t="shared" si="145"/>
        <v>4.9948696317872576E-2</v>
      </c>
      <c r="J873" s="96">
        <v>43.020000457763601</v>
      </c>
      <c r="K873" s="92">
        <f t="shared" si="146"/>
        <v>4.9780403570399256E-2</v>
      </c>
      <c r="L873" s="96">
        <v>61.361637115478501</v>
      </c>
      <c r="M873" s="92">
        <f t="shared" si="147"/>
        <v>-1.3399249891758891E-2</v>
      </c>
      <c r="N873" s="96">
        <v>254.09225463867099</v>
      </c>
      <c r="O873" s="92">
        <f t="shared" si="148"/>
        <v>-3.5401720014583749E-2</v>
      </c>
      <c r="P873" s="96">
        <v>37.338085174560497</v>
      </c>
      <c r="Q873" s="92">
        <f t="shared" si="149"/>
        <v>-1.9488408612754582E-2</v>
      </c>
      <c r="R873" s="96">
        <v>163.940185546875</v>
      </c>
      <c r="S873" s="92">
        <f t="shared" si="150"/>
        <v>-5.8092326073918565E-3</v>
      </c>
      <c r="T873" s="96">
        <v>150.179916381835</v>
      </c>
      <c r="U873" s="92">
        <f t="shared" si="151"/>
        <v>-1.986355404404172E-3</v>
      </c>
      <c r="V873" s="96">
        <v>197.65650939941401</v>
      </c>
      <c r="W873" s="92">
        <f t="shared" si="152"/>
        <v>-2.8263339569212786E-2</v>
      </c>
      <c r="X873" s="96">
        <v>507.006103515625</v>
      </c>
      <c r="Y873" s="92">
        <f t="shared" si="153"/>
        <v>-8.4904720688144808E-3</v>
      </c>
    </row>
    <row r="874" spans="3:25" ht="14.25" customHeight="1" x14ac:dyDescent="0.35">
      <c r="C874" s="95">
        <v>44995</v>
      </c>
      <c r="D874" s="96">
        <v>22696.75</v>
      </c>
      <c r="E874" s="92">
        <f t="shared" si="143"/>
        <v>6.4367795821818063E-4</v>
      </c>
      <c r="F874" s="96">
        <v>904.45001220703102</v>
      </c>
      <c r="G874" s="92">
        <f t="shared" si="144"/>
        <v>4.9976766395209093E-2</v>
      </c>
      <c r="H874" s="96">
        <v>682.70001220703102</v>
      </c>
      <c r="I874" s="92">
        <f t="shared" si="145"/>
        <v>4.9984619178462308E-2</v>
      </c>
      <c r="J874" s="96">
        <v>40.9799995422363</v>
      </c>
      <c r="K874" s="92">
        <f t="shared" si="146"/>
        <v>4.594178721389186E-2</v>
      </c>
      <c r="L874" s="96">
        <v>62.195003509521399</v>
      </c>
      <c r="M874" s="92">
        <f t="shared" si="147"/>
        <v>-5.6101988578713957E-3</v>
      </c>
      <c r="N874" s="96">
        <v>263.41769409179602</v>
      </c>
      <c r="O874" s="92">
        <f t="shared" si="148"/>
        <v>-5.1899897922056404E-3</v>
      </c>
      <c r="P874" s="96">
        <v>38.080207824707003</v>
      </c>
      <c r="Q874" s="92">
        <f t="shared" si="149"/>
        <v>6.1274763011962552E-3</v>
      </c>
      <c r="R874" s="96">
        <v>164.89811706542901</v>
      </c>
      <c r="S874" s="92">
        <f t="shared" si="150"/>
        <v>7.2443587206991733E-3</v>
      </c>
      <c r="T874" s="96">
        <v>150.47882080078099</v>
      </c>
      <c r="U874" s="92">
        <f t="shared" si="151"/>
        <v>3.3212485127169789E-3</v>
      </c>
      <c r="V874" s="96">
        <v>203.40542602539</v>
      </c>
      <c r="W874" s="92">
        <f t="shared" si="152"/>
        <v>-4.7674988530510554E-3</v>
      </c>
      <c r="X874" s="96">
        <v>511.34768676757801</v>
      </c>
      <c r="Y874" s="92">
        <f t="shared" si="153"/>
        <v>4.7811509998447743E-3</v>
      </c>
    </row>
    <row r="875" spans="3:25" ht="14.25" customHeight="1" x14ac:dyDescent="0.35">
      <c r="C875" s="95">
        <v>44994</v>
      </c>
      <c r="D875" s="96">
        <v>22682.15</v>
      </c>
      <c r="E875" s="92">
        <f t="shared" si="143"/>
        <v>-8.9829712400737449E-3</v>
      </c>
      <c r="F875" s="96">
        <v>861.40002441406205</v>
      </c>
      <c r="G875" s="92">
        <f t="shared" si="144"/>
        <v>4.997562016076551E-2</v>
      </c>
      <c r="H875" s="96">
        <v>650.20001220703102</v>
      </c>
      <c r="I875" s="92">
        <f t="shared" si="145"/>
        <v>4.9979834004087342E-2</v>
      </c>
      <c r="J875" s="96">
        <v>39.180000305175703</v>
      </c>
      <c r="K875" s="92">
        <f t="shared" si="146"/>
        <v>4.9839245057911041E-2</v>
      </c>
      <c r="L875" s="96">
        <v>62.5458984375</v>
      </c>
      <c r="M875" s="92">
        <f t="shared" si="147"/>
        <v>1.9299702186771794E-2</v>
      </c>
      <c r="N875" s="96">
        <v>264.79196166992102</v>
      </c>
      <c r="O875" s="92">
        <f t="shared" si="148"/>
        <v>-3.0025088074322581E-2</v>
      </c>
      <c r="P875" s="96">
        <v>37.848293304443303</v>
      </c>
      <c r="Q875" s="92">
        <f t="shared" si="149"/>
        <v>-2.040814916070155E-2</v>
      </c>
      <c r="R875" s="96">
        <v>163.71212768554599</v>
      </c>
      <c r="S875" s="92">
        <f t="shared" si="150"/>
        <v>3.3546659614187568E-3</v>
      </c>
      <c r="T875" s="96">
        <v>149.980697631835</v>
      </c>
      <c r="U875" s="92">
        <f t="shared" si="151"/>
        <v>-9.8659474215766485E-3</v>
      </c>
      <c r="V875" s="96">
        <v>204.37980651855401</v>
      </c>
      <c r="W875" s="92">
        <f t="shared" si="152"/>
        <v>-7.1006550544810976E-3</v>
      </c>
      <c r="X875" s="96">
        <v>508.91448974609301</v>
      </c>
      <c r="Y875" s="92">
        <f t="shared" si="153"/>
        <v>4.8988192998840052E-3</v>
      </c>
    </row>
    <row r="876" spans="3:25" ht="14.25" customHeight="1" x14ac:dyDescent="0.35">
      <c r="C876" s="95">
        <v>44993</v>
      </c>
      <c r="D876" s="96">
        <v>22887.75</v>
      </c>
      <c r="E876" s="92">
        <f t="shared" si="143"/>
        <v>8.3375553450668605E-3</v>
      </c>
      <c r="F876" s="96">
        <v>820.40002441406205</v>
      </c>
      <c r="G876" s="92">
        <f t="shared" si="144"/>
        <v>4.997766692043637E-2</v>
      </c>
      <c r="H876" s="96">
        <v>619.25</v>
      </c>
      <c r="I876" s="92">
        <f t="shared" si="145"/>
        <v>4.993220213047822E-2</v>
      </c>
      <c r="J876" s="96">
        <v>37.319999694824197</v>
      </c>
      <c r="K876" s="92">
        <f t="shared" si="146"/>
        <v>4.9789043481005102E-2</v>
      </c>
      <c r="L876" s="96">
        <v>61.361637115478501</v>
      </c>
      <c r="M876" s="92">
        <f t="shared" si="147"/>
        <v>1.4315873093950771E-3</v>
      </c>
      <c r="N876" s="96">
        <v>272.98846435546801</v>
      </c>
      <c r="O876" s="92">
        <f t="shared" si="148"/>
        <v>3.2102376667132004E-2</v>
      </c>
      <c r="P876" s="96">
        <v>38.6367988586425</v>
      </c>
      <c r="Q876" s="92">
        <f t="shared" si="149"/>
        <v>4.2553160828289194E-2</v>
      </c>
      <c r="R876" s="96">
        <v>163.16476440429599</v>
      </c>
      <c r="S876" s="92">
        <f t="shared" si="150"/>
        <v>1.1594989877582673E-2</v>
      </c>
      <c r="T876" s="96">
        <v>151.47514343261699</v>
      </c>
      <c r="U876" s="92">
        <f t="shared" si="151"/>
        <v>3.9620145796424033E-3</v>
      </c>
      <c r="V876" s="96">
        <v>205.84141540527301</v>
      </c>
      <c r="W876" s="92">
        <f t="shared" si="152"/>
        <v>4.5173417820889572E-3</v>
      </c>
      <c r="X876" s="96">
        <v>506.43356323242102</v>
      </c>
      <c r="Y876" s="92">
        <f t="shared" si="153"/>
        <v>1.9202993413215408E-2</v>
      </c>
    </row>
    <row r="877" spans="3:25" ht="14.25" customHeight="1" x14ac:dyDescent="0.35">
      <c r="C877" s="95">
        <v>44991</v>
      </c>
      <c r="D877" s="96">
        <v>22698.5</v>
      </c>
      <c r="E877" s="92">
        <f t="shared" si="143"/>
        <v>1.9298344092057329E-2</v>
      </c>
      <c r="F877" s="96">
        <v>781.34997558593705</v>
      </c>
      <c r="G877" s="92">
        <f t="shared" si="144"/>
        <v>4.9989854130779499E-2</v>
      </c>
      <c r="H877" s="96">
        <v>589.79998779296795</v>
      </c>
      <c r="I877" s="92">
        <f t="shared" si="145"/>
        <v>4.993322259540367E-2</v>
      </c>
      <c r="J877" s="96">
        <v>35.549999237060497</v>
      </c>
      <c r="K877" s="92">
        <f t="shared" si="146"/>
        <v>4.9911358424262531E-2</v>
      </c>
      <c r="L877" s="96">
        <v>61.273918151855398</v>
      </c>
      <c r="M877" s="92">
        <f t="shared" si="147"/>
        <v>-2.1428105949382603E-3</v>
      </c>
      <c r="N877" s="96">
        <v>264.497467041015</v>
      </c>
      <c r="O877" s="92">
        <f t="shared" si="148"/>
        <v>0.110447178713317</v>
      </c>
      <c r="P877" s="96">
        <v>37.059787750244098</v>
      </c>
      <c r="Q877" s="92">
        <f t="shared" si="149"/>
        <v>3.7689635081723516E-3</v>
      </c>
      <c r="R877" s="96">
        <v>161.29455566406199</v>
      </c>
      <c r="S877" s="92">
        <f t="shared" si="150"/>
        <v>2.4333765396109319E-2</v>
      </c>
      <c r="T877" s="96">
        <v>150.87736511230401</v>
      </c>
      <c r="U877" s="92">
        <f t="shared" si="151"/>
        <v>2.273773594292483E-2</v>
      </c>
      <c r="V877" s="96">
        <v>204.91574096679599</v>
      </c>
      <c r="W877" s="92">
        <f t="shared" si="152"/>
        <v>1.2274433104868754E-2</v>
      </c>
      <c r="X877" s="96">
        <v>496.89175415039</v>
      </c>
      <c r="Y877" s="92">
        <f t="shared" si="153"/>
        <v>1.9579095901738119E-2</v>
      </c>
    </row>
    <row r="878" spans="3:25" ht="14.25" customHeight="1" x14ac:dyDescent="0.35">
      <c r="C878" s="95">
        <v>44988</v>
      </c>
      <c r="D878" s="96">
        <v>22268.75</v>
      </c>
      <c r="E878" s="92">
        <f t="shared" si="143"/>
        <v>1.6835578000963469E-2</v>
      </c>
      <c r="F878" s="96">
        <v>744.15002441406205</v>
      </c>
      <c r="G878" s="92">
        <f t="shared" si="144"/>
        <v>4.9947124393738385E-2</v>
      </c>
      <c r="H878" s="96">
        <v>561.75</v>
      </c>
      <c r="I878" s="92">
        <f t="shared" si="145"/>
        <v>5.0000000000000044E-2</v>
      </c>
      <c r="J878" s="96">
        <v>33.860000610351499</v>
      </c>
      <c r="K878" s="92">
        <f t="shared" si="146"/>
        <v>4.9922499545782983E-2</v>
      </c>
      <c r="L878" s="96">
        <v>61.405498504638601</v>
      </c>
      <c r="M878" s="92">
        <f t="shared" si="147"/>
        <v>1.4305009758255327E-3</v>
      </c>
      <c r="N878" s="96">
        <v>238.19004821777301</v>
      </c>
      <c r="O878" s="92">
        <f t="shared" si="148"/>
        <v>6.0301520508178497E-2</v>
      </c>
      <c r="P878" s="96">
        <v>36.920635223388601</v>
      </c>
      <c r="Q878" s="92">
        <f t="shared" si="149"/>
        <v>-8.7173466933849753E-3</v>
      </c>
      <c r="R878" s="96">
        <v>157.462890625</v>
      </c>
      <c r="S878" s="92">
        <f t="shared" si="150"/>
        <v>1.0538718283476634E-2</v>
      </c>
      <c r="T878" s="96">
        <v>147.523025512695</v>
      </c>
      <c r="U878" s="92">
        <f t="shared" si="151"/>
        <v>7.9417066057763108E-3</v>
      </c>
      <c r="V878" s="96">
        <v>202.43101501464801</v>
      </c>
      <c r="W878" s="92">
        <f t="shared" si="152"/>
        <v>1.0457052076033646E-2</v>
      </c>
      <c r="X878" s="96">
        <v>487.34988403320301</v>
      </c>
      <c r="Y878" s="92">
        <f t="shared" si="153"/>
        <v>-9.4065395560163356E-3</v>
      </c>
    </row>
    <row r="879" spans="3:25" ht="14.25" customHeight="1" x14ac:dyDescent="0.35">
      <c r="C879" s="95">
        <v>44987</v>
      </c>
      <c r="D879" s="96">
        <v>21900.05</v>
      </c>
      <c r="E879" s="92">
        <f t="shared" si="143"/>
        <v>1.1634498459400788E-3</v>
      </c>
      <c r="F879" s="96">
        <v>708.75</v>
      </c>
      <c r="G879" s="92">
        <f t="shared" si="144"/>
        <v>5.0000000000000044E-2</v>
      </c>
      <c r="H879" s="96">
        <v>535</v>
      </c>
      <c r="I879" s="92">
        <f t="shared" si="145"/>
        <v>4.9946055964527725E-2</v>
      </c>
      <c r="J879" s="96">
        <v>32.25</v>
      </c>
      <c r="K879" s="92">
        <f t="shared" si="146"/>
        <v>4.980471096496708E-2</v>
      </c>
      <c r="L879" s="96">
        <v>61.317783355712798</v>
      </c>
      <c r="M879" s="92">
        <f t="shared" si="147"/>
        <v>5.0323241715870548E-3</v>
      </c>
      <c r="N879" s="96">
        <v>224.64369201660099</v>
      </c>
      <c r="O879" s="92">
        <f t="shared" si="148"/>
        <v>-2.0753072183953614E-2</v>
      </c>
      <c r="P879" s="96">
        <v>37.245315551757798</v>
      </c>
      <c r="Q879" s="92">
        <f t="shared" si="149"/>
        <v>1.2468880355269718E-3</v>
      </c>
      <c r="R879" s="96">
        <v>155.82073974609301</v>
      </c>
      <c r="S879" s="92">
        <f t="shared" si="150"/>
        <v>-8.4179721807779995E-3</v>
      </c>
      <c r="T879" s="96">
        <v>146.36067199707</v>
      </c>
      <c r="U879" s="92">
        <f t="shared" si="151"/>
        <v>6.6240420855825377E-3</v>
      </c>
      <c r="V879" s="96">
        <v>200.33609008789</v>
      </c>
      <c r="W879" s="92">
        <f t="shared" si="152"/>
        <v>5.1332186255368395E-3</v>
      </c>
      <c r="X879" s="96">
        <v>491.97769165039</v>
      </c>
      <c r="Y879" s="92">
        <f t="shared" si="153"/>
        <v>1.7865898833462346E-2</v>
      </c>
    </row>
    <row r="880" spans="3:25" ht="14.25" customHeight="1" x14ac:dyDescent="0.35">
      <c r="C880" s="95">
        <v>44986</v>
      </c>
      <c r="D880" s="96">
        <v>21874.6</v>
      </c>
      <c r="E880" s="92">
        <f t="shared" si="143"/>
        <v>8.8713117872913916E-3</v>
      </c>
      <c r="F880" s="96">
        <v>675</v>
      </c>
      <c r="G880" s="92">
        <f t="shared" si="144"/>
        <v>4.992996479537215E-2</v>
      </c>
      <c r="H880" s="96">
        <v>509.54998779296801</v>
      </c>
      <c r="I880" s="92">
        <f t="shared" si="145"/>
        <v>4.9969092540643523E-2</v>
      </c>
      <c r="J880" s="96">
        <v>30.7199993133544</v>
      </c>
      <c r="K880" s="92">
        <f t="shared" si="146"/>
        <v>4.9897439270402799E-2</v>
      </c>
      <c r="L880" s="96">
        <v>61.010757446288999</v>
      </c>
      <c r="M880" s="92">
        <f t="shared" si="147"/>
        <v>2.8840056357031241E-3</v>
      </c>
      <c r="N880" s="96">
        <v>229.404541015625</v>
      </c>
      <c r="O880" s="92">
        <f t="shared" si="148"/>
        <v>-4.048592114758609E-3</v>
      </c>
      <c r="P880" s="96">
        <v>37.198932647705</v>
      </c>
      <c r="Q880" s="92">
        <f t="shared" si="149"/>
        <v>2.426542669843812E-2</v>
      </c>
      <c r="R880" s="96">
        <v>157.14356994628901</v>
      </c>
      <c r="S880" s="92">
        <f t="shared" si="150"/>
        <v>1.0263851083178288E-2</v>
      </c>
      <c r="T880" s="96">
        <v>145.39755249023401</v>
      </c>
      <c r="U880" s="92">
        <f t="shared" si="151"/>
        <v>-1.5073077956710423E-2</v>
      </c>
      <c r="V880" s="96">
        <v>199.31297302246</v>
      </c>
      <c r="W880" s="92">
        <f t="shared" si="152"/>
        <v>9.8741671278363974E-3</v>
      </c>
      <c r="X880" s="96">
        <v>483.34234619140602</v>
      </c>
      <c r="Y880" s="92">
        <f t="shared" si="153"/>
        <v>3.949618457264048E-4</v>
      </c>
    </row>
    <row r="881" spans="3:25" ht="14.25" customHeight="1" x14ac:dyDescent="0.35">
      <c r="C881" s="95">
        <v>44985</v>
      </c>
      <c r="D881" s="96">
        <v>21682.25</v>
      </c>
      <c r="E881" s="92">
        <f t="shared" si="143"/>
        <v>-9.9700464827446877E-3</v>
      </c>
      <c r="F881" s="96">
        <v>642.90002441406205</v>
      </c>
      <c r="G881" s="92">
        <f t="shared" si="144"/>
        <v>-4.9948259469852263E-2</v>
      </c>
      <c r="H881" s="96">
        <v>485.29998779296801</v>
      </c>
      <c r="I881" s="92">
        <f t="shared" si="145"/>
        <v>4.9978310203051102E-2</v>
      </c>
      <c r="J881" s="96">
        <v>29.2600002288818</v>
      </c>
      <c r="K881" s="92">
        <f t="shared" si="146"/>
        <v>4.9874393533984485E-2</v>
      </c>
      <c r="L881" s="96">
        <v>60.835308074951101</v>
      </c>
      <c r="M881" s="92">
        <f t="shared" si="147"/>
        <v>-5.7348081419770214E-3</v>
      </c>
      <c r="N881" s="96">
        <v>230.33708190917901</v>
      </c>
      <c r="O881" s="92">
        <f t="shared" si="148"/>
        <v>0.12677063604135452</v>
      </c>
      <c r="P881" s="96">
        <v>36.317668914794901</v>
      </c>
      <c r="Q881" s="92">
        <f t="shared" si="149"/>
        <v>1.9531220299688457E-2</v>
      </c>
      <c r="R881" s="96">
        <v>155.54705810546801</v>
      </c>
      <c r="S881" s="92">
        <f t="shared" si="150"/>
        <v>-1.1020683135666953E-2</v>
      </c>
      <c r="T881" s="96">
        <v>147.62268066406199</v>
      </c>
      <c r="U881" s="92">
        <f t="shared" si="151"/>
        <v>1.3914202858088531E-2</v>
      </c>
      <c r="V881" s="96">
        <v>197.364166259765</v>
      </c>
      <c r="W881" s="92">
        <f t="shared" si="152"/>
        <v>1.4017547511279371E-2</v>
      </c>
      <c r="X881" s="96">
        <v>483.15151977539</v>
      </c>
      <c r="Y881" s="92">
        <f t="shared" si="153"/>
        <v>6.1600328592708031E-3</v>
      </c>
    </row>
    <row r="882" spans="3:25" ht="14.25" customHeight="1" x14ac:dyDescent="0.35">
      <c r="C882" s="95">
        <v>44984</v>
      </c>
      <c r="D882" s="96">
        <v>21900.6</v>
      </c>
      <c r="E882" s="92">
        <f t="shared" si="143"/>
        <v>-2.0982701232308276E-3</v>
      </c>
      <c r="F882" s="96">
        <v>676.70001220703102</v>
      </c>
      <c r="G882" s="92">
        <f t="shared" si="144"/>
        <v>-4.9978908038791348E-2</v>
      </c>
      <c r="H882" s="96">
        <v>462.20001220703102</v>
      </c>
      <c r="I882" s="92">
        <f t="shared" si="145"/>
        <v>-4.9948587447007142E-2</v>
      </c>
      <c r="J882" s="96">
        <v>27.870000839233398</v>
      </c>
      <c r="K882" s="92">
        <f t="shared" si="146"/>
        <v>-4.9778352822038574E-2</v>
      </c>
      <c r="L882" s="96">
        <v>61.186199188232401</v>
      </c>
      <c r="M882" s="92">
        <f t="shared" si="147"/>
        <v>-3.3933403927038475E-2</v>
      </c>
      <c r="N882" s="96">
        <v>204.42233276367099</v>
      </c>
      <c r="O882" s="92">
        <f t="shared" si="148"/>
        <v>-1.6528923193070977E-2</v>
      </c>
      <c r="P882" s="96">
        <v>35.621929168701101</v>
      </c>
      <c r="Q882" s="92">
        <f t="shared" si="149"/>
        <v>-5.1810496289024233E-3</v>
      </c>
      <c r="R882" s="96">
        <v>157.28039550781199</v>
      </c>
      <c r="S882" s="92">
        <f t="shared" si="150"/>
        <v>8.1869546684356642E-3</v>
      </c>
      <c r="T882" s="96">
        <v>145.59681701660099</v>
      </c>
      <c r="U882" s="92">
        <f t="shared" si="151"/>
        <v>1.9297665765352301E-2</v>
      </c>
      <c r="V882" s="96">
        <v>194.63584899902301</v>
      </c>
      <c r="W882" s="92">
        <f t="shared" si="152"/>
        <v>-1.2604954200535201E-2</v>
      </c>
      <c r="X882" s="96">
        <v>480.19351196289</v>
      </c>
      <c r="Y882" s="92">
        <f t="shared" si="153"/>
        <v>1.3187029851029486E-2</v>
      </c>
    </row>
    <row r="883" spans="3:25" ht="14.25" customHeight="1" x14ac:dyDescent="0.35">
      <c r="C883" s="95">
        <v>44981</v>
      </c>
      <c r="D883" s="96">
        <v>21946.65</v>
      </c>
      <c r="E883" s="92">
        <f t="shared" si="143"/>
        <v>6.6439468300782956E-3</v>
      </c>
      <c r="F883" s="96">
        <v>712.29998779296795</v>
      </c>
      <c r="G883" s="92">
        <f t="shared" si="144"/>
        <v>-4.9949999609245843E-2</v>
      </c>
      <c r="H883" s="96">
        <v>486.5</v>
      </c>
      <c r="I883" s="92">
        <f t="shared" si="145"/>
        <v>-4.9990190990823469E-2</v>
      </c>
      <c r="J883" s="96">
        <v>29.329999923706001</v>
      </c>
      <c r="K883" s="92">
        <f t="shared" si="146"/>
        <v>-4.9886649616483814E-2</v>
      </c>
      <c r="L883" s="96">
        <v>63.335384368896399</v>
      </c>
      <c r="M883" s="92">
        <f t="shared" si="147"/>
        <v>-1.0958806349406047E-2</v>
      </c>
      <c r="N883" s="96">
        <v>207.85800170898401</v>
      </c>
      <c r="O883" s="92">
        <f t="shared" si="148"/>
        <v>-1.2129641494584731E-2</v>
      </c>
      <c r="P883" s="96">
        <v>35.807449340820298</v>
      </c>
      <c r="Q883" s="92">
        <f t="shared" si="149"/>
        <v>-2.5839903109377005E-3</v>
      </c>
      <c r="R883" s="96">
        <v>156.00320434570301</v>
      </c>
      <c r="S883" s="92">
        <f t="shared" si="150"/>
        <v>8.254633597643446E-3</v>
      </c>
      <c r="T883" s="96">
        <v>142.84033203125</v>
      </c>
      <c r="U883" s="92">
        <f t="shared" si="151"/>
        <v>8.4410708074216245E-3</v>
      </c>
      <c r="V883" s="96">
        <v>197.12054443359301</v>
      </c>
      <c r="W883" s="92">
        <f t="shared" si="152"/>
        <v>4.9675463389240448E-3</v>
      </c>
      <c r="X883" s="96">
        <v>473.943603515625</v>
      </c>
      <c r="Y883" s="92">
        <f t="shared" si="153"/>
        <v>-1.1640610054262757E-2</v>
      </c>
    </row>
    <row r="884" spans="3:25" ht="14.25" customHeight="1" x14ac:dyDescent="0.35">
      <c r="C884" s="95">
        <v>44980</v>
      </c>
      <c r="D884" s="96">
        <v>21801.8</v>
      </c>
      <c r="E884" s="92">
        <f t="shared" si="143"/>
        <v>-5.2312304228103734E-3</v>
      </c>
      <c r="F884" s="96">
        <v>749.75</v>
      </c>
      <c r="G884" s="92">
        <f t="shared" si="144"/>
        <v>-4.9987343635116588E-2</v>
      </c>
      <c r="H884" s="96">
        <v>512.09997558593705</v>
      </c>
      <c r="I884" s="92">
        <f t="shared" si="145"/>
        <v>-4.999538598891784E-2</v>
      </c>
      <c r="J884" s="96">
        <v>30.870000839233398</v>
      </c>
      <c r="K884" s="92">
        <f t="shared" si="146"/>
        <v>-4.9861519099491991E-2</v>
      </c>
      <c r="L884" s="96">
        <v>64.037155151367102</v>
      </c>
      <c r="M884" s="92">
        <f t="shared" si="147"/>
        <v>3.8858443591920366E-3</v>
      </c>
      <c r="N884" s="96">
        <v>210.41020202636699</v>
      </c>
      <c r="O884" s="92">
        <f t="shared" si="148"/>
        <v>-2.4573396318681051E-2</v>
      </c>
      <c r="P884" s="96">
        <v>35.900215148925703</v>
      </c>
      <c r="Q884" s="92">
        <f t="shared" si="149"/>
        <v>-1.2903280578717702E-3</v>
      </c>
      <c r="R884" s="96">
        <v>154.72599792480401</v>
      </c>
      <c r="S884" s="92">
        <f t="shared" si="150"/>
        <v>-5.2785323661170835E-3</v>
      </c>
      <c r="T884" s="96">
        <v>141.64469909667901</v>
      </c>
      <c r="U884" s="92">
        <f t="shared" si="151"/>
        <v>-6.5223137983922985E-3</v>
      </c>
      <c r="V884" s="96">
        <v>196.14617919921801</v>
      </c>
      <c r="W884" s="92">
        <f t="shared" si="152"/>
        <v>-4.9429917981139715E-3</v>
      </c>
      <c r="X884" s="96">
        <v>479.52557373046801</v>
      </c>
      <c r="Y884" s="92">
        <f t="shared" si="153"/>
        <v>1.3409978736123707E-2</v>
      </c>
    </row>
    <row r="885" spans="3:25" ht="14.25" customHeight="1" x14ac:dyDescent="0.35">
      <c r="C885" s="95">
        <v>44979</v>
      </c>
      <c r="D885" s="96">
        <v>21916.45</v>
      </c>
      <c r="E885" s="92">
        <f t="shared" si="143"/>
        <v>-1.8915349836608586E-2</v>
      </c>
      <c r="F885" s="96">
        <v>789.20001220703102</v>
      </c>
      <c r="G885" s="92">
        <f t="shared" si="144"/>
        <v>-4.9957866125150852E-2</v>
      </c>
      <c r="H885" s="96">
        <v>539.04998779296795</v>
      </c>
      <c r="I885" s="92">
        <f t="shared" si="145"/>
        <v>-4.9964813890112869E-2</v>
      </c>
      <c r="J885" s="96">
        <v>32.490001678466797</v>
      </c>
      <c r="K885" s="92">
        <f t="shared" si="146"/>
        <v>-4.9999972114785352E-2</v>
      </c>
      <c r="L885" s="96">
        <v>63.789279937744098</v>
      </c>
      <c r="M885" s="92">
        <f t="shared" si="147"/>
        <v>-3.2278604455099336E-3</v>
      </c>
      <c r="N885" s="96">
        <v>215.71095275878901</v>
      </c>
      <c r="O885" s="92">
        <f t="shared" si="148"/>
        <v>-1.6998403203269619E-2</v>
      </c>
      <c r="P885" s="96">
        <v>35.946598052978501</v>
      </c>
      <c r="Q885" s="92">
        <f t="shared" si="149"/>
        <v>-8.9514443068559046E-3</v>
      </c>
      <c r="R885" s="96">
        <v>155.54705810546801</v>
      </c>
      <c r="S885" s="92">
        <f t="shared" si="150"/>
        <v>-1.5873086362876432E-2</v>
      </c>
      <c r="T885" s="96">
        <v>142.574615478515</v>
      </c>
      <c r="U885" s="92">
        <f t="shared" si="151"/>
        <v>-1.1740314837843213E-2</v>
      </c>
      <c r="V885" s="96">
        <v>197.12054443359301</v>
      </c>
      <c r="W885" s="92">
        <f t="shared" si="152"/>
        <v>-2.7170123226449183E-2</v>
      </c>
      <c r="X885" s="96">
        <v>473.18023681640602</v>
      </c>
      <c r="Y885" s="92">
        <f t="shared" si="153"/>
        <v>-1.0085940727322384E-4</v>
      </c>
    </row>
    <row r="886" spans="3:25" ht="14.25" customHeight="1" x14ac:dyDescent="0.35">
      <c r="C886" s="95">
        <v>44978</v>
      </c>
      <c r="D886" s="96">
        <v>22339</v>
      </c>
      <c r="E886" s="92">
        <f t="shared" si="143"/>
        <v>4.0428692461027538E-3</v>
      </c>
      <c r="F886" s="96">
        <v>830.70001220703102</v>
      </c>
      <c r="G886" s="92">
        <f t="shared" si="144"/>
        <v>-4.9977139737975795E-2</v>
      </c>
      <c r="H886" s="96">
        <v>567.40002441406205</v>
      </c>
      <c r="I886" s="92">
        <f t="shared" si="145"/>
        <v>-4.9979029863437385E-2</v>
      </c>
      <c r="J886" s="96">
        <v>34.200000762939403</v>
      </c>
      <c r="K886" s="92">
        <f t="shared" si="146"/>
        <v>4.9723721327131765E-2</v>
      </c>
      <c r="L886" s="96">
        <v>63.995849609375</v>
      </c>
      <c r="M886" s="92">
        <f t="shared" si="147"/>
        <v>0</v>
      </c>
      <c r="N886" s="96">
        <v>219.44110107421801</v>
      </c>
      <c r="O886" s="92">
        <f t="shared" si="148"/>
        <v>6.07557691117111E-3</v>
      </c>
      <c r="P886" s="96">
        <v>36.271278381347599</v>
      </c>
      <c r="Q886" s="92">
        <f t="shared" si="149"/>
        <v>2.5641133785612169E-3</v>
      </c>
      <c r="R886" s="96">
        <v>158.055892944335</v>
      </c>
      <c r="S886" s="92">
        <f t="shared" si="150"/>
        <v>3.1864074296473088E-2</v>
      </c>
      <c r="T886" s="96">
        <v>144.26837158203099</v>
      </c>
      <c r="U886" s="92">
        <f t="shared" si="151"/>
        <v>6.4874497409477261E-3</v>
      </c>
      <c r="V886" s="96">
        <v>202.62591552734301</v>
      </c>
      <c r="W886" s="92">
        <f t="shared" si="152"/>
        <v>2.0363170302159395E-2</v>
      </c>
      <c r="X886" s="96">
        <v>473.22796630859301</v>
      </c>
      <c r="Y886" s="92">
        <f t="shared" si="153"/>
        <v>1.2709007471983114E-2</v>
      </c>
    </row>
    <row r="887" spans="3:25" ht="14.25" customHeight="1" x14ac:dyDescent="0.35">
      <c r="C887" s="95">
        <v>44977</v>
      </c>
      <c r="D887" s="96">
        <v>22249.05</v>
      </c>
      <c r="E887" s="92">
        <f t="shared" si="143"/>
        <v>-9.7978566215086715E-3</v>
      </c>
      <c r="F887" s="96">
        <v>874.40002441406205</v>
      </c>
      <c r="G887" s="92">
        <f t="shared" si="144"/>
        <v>-4.9978268991555219E-2</v>
      </c>
      <c r="H887" s="96">
        <v>597.25</v>
      </c>
      <c r="I887" s="92">
        <f t="shared" si="145"/>
        <v>-4.9948338812725979E-2</v>
      </c>
      <c r="J887" s="96">
        <v>32.580001831054602</v>
      </c>
      <c r="K887" s="92">
        <f t="shared" si="146"/>
        <v>4.9951695459555134E-2</v>
      </c>
      <c r="L887" s="96">
        <v>63.995849609375</v>
      </c>
      <c r="M887" s="92">
        <f t="shared" si="147"/>
        <v>6.4976680222135208E-3</v>
      </c>
      <c r="N887" s="96">
        <v>218.11592102050699</v>
      </c>
      <c r="O887" s="92">
        <f t="shared" si="148"/>
        <v>-1.6814128492768199E-2</v>
      </c>
      <c r="P887" s="96">
        <v>36.178512573242102</v>
      </c>
      <c r="Q887" s="92">
        <f t="shared" si="149"/>
        <v>-2.5000002570125579E-2</v>
      </c>
      <c r="R887" s="96">
        <v>153.17510986328099</v>
      </c>
      <c r="S887" s="92">
        <f t="shared" si="150"/>
        <v>-8.922662856989394E-4</v>
      </c>
      <c r="T887" s="96">
        <v>143.33847045898401</v>
      </c>
      <c r="U887" s="92">
        <f t="shared" si="151"/>
        <v>9.354480662999487E-3</v>
      </c>
      <c r="V887" s="96">
        <v>198.58215332031199</v>
      </c>
      <c r="W887" s="92">
        <f t="shared" si="152"/>
        <v>-4.3966562401123177E-3</v>
      </c>
      <c r="X887" s="96">
        <v>467.28918457031199</v>
      </c>
      <c r="Y887" s="92">
        <f t="shared" si="153"/>
        <v>9.27480749989118E-3</v>
      </c>
    </row>
    <row r="888" spans="3:25" ht="14.25" customHeight="1" x14ac:dyDescent="0.35">
      <c r="C888" s="95">
        <v>44974</v>
      </c>
      <c r="D888" s="96">
        <v>22469.200000000001</v>
      </c>
      <c r="E888" s="92">
        <f t="shared" si="143"/>
        <v>1.8526238816818363E-3</v>
      </c>
      <c r="F888" s="96">
        <v>920.40002441406205</v>
      </c>
      <c r="G888" s="92">
        <f t="shared" si="144"/>
        <v>-4.971345205282085E-2</v>
      </c>
      <c r="H888" s="96">
        <v>628.65002441406205</v>
      </c>
      <c r="I888" s="92">
        <f t="shared" si="145"/>
        <v>2.0039001891466457E-2</v>
      </c>
      <c r="J888" s="96">
        <v>31.030000686645501</v>
      </c>
      <c r="K888" s="92">
        <f t="shared" si="146"/>
        <v>4.9729406199647164E-2</v>
      </c>
      <c r="L888" s="96">
        <v>63.582710266113203</v>
      </c>
      <c r="M888" s="92">
        <f t="shared" si="147"/>
        <v>-6.4557208910196451E-3</v>
      </c>
      <c r="N888" s="96">
        <v>221.84606933593699</v>
      </c>
      <c r="O888" s="92">
        <f t="shared" si="148"/>
        <v>8.9285107078682646E-3</v>
      </c>
      <c r="P888" s="96">
        <v>37.106166839599602</v>
      </c>
      <c r="Q888" s="92">
        <f t="shared" si="149"/>
        <v>1.1377840717092802E-2</v>
      </c>
      <c r="R888" s="96">
        <v>153.31190490722599</v>
      </c>
      <c r="S888" s="92">
        <f t="shared" si="150"/>
        <v>3.8828657831526669E-3</v>
      </c>
      <c r="T888" s="96">
        <v>142.01004028320301</v>
      </c>
      <c r="U888" s="92">
        <f t="shared" si="151"/>
        <v>-3.7277368003476585E-3</v>
      </c>
      <c r="V888" s="96">
        <v>199.45910644531199</v>
      </c>
      <c r="W888" s="92">
        <f t="shared" si="152"/>
        <v>-2.1935060739721735E-3</v>
      </c>
      <c r="X888" s="96">
        <v>462.99499511718699</v>
      </c>
      <c r="Y888" s="92">
        <f t="shared" si="153"/>
        <v>-5.3975569159939729E-3</v>
      </c>
    </row>
    <row r="889" spans="3:25" ht="14.25" customHeight="1" x14ac:dyDescent="0.35">
      <c r="C889" s="95">
        <v>44973</v>
      </c>
      <c r="D889" s="96">
        <v>22427.65</v>
      </c>
      <c r="E889" s="92">
        <f t="shared" si="143"/>
        <v>3.5124378332060946E-3</v>
      </c>
      <c r="F889" s="96">
        <v>968.54998779296795</v>
      </c>
      <c r="G889" s="92">
        <f t="shared" si="144"/>
        <v>-4.80613532137949E-2</v>
      </c>
      <c r="H889" s="96">
        <v>616.29998779296795</v>
      </c>
      <c r="I889" s="92">
        <f t="shared" si="145"/>
        <v>-7.5684576602770282E-3</v>
      </c>
      <c r="J889" s="96">
        <v>29.559999465942301</v>
      </c>
      <c r="K889" s="92">
        <f t="shared" si="146"/>
        <v>4.9715895813787103E-2</v>
      </c>
      <c r="L889" s="96">
        <v>63.995849609375</v>
      </c>
      <c r="M889" s="92">
        <f t="shared" si="147"/>
        <v>6.4585781346027105E-4</v>
      </c>
      <c r="N889" s="96">
        <v>219.88284301757801</v>
      </c>
      <c r="O889" s="92">
        <f t="shared" si="148"/>
        <v>-1.6033401588465446E-2</v>
      </c>
      <c r="P889" s="96">
        <v>36.688728332519503</v>
      </c>
      <c r="Q889" s="92">
        <f t="shared" si="149"/>
        <v>4.9079712294439748E-3</v>
      </c>
      <c r="R889" s="96">
        <v>152.71891784667901</v>
      </c>
      <c r="S889" s="92">
        <f t="shared" si="150"/>
        <v>9.6500256685050356E-3</v>
      </c>
      <c r="T889" s="96">
        <v>142.54139709472599</v>
      </c>
      <c r="U889" s="92">
        <f t="shared" si="151"/>
        <v>4.6609057215074579E-4</v>
      </c>
      <c r="V889" s="96">
        <v>199.89758300781199</v>
      </c>
      <c r="W889" s="92">
        <f t="shared" si="152"/>
        <v>-4.8722525294686569E-4</v>
      </c>
      <c r="X889" s="96">
        <v>465.50759887695301</v>
      </c>
      <c r="Y889" s="92">
        <f t="shared" si="153"/>
        <v>1.0111141837422677E-2</v>
      </c>
    </row>
    <row r="890" spans="3:25" ht="14.25" customHeight="1" x14ac:dyDescent="0.35">
      <c r="C890" s="95">
        <v>44972</v>
      </c>
      <c r="D890" s="96">
        <v>22349.15</v>
      </c>
      <c r="E890" s="92">
        <f t="shared" si="143"/>
        <v>3.3806459143794765E-3</v>
      </c>
      <c r="F890" s="96">
        <v>1017.45001220703</v>
      </c>
      <c r="G890" s="92">
        <f t="shared" si="144"/>
        <v>-4.9999988602212886E-2</v>
      </c>
      <c r="H890" s="96">
        <v>621</v>
      </c>
      <c r="I890" s="92">
        <f t="shared" si="145"/>
        <v>-4.9950314686104114E-2</v>
      </c>
      <c r="J890" s="96">
        <v>28.159999847412099</v>
      </c>
      <c r="K890" s="92">
        <f t="shared" si="146"/>
        <v>-4.993250920083292E-2</v>
      </c>
      <c r="L890" s="96">
        <v>63.954544067382798</v>
      </c>
      <c r="M890" s="92">
        <f t="shared" si="147"/>
        <v>3.2000173833363288E-2</v>
      </c>
      <c r="N890" s="96">
        <v>223.46575927734301</v>
      </c>
      <c r="O890" s="92">
        <f t="shared" si="148"/>
        <v>2.3146145411008678E-2</v>
      </c>
      <c r="P890" s="96">
        <v>36.5095405578613</v>
      </c>
      <c r="Q890" s="92">
        <f t="shared" si="149"/>
        <v>1.6209758834381249E-2</v>
      </c>
      <c r="R890" s="96">
        <v>151.25926208496</v>
      </c>
      <c r="S890" s="92">
        <f t="shared" si="150"/>
        <v>-1.5055589948114179E-3</v>
      </c>
      <c r="T890" s="96">
        <v>142.47499084472599</v>
      </c>
      <c r="U890" s="92">
        <f t="shared" si="151"/>
        <v>-2.3255674801340165E-3</v>
      </c>
      <c r="V890" s="96">
        <v>199.995025634765</v>
      </c>
      <c r="W890" s="92">
        <f t="shared" si="152"/>
        <v>1.0585847806945825E-2</v>
      </c>
      <c r="X890" s="96">
        <v>460.847900390625</v>
      </c>
      <c r="Y890" s="92">
        <f t="shared" si="153"/>
        <v>0.10371992456350143</v>
      </c>
    </row>
    <row r="891" spans="3:25" ht="14.25" customHeight="1" x14ac:dyDescent="0.35">
      <c r="C891" s="95">
        <v>44971</v>
      </c>
      <c r="D891" s="96">
        <v>22273.85</v>
      </c>
      <c r="E891" s="92">
        <f t="shared" si="143"/>
        <v>6.6939365962892516E-4</v>
      </c>
      <c r="F891" s="96">
        <v>1071</v>
      </c>
      <c r="G891" s="92">
        <f t="shared" si="144"/>
        <v>-4.998445629685011E-2</v>
      </c>
      <c r="H891" s="96">
        <v>653.65002441406205</v>
      </c>
      <c r="I891" s="92">
        <f t="shared" si="145"/>
        <v>-4.9996314205671855E-2</v>
      </c>
      <c r="J891" s="96">
        <v>29.639999389648398</v>
      </c>
      <c r="K891" s="92">
        <f t="shared" si="146"/>
        <v>-5.0000042793076904E-2</v>
      </c>
      <c r="L891" s="96">
        <v>61.971446990966797</v>
      </c>
      <c r="M891" s="92">
        <f t="shared" si="147"/>
        <v>9.4211312527956448E-3</v>
      </c>
      <c r="N891" s="96">
        <v>218.410400390625</v>
      </c>
      <c r="O891" s="92">
        <f t="shared" si="148"/>
        <v>-9.1294083246225011E-3</v>
      </c>
      <c r="P891" s="96">
        <v>35.927169799804602</v>
      </c>
      <c r="Q891" s="92">
        <f t="shared" si="149"/>
        <v>1.2481992219937066E-3</v>
      </c>
      <c r="R891" s="96">
        <v>151.48733520507801</v>
      </c>
      <c r="S891" s="92">
        <f t="shared" si="150"/>
        <v>-1.0723837882203435E-2</v>
      </c>
      <c r="T891" s="96">
        <v>142.80709838867099</v>
      </c>
      <c r="U891" s="92">
        <f t="shared" si="151"/>
        <v>-4.6296020562989204E-3</v>
      </c>
      <c r="V891" s="96">
        <v>197.90008544921801</v>
      </c>
      <c r="W891" s="92">
        <f t="shared" si="152"/>
        <v>-2.4557918623159258E-3</v>
      </c>
      <c r="X891" s="96">
        <v>417.54061889648398</v>
      </c>
      <c r="Y891" s="92">
        <f t="shared" si="153"/>
        <v>-8.7454698050171142E-4</v>
      </c>
    </row>
    <row r="892" spans="3:25" ht="14.25" customHeight="1" x14ac:dyDescent="0.35">
      <c r="C892" s="95">
        <v>44970</v>
      </c>
      <c r="D892" s="96">
        <v>22258.95</v>
      </c>
      <c r="E892" s="92">
        <f t="shared" si="143"/>
        <v>-2.9965264480410481E-3</v>
      </c>
      <c r="F892" s="96">
        <v>1127.34997558593</v>
      </c>
      <c r="G892" s="92">
        <f t="shared" si="144"/>
        <v>-4.9972652094631642E-2</v>
      </c>
      <c r="H892" s="96">
        <v>688.04998779296795</v>
      </c>
      <c r="I892" s="92">
        <f t="shared" si="145"/>
        <v>-4.9982757621031437E-2</v>
      </c>
      <c r="J892" s="96">
        <v>31.2000007629394</v>
      </c>
      <c r="K892" s="92">
        <f t="shared" si="146"/>
        <v>-4.9939079842518441E-2</v>
      </c>
      <c r="L892" s="96">
        <v>61.393054962158203</v>
      </c>
      <c r="M892" s="92">
        <f t="shared" si="147"/>
        <v>1.1572622595618753E-2</v>
      </c>
      <c r="N892" s="96">
        <v>220.42272949218699</v>
      </c>
      <c r="O892" s="92">
        <f t="shared" si="148"/>
        <v>-2.3483316076313376E-2</v>
      </c>
      <c r="P892" s="96">
        <v>35.882381439208899</v>
      </c>
      <c r="Q892" s="92">
        <f t="shared" si="149"/>
        <v>1.2500789016507419E-3</v>
      </c>
      <c r="R892" s="96">
        <v>153.129470825195</v>
      </c>
      <c r="S892" s="92">
        <f t="shared" si="150"/>
        <v>1.7272818964237935E-2</v>
      </c>
      <c r="T892" s="96">
        <v>143.47131347656199</v>
      </c>
      <c r="U892" s="92">
        <f t="shared" si="151"/>
        <v>8.8744127037518883E-3</v>
      </c>
      <c r="V892" s="96">
        <v>198.387283325195</v>
      </c>
      <c r="W892" s="92">
        <f t="shared" si="152"/>
        <v>-5.8593203405545857E-3</v>
      </c>
      <c r="X892" s="96">
        <v>417.90609741210898</v>
      </c>
      <c r="Y892" s="92">
        <f t="shared" si="153"/>
        <v>9.1560595803807932E-3</v>
      </c>
    </row>
    <row r="893" spans="3:25" ht="14.25" customHeight="1" x14ac:dyDescent="0.35">
      <c r="C893" s="95">
        <v>44967</v>
      </c>
      <c r="D893" s="96">
        <v>22325.85</v>
      </c>
      <c r="E893" s="92">
        <f t="shared" si="143"/>
        <v>-7.7289747663863428E-3</v>
      </c>
      <c r="F893" s="96">
        <v>1186.65002441406</v>
      </c>
      <c r="G893" s="92">
        <f t="shared" si="144"/>
        <v>-4.9995959004463075E-2</v>
      </c>
      <c r="H893" s="96">
        <v>724.25</v>
      </c>
      <c r="I893" s="92">
        <f t="shared" si="145"/>
        <v>-4.9977014240282003E-2</v>
      </c>
      <c r="J893" s="96">
        <v>32.840000152587798</v>
      </c>
      <c r="K893" s="92">
        <f t="shared" si="146"/>
        <v>-4.9768551862167221E-2</v>
      </c>
      <c r="L893" s="96">
        <v>60.690704345703097</v>
      </c>
      <c r="M893" s="92">
        <f t="shared" si="147"/>
        <v>8.9285816204163204E-3</v>
      </c>
      <c r="N893" s="96">
        <v>225.72346496582</v>
      </c>
      <c r="O893" s="92">
        <f t="shared" si="148"/>
        <v>-2.7078474375149542E-2</v>
      </c>
      <c r="P893" s="96">
        <v>35.837581634521399</v>
      </c>
      <c r="Q893" s="92">
        <f t="shared" si="149"/>
        <v>-1.8405022716595498E-2</v>
      </c>
      <c r="R893" s="96">
        <v>150.52940368652301</v>
      </c>
      <c r="S893" s="92">
        <f t="shared" si="150"/>
        <v>-6.0242511626087403E-3</v>
      </c>
      <c r="T893" s="96">
        <v>142.20928955078099</v>
      </c>
      <c r="U893" s="92">
        <f t="shared" si="151"/>
        <v>5.872591149713724E-3</v>
      </c>
      <c r="V893" s="96">
        <v>199.556549072265</v>
      </c>
      <c r="W893" s="92">
        <f t="shared" si="152"/>
        <v>-3.4064272672689189E-3</v>
      </c>
      <c r="X893" s="96">
        <v>414.11444091796801</v>
      </c>
      <c r="Y893" s="92">
        <f t="shared" si="153"/>
        <v>8.454707275657114E-3</v>
      </c>
    </row>
    <row r="894" spans="3:25" ht="14.25" customHeight="1" x14ac:dyDescent="0.35">
      <c r="C894" s="95">
        <v>44966</v>
      </c>
      <c r="D894" s="96">
        <v>22499.75</v>
      </c>
      <c r="E894" s="92">
        <f t="shared" si="143"/>
        <v>-2.6618143777870085E-3</v>
      </c>
      <c r="F894" s="96">
        <v>1249.09997558593</v>
      </c>
      <c r="G894" s="92">
        <f t="shared" si="144"/>
        <v>-4.9969630972213963E-2</v>
      </c>
      <c r="H894" s="96">
        <v>762.34997558593705</v>
      </c>
      <c r="I894" s="92">
        <f t="shared" si="145"/>
        <v>-4.9972005746257264E-2</v>
      </c>
      <c r="J894" s="96">
        <v>34.560001373291001</v>
      </c>
      <c r="K894" s="92">
        <f t="shared" si="146"/>
        <v>-5.0027477773201934E-2</v>
      </c>
      <c r="L894" s="96">
        <v>60.153617858886697</v>
      </c>
      <c r="M894" s="92">
        <f t="shared" si="147"/>
        <v>-4.1040444065144621E-3</v>
      </c>
      <c r="N894" s="96">
        <v>232.00582885742099</v>
      </c>
      <c r="O894" s="92">
        <f t="shared" si="148"/>
        <v>5.5133841610706558E-2</v>
      </c>
      <c r="P894" s="96">
        <v>36.5095405578613</v>
      </c>
      <c r="Q894" s="92">
        <f t="shared" si="149"/>
        <v>1.494416233750151E-2</v>
      </c>
      <c r="R894" s="96">
        <v>151.44172668457</v>
      </c>
      <c r="S894" s="92">
        <f t="shared" si="150"/>
        <v>3.0213272596901763E-3</v>
      </c>
      <c r="T894" s="96">
        <v>141.37902832031199</v>
      </c>
      <c r="U894" s="92">
        <f t="shared" si="151"/>
        <v>4.0095730425644405E-3</v>
      </c>
      <c r="V894" s="96">
        <v>200.23864746093699</v>
      </c>
      <c r="W894" s="92">
        <f t="shared" si="152"/>
        <v>-7.9651774371488626E-3</v>
      </c>
      <c r="X894" s="96">
        <v>410.642578125</v>
      </c>
      <c r="Y894" s="92">
        <f t="shared" si="153"/>
        <v>-6.6305658039509385E-3</v>
      </c>
    </row>
    <row r="895" spans="3:25" ht="14.25" customHeight="1" x14ac:dyDescent="0.35">
      <c r="C895" s="95">
        <v>44965</v>
      </c>
      <c r="D895" s="96">
        <v>22559.8</v>
      </c>
      <c r="E895" s="92">
        <f t="shared" si="143"/>
        <v>7.7412726419940903E-3</v>
      </c>
      <c r="F895" s="96">
        <v>1314.80004882812</v>
      </c>
      <c r="G895" s="92">
        <f t="shared" si="144"/>
        <v>4.9992093992389686E-2</v>
      </c>
      <c r="H895" s="96">
        <v>802.45001220703102</v>
      </c>
      <c r="I895" s="92">
        <f t="shared" si="145"/>
        <v>-4.996153553219318E-2</v>
      </c>
      <c r="J895" s="96">
        <v>36.380001068115199</v>
      </c>
      <c r="K895" s="92">
        <f t="shared" si="146"/>
        <v>4.9927834518108893E-2</v>
      </c>
      <c r="L895" s="96">
        <v>60.4015083312988</v>
      </c>
      <c r="M895" s="92">
        <f t="shared" si="147"/>
        <v>0</v>
      </c>
      <c r="N895" s="96">
        <v>219.88284301757801</v>
      </c>
      <c r="O895" s="92">
        <f t="shared" si="148"/>
        <v>1.6103453248217381E-2</v>
      </c>
      <c r="P895" s="96">
        <v>35.971969604492102</v>
      </c>
      <c r="Q895" s="92">
        <f t="shared" si="149"/>
        <v>-1.243965390966717E-3</v>
      </c>
      <c r="R895" s="96">
        <v>150.98554992675699</v>
      </c>
      <c r="S895" s="92">
        <f t="shared" si="150"/>
        <v>1.5126450853857332E-3</v>
      </c>
      <c r="T895" s="96">
        <v>140.81442260742099</v>
      </c>
      <c r="U895" s="92">
        <f t="shared" si="151"/>
        <v>7.0798974396191205E-4</v>
      </c>
      <c r="V895" s="96">
        <v>201.84638977050699</v>
      </c>
      <c r="W895" s="92">
        <f t="shared" si="152"/>
        <v>4.1202602868899429E-3</v>
      </c>
      <c r="X895" s="96">
        <v>413.383544921875</v>
      </c>
      <c r="Y895" s="92">
        <f t="shared" si="153"/>
        <v>1.2758781204063041E-2</v>
      </c>
    </row>
    <row r="896" spans="3:25" ht="14.25" customHeight="1" x14ac:dyDescent="0.35">
      <c r="C896" s="95">
        <v>44964</v>
      </c>
      <c r="D896" s="96">
        <v>22386.5</v>
      </c>
      <c r="E896" s="92">
        <f t="shared" si="143"/>
        <v>-4.0728621922274666E-3</v>
      </c>
      <c r="F896" s="96">
        <v>1252.19995117187</v>
      </c>
      <c r="G896" s="92">
        <f t="shared" si="144"/>
        <v>-3.3825461937708745E-3</v>
      </c>
      <c r="H896" s="96">
        <v>844.65002441406205</v>
      </c>
      <c r="I896" s="92">
        <f t="shared" si="145"/>
        <v>-4.9994322789831847E-2</v>
      </c>
      <c r="J896" s="96">
        <v>34.650001525878899</v>
      </c>
      <c r="K896" s="92">
        <f t="shared" si="146"/>
        <v>-4.9904020671955207E-2</v>
      </c>
      <c r="L896" s="96">
        <v>60.4015083312988</v>
      </c>
      <c r="M896" s="92">
        <f t="shared" si="147"/>
        <v>7.5808979850229274E-3</v>
      </c>
      <c r="N896" s="96">
        <v>216.39808654785099</v>
      </c>
      <c r="O896" s="92">
        <f t="shared" si="148"/>
        <v>-1.9786579339154176E-2</v>
      </c>
      <c r="P896" s="96">
        <v>36.016773223876903</v>
      </c>
      <c r="Q896" s="92">
        <f t="shared" si="149"/>
        <v>-2.3086174824634487E-2</v>
      </c>
      <c r="R896" s="96">
        <v>150.75750732421801</v>
      </c>
      <c r="S896" s="92">
        <f t="shared" si="150"/>
        <v>-4.8177484927831582E-3</v>
      </c>
      <c r="T896" s="96">
        <v>140.71479797363199</v>
      </c>
      <c r="U896" s="92">
        <f t="shared" si="151"/>
        <v>-9.2152109266296911E-4</v>
      </c>
      <c r="V896" s="96">
        <v>201.018142700195</v>
      </c>
      <c r="W896" s="92">
        <f t="shared" si="152"/>
        <v>-1.0788875208586068E-2</v>
      </c>
      <c r="X896" s="96">
        <v>408.17572021484301</v>
      </c>
      <c r="Y896" s="92">
        <f t="shared" si="153"/>
        <v>4.045503070253087E-3</v>
      </c>
    </row>
    <row r="897" spans="3:25" ht="14.25" customHeight="1" x14ac:dyDescent="0.35">
      <c r="C897" s="95">
        <v>44963</v>
      </c>
      <c r="D897" s="96">
        <v>22478.05</v>
      </c>
      <c r="E897" s="92">
        <f t="shared" si="143"/>
        <v>-7.0830977454238164E-3</v>
      </c>
      <c r="F897" s="96">
        <v>1256.44995117187</v>
      </c>
      <c r="G897" s="92">
        <f t="shared" si="144"/>
        <v>-9.999648492074753E-2</v>
      </c>
      <c r="H897" s="96">
        <v>889.09997558593705</v>
      </c>
      <c r="I897" s="92">
        <f t="shared" si="145"/>
        <v>-5.0005393319040747E-2</v>
      </c>
      <c r="J897" s="96">
        <v>36.470001220703097</v>
      </c>
      <c r="K897" s="92">
        <f t="shared" si="146"/>
        <v>-5.0012977324063734E-2</v>
      </c>
      <c r="L897" s="96">
        <v>59.947055816650298</v>
      </c>
      <c r="M897" s="92">
        <f t="shared" si="147"/>
        <v>-1.376297873107224E-3</v>
      </c>
      <c r="N897" s="96">
        <v>220.76629638671801</v>
      </c>
      <c r="O897" s="92">
        <f t="shared" si="148"/>
        <v>1.9261301957747445E-2</v>
      </c>
      <c r="P897" s="96">
        <v>36.867912292480398</v>
      </c>
      <c r="Q897" s="92">
        <f t="shared" si="149"/>
        <v>3.6585598878091652E-3</v>
      </c>
      <c r="R897" s="96">
        <v>151.48733520507801</v>
      </c>
      <c r="S897" s="92">
        <f t="shared" si="150"/>
        <v>3.0203135407780302E-3</v>
      </c>
      <c r="T897" s="96">
        <v>140.84458923339801</v>
      </c>
      <c r="U897" s="92">
        <f t="shared" si="151"/>
        <v>1.0239763629228626E-2</v>
      </c>
      <c r="V897" s="96">
        <v>203.21055603027301</v>
      </c>
      <c r="W897" s="92">
        <f t="shared" si="152"/>
        <v>1.5830582711742425E-2</v>
      </c>
      <c r="X897" s="96">
        <v>406.53109741210898</v>
      </c>
      <c r="Y897" s="92">
        <f t="shared" si="153"/>
        <v>3.8352515493982331E-3</v>
      </c>
    </row>
    <row r="898" spans="3:25" ht="14.25" customHeight="1" x14ac:dyDescent="0.35">
      <c r="C898" s="95">
        <v>44960</v>
      </c>
      <c r="D898" s="96">
        <v>22638.400000000001</v>
      </c>
      <c r="E898" s="92">
        <f t="shared" si="143"/>
        <v>-1.0299903820932044E-2</v>
      </c>
      <c r="F898" s="96">
        <v>1396.05004882812</v>
      </c>
      <c r="G898" s="92">
        <f t="shared" si="144"/>
        <v>-9.9990312442233553E-2</v>
      </c>
      <c r="H898" s="96">
        <v>935.90002441406205</v>
      </c>
      <c r="I898" s="92">
        <f t="shared" si="145"/>
        <v>-9.9966296689380285E-2</v>
      </c>
      <c r="J898" s="96">
        <v>38.389999389648402</v>
      </c>
      <c r="K898" s="92">
        <f t="shared" si="146"/>
        <v>-4.9987638341776996E-2</v>
      </c>
      <c r="L898" s="96">
        <v>60.029674530029297</v>
      </c>
      <c r="M898" s="92">
        <f t="shared" si="147"/>
        <v>1.1838308736982217E-2</v>
      </c>
      <c r="N898" s="96">
        <v>216.59440612792901</v>
      </c>
      <c r="O898" s="92">
        <f t="shared" si="148"/>
        <v>-2.1507729718427182E-2</v>
      </c>
      <c r="P898" s="96">
        <v>36.7335205078125</v>
      </c>
      <c r="Q898" s="92">
        <f t="shared" si="149"/>
        <v>-1.7963983919425441E-2</v>
      </c>
      <c r="R898" s="96">
        <v>151.03117370605401</v>
      </c>
      <c r="S898" s="92">
        <f t="shared" si="150"/>
        <v>1.7829745453583623E-2</v>
      </c>
      <c r="T898" s="96">
        <v>139.4169921875</v>
      </c>
      <c r="U898" s="92">
        <f t="shared" si="151"/>
        <v>1.0108121255006264E-2</v>
      </c>
      <c r="V898" s="96">
        <v>200.04374694824199</v>
      </c>
      <c r="W898" s="92">
        <f t="shared" si="152"/>
        <v>-4.8473025313254814E-3</v>
      </c>
      <c r="X898" s="96">
        <v>404.97790527343699</v>
      </c>
      <c r="Y898" s="92">
        <f t="shared" si="153"/>
        <v>6.7723196797397911E-4</v>
      </c>
    </row>
    <row r="899" spans="3:25" ht="14.25" customHeight="1" x14ac:dyDescent="0.35">
      <c r="C899" s="95">
        <v>44959</v>
      </c>
      <c r="D899" s="96">
        <v>22874</v>
      </c>
      <c r="E899" s="92">
        <f t="shared" si="143"/>
        <v>-2.2593498627298092E-2</v>
      </c>
      <c r="F899" s="96">
        <v>1551.15002441406</v>
      </c>
      <c r="G899" s="92">
        <f t="shared" si="144"/>
        <v>-9.999998583460401E-2</v>
      </c>
      <c r="H899" s="96">
        <v>1039.84997558593</v>
      </c>
      <c r="I899" s="92">
        <f t="shared" si="145"/>
        <v>-9.9969708262143464E-2</v>
      </c>
      <c r="J899" s="96">
        <v>40.409999847412102</v>
      </c>
      <c r="K899" s="92">
        <f t="shared" si="146"/>
        <v>-4.9847143022178741E-2</v>
      </c>
      <c r="L899" s="96">
        <v>59.327339172363203</v>
      </c>
      <c r="M899" s="92">
        <f t="shared" si="147"/>
        <v>-3.4698456241651909E-3</v>
      </c>
      <c r="N899" s="96">
        <v>221.35525512695301</v>
      </c>
      <c r="O899" s="92">
        <f t="shared" si="148"/>
        <v>-4.124156667936052E-2</v>
      </c>
      <c r="P899" s="96">
        <v>37.405471801757798</v>
      </c>
      <c r="Q899" s="92">
        <f t="shared" si="149"/>
        <v>-1.5330253217346601E-2</v>
      </c>
      <c r="R899" s="96">
        <v>148.385498046875</v>
      </c>
      <c r="S899" s="92">
        <f t="shared" si="150"/>
        <v>-1.8235340023342927E-2</v>
      </c>
      <c r="T899" s="96">
        <v>138.02185058593699</v>
      </c>
      <c r="U899" s="92">
        <f t="shared" si="151"/>
        <v>-1.7778988653541217E-2</v>
      </c>
      <c r="V899" s="96">
        <v>201.018142700195</v>
      </c>
      <c r="W899" s="92">
        <f t="shared" si="152"/>
        <v>2.1860469256089754E-3</v>
      </c>
      <c r="X899" s="96">
        <v>404.70382690429602</v>
      </c>
      <c r="Y899" s="92">
        <f t="shared" si="153"/>
        <v>8.0792535065608018E-3</v>
      </c>
    </row>
    <row r="900" spans="3:25" ht="14.25" customHeight="1" x14ac:dyDescent="0.35">
      <c r="C900" s="95">
        <v>44958</v>
      </c>
      <c r="D900" s="96">
        <v>23402.75</v>
      </c>
      <c r="E900" s="92">
        <f t="shared" ref="E900:E963" si="154">D900/D901-1</f>
        <v>-1.3104349842916529E-2</v>
      </c>
      <c r="F900" s="96">
        <v>1723.5</v>
      </c>
      <c r="G900" s="92">
        <f t="shared" ref="G900:G963" si="155">F900/F901-1</f>
        <v>-2.8466741826381092E-2</v>
      </c>
      <c r="H900" s="96">
        <v>1155.34997558593</v>
      </c>
      <c r="I900" s="92">
        <f t="shared" ref="I900:I963" si="156">H900/H901-1</f>
        <v>-5.6009516676779447E-2</v>
      </c>
      <c r="J900" s="96">
        <v>42.529998779296797</v>
      </c>
      <c r="K900" s="92">
        <f t="shared" ref="K900:K963" si="157">J900/J901-1</f>
        <v>-4.9821260631361386E-2</v>
      </c>
      <c r="L900" s="96">
        <v>59.533912658691399</v>
      </c>
      <c r="M900" s="92">
        <f t="shared" ref="M900:M963" si="158">L900/L901-1</f>
        <v>-5.5208984229874192E-3</v>
      </c>
      <c r="N900" s="96">
        <v>230.87698364257801</v>
      </c>
      <c r="O900" s="92">
        <f t="shared" ref="O900:O963" si="159">N900/N901-1</f>
        <v>-1.3215921662247276E-2</v>
      </c>
      <c r="P900" s="96">
        <v>37.987834930419901</v>
      </c>
      <c r="Q900" s="92">
        <f t="shared" ref="Q900:Q963" si="160">P900/P901-1</f>
        <v>-3.416858855965399E-2</v>
      </c>
      <c r="R900" s="96">
        <v>151.14161682128901</v>
      </c>
      <c r="S900" s="92">
        <f t="shared" ref="S900:S963" si="161">R900/R901-1</f>
        <v>-6.7192640998845476E-3</v>
      </c>
      <c r="T900" s="96">
        <v>140.52015686035099</v>
      </c>
      <c r="U900" s="92">
        <f t="shared" ref="U900:U963" si="162">T900/T901-1</f>
        <v>-4.6139418975665869E-4</v>
      </c>
      <c r="V900" s="96">
        <v>200.579666137695</v>
      </c>
      <c r="W900" s="92">
        <f t="shared" ref="W900:W963" si="163">V900/V901-1</f>
        <v>-3.3114168340454886E-2</v>
      </c>
      <c r="X900" s="96">
        <v>401.46032714843699</v>
      </c>
      <c r="Y900" s="92">
        <f t="shared" ref="Y900:Y963" si="164">X900/X901-1</f>
        <v>-2.3447123749509413E-2</v>
      </c>
    </row>
    <row r="901" spans="3:25" ht="14.25" customHeight="1" x14ac:dyDescent="0.35">
      <c r="C901" s="95">
        <v>44957</v>
      </c>
      <c r="D901" s="96">
        <v>23713.5</v>
      </c>
      <c r="E901" s="92">
        <f t="shared" si="154"/>
        <v>1.189688794821353E-2</v>
      </c>
      <c r="F901" s="96">
        <v>1774</v>
      </c>
      <c r="G901" s="92">
        <f t="shared" si="155"/>
        <v>3.8520109301600991E-2</v>
      </c>
      <c r="H901" s="96">
        <v>1223.90002441406</v>
      </c>
      <c r="I901" s="92">
        <f t="shared" si="156"/>
        <v>2.9352417505517314E-2</v>
      </c>
      <c r="J901" s="96">
        <v>44.759998321533203</v>
      </c>
      <c r="K901" s="92">
        <f t="shared" si="157"/>
        <v>-4.9883299901760769E-2</v>
      </c>
      <c r="L901" s="96">
        <v>59.864418029785099</v>
      </c>
      <c r="M901" s="92">
        <f t="shared" si="158"/>
        <v>1.3821322586982099E-3</v>
      </c>
      <c r="N901" s="96">
        <v>233.96910095214801</v>
      </c>
      <c r="O901" s="92">
        <f t="shared" si="159"/>
        <v>3.8335896883392673E-2</v>
      </c>
      <c r="P901" s="96">
        <v>39.331745147705</v>
      </c>
      <c r="Q901" s="92">
        <f t="shared" si="160"/>
        <v>1.2687343968013742E-2</v>
      </c>
      <c r="R901" s="96">
        <v>152.16404724121</v>
      </c>
      <c r="S901" s="92">
        <f t="shared" si="161"/>
        <v>1.3621479187473806E-2</v>
      </c>
      <c r="T901" s="96">
        <v>140.58502197265599</v>
      </c>
      <c r="U901" s="92">
        <f t="shared" si="162"/>
        <v>2.2657369855485054E-2</v>
      </c>
      <c r="V901" s="96">
        <v>207.44917297363199</v>
      </c>
      <c r="W901" s="92">
        <f t="shared" si="163"/>
        <v>4.1839841880900952E-2</v>
      </c>
      <c r="X901" s="96">
        <v>411.09942626953102</v>
      </c>
      <c r="Y901" s="92">
        <f t="shared" si="164"/>
        <v>3.3773812609904308E-2</v>
      </c>
    </row>
    <row r="902" spans="3:25" ht="14.25" customHeight="1" x14ac:dyDescent="0.35">
      <c r="C902" s="95">
        <v>44956</v>
      </c>
      <c r="D902" s="96">
        <v>23434.7</v>
      </c>
      <c r="E902" s="92">
        <f t="shared" si="154"/>
        <v>-3.0420005006216444E-2</v>
      </c>
      <c r="F902" s="96">
        <v>1708.19995117187</v>
      </c>
      <c r="G902" s="92">
        <f t="shared" si="155"/>
        <v>-0.15192136203854434</v>
      </c>
      <c r="H902" s="96">
        <v>1189</v>
      </c>
      <c r="I902" s="92">
        <f t="shared" si="156"/>
        <v>-0.19999999999999996</v>
      </c>
      <c r="J902" s="96">
        <v>47.110000610351499</v>
      </c>
      <c r="K902" s="92">
        <f t="shared" si="157"/>
        <v>-5.0010073293110913E-2</v>
      </c>
      <c r="L902" s="96">
        <v>59.781791687011697</v>
      </c>
      <c r="M902" s="92">
        <f t="shared" si="158"/>
        <v>-2.0689726755638294E-3</v>
      </c>
      <c r="N902" s="96">
        <v>225.33084106445301</v>
      </c>
      <c r="O902" s="92">
        <f t="shared" si="159"/>
        <v>-2.9386859869787951E-2</v>
      </c>
      <c r="P902" s="96">
        <v>38.838981628417898</v>
      </c>
      <c r="Q902" s="92">
        <f t="shared" si="160"/>
        <v>3.4722441242869273E-3</v>
      </c>
      <c r="R902" s="96">
        <v>150.11920166015599</v>
      </c>
      <c r="S902" s="92">
        <f t="shared" si="161"/>
        <v>1.53340204596073E-2</v>
      </c>
      <c r="T902" s="96">
        <v>137.47030639648401</v>
      </c>
      <c r="U902" s="92">
        <f t="shared" si="162"/>
        <v>-3.3751153481334062E-2</v>
      </c>
      <c r="V902" s="96">
        <v>199.11810302734301</v>
      </c>
      <c r="W902" s="92">
        <f t="shared" si="163"/>
        <v>9.8839261467933426E-3</v>
      </c>
      <c r="X902" s="96">
        <v>397.66864013671801</v>
      </c>
      <c r="Y902" s="92">
        <f t="shared" si="164"/>
        <v>-1.0570598179000967E-2</v>
      </c>
    </row>
    <row r="903" spans="3:25" ht="14.25" customHeight="1" x14ac:dyDescent="0.35">
      <c r="C903" s="95">
        <v>44953</v>
      </c>
      <c r="D903" s="96">
        <v>24169.95</v>
      </c>
      <c r="E903" s="92">
        <f t="shared" si="154"/>
        <v>-5.0307854917230777E-2</v>
      </c>
      <c r="F903" s="96">
        <v>2014.19995117187</v>
      </c>
      <c r="G903" s="92">
        <f t="shared" si="155"/>
        <v>-0.20000001939355772</v>
      </c>
      <c r="H903" s="96">
        <v>1486.25</v>
      </c>
      <c r="I903" s="92">
        <f t="shared" si="156"/>
        <v>-0.19999463831561948</v>
      </c>
      <c r="J903" s="96">
        <v>49.590000152587798</v>
      </c>
      <c r="K903" s="92">
        <f t="shared" si="157"/>
        <v>-5.0000010961774422E-2</v>
      </c>
      <c r="L903" s="96">
        <v>59.905735015869098</v>
      </c>
      <c r="M903" s="92">
        <f t="shared" si="158"/>
        <v>-1.7615133599690469E-2</v>
      </c>
      <c r="N903" s="96">
        <v>232.15309143066401</v>
      </c>
      <c r="O903" s="92">
        <f t="shared" si="159"/>
        <v>-2.1918965201790264E-2</v>
      </c>
      <c r="P903" s="96">
        <v>38.70458984375</v>
      </c>
      <c r="Q903" s="92">
        <f t="shared" si="160"/>
        <v>-1.1441783154270135E-2</v>
      </c>
      <c r="R903" s="96">
        <v>147.85203552246</v>
      </c>
      <c r="S903" s="92">
        <f t="shared" si="161"/>
        <v>2.4108433327330037E-3</v>
      </c>
      <c r="T903" s="96">
        <v>142.27215576171801</v>
      </c>
      <c r="U903" s="92">
        <f t="shared" si="162"/>
        <v>-6.8368450537914516E-4</v>
      </c>
      <c r="V903" s="96">
        <v>197.16929626464801</v>
      </c>
      <c r="W903" s="92">
        <f t="shared" si="163"/>
        <v>4.4676651056951844E-3</v>
      </c>
      <c r="X903" s="96">
        <v>401.91714477539</v>
      </c>
      <c r="Y903" s="92">
        <f t="shared" si="164"/>
        <v>-5.3978452436203916E-2</v>
      </c>
    </row>
    <row r="904" spans="3:25" ht="14.25" customHeight="1" x14ac:dyDescent="0.35">
      <c r="C904" s="95">
        <v>44951</v>
      </c>
      <c r="D904" s="96">
        <v>25450.3</v>
      </c>
      <c r="E904" s="92">
        <f t="shared" si="154"/>
        <v>-1.9719015108474847E-2</v>
      </c>
      <c r="F904" s="96">
        <v>2517.75</v>
      </c>
      <c r="G904" s="92">
        <f t="shared" si="155"/>
        <v>-8.8481766372046189E-2</v>
      </c>
      <c r="H904" s="96">
        <v>1857.80004882812</v>
      </c>
      <c r="I904" s="92">
        <f t="shared" si="156"/>
        <v>-3.0780466661648465E-2</v>
      </c>
      <c r="J904" s="96">
        <v>52.200000762939403</v>
      </c>
      <c r="K904" s="92">
        <f t="shared" si="157"/>
        <v>-4.9699609085548602E-2</v>
      </c>
      <c r="L904" s="96">
        <v>60.979904174804602</v>
      </c>
      <c r="M904" s="92">
        <f t="shared" si="158"/>
        <v>-2.0284046573347814E-3</v>
      </c>
      <c r="N904" s="96">
        <v>237.35568237304599</v>
      </c>
      <c r="O904" s="92">
        <f t="shared" si="159"/>
        <v>-2.2240076363540529E-2</v>
      </c>
      <c r="P904" s="96">
        <v>39.152565002441399</v>
      </c>
      <c r="Q904" s="92">
        <f t="shared" si="160"/>
        <v>4.5978935334400894E-3</v>
      </c>
      <c r="R904" s="96">
        <v>147.49644470214801</v>
      </c>
      <c r="S904" s="92">
        <f t="shared" si="161"/>
        <v>-9.0335291734755518E-4</v>
      </c>
      <c r="T904" s="96">
        <v>142.36949157714801</v>
      </c>
      <c r="U904" s="92">
        <f t="shared" si="162"/>
        <v>-7.0151442443554535E-3</v>
      </c>
      <c r="V904" s="96">
        <v>196.29232788085901</v>
      </c>
      <c r="W904" s="92">
        <f t="shared" si="163"/>
        <v>-2.1374740218646049E-2</v>
      </c>
      <c r="X904" s="96">
        <v>424.84988403320301</v>
      </c>
      <c r="Y904" s="92">
        <f t="shared" si="164"/>
        <v>-1.8469701824908147E-2</v>
      </c>
    </row>
    <row r="905" spans="3:25" ht="14.25" customHeight="1" x14ac:dyDescent="0.35">
      <c r="C905" s="95">
        <v>44950</v>
      </c>
      <c r="D905" s="96">
        <v>25962.25</v>
      </c>
      <c r="E905" s="92">
        <f t="shared" si="154"/>
        <v>-6.7030257351042843E-3</v>
      </c>
      <c r="F905" s="96">
        <v>2762.14990234375</v>
      </c>
      <c r="G905" s="92">
        <f t="shared" si="155"/>
        <v>-7.8841257650823504E-3</v>
      </c>
      <c r="H905" s="96">
        <v>1916.80004882812</v>
      </c>
      <c r="I905" s="92">
        <f t="shared" si="156"/>
        <v>-7.7904221073095137E-3</v>
      </c>
      <c r="J905" s="96">
        <v>54.930000305175703</v>
      </c>
      <c r="K905" s="92">
        <f t="shared" si="157"/>
        <v>5.3074838720119644E-3</v>
      </c>
      <c r="L905" s="96">
        <v>61.103847503662102</v>
      </c>
      <c r="M905" s="92">
        <f t="shared" si="158"/>
        <v>-3.3691806270932378E-3</v>
      </c>
      <c r="N905" s="96">
        <v>242.75456237792901</v>
      </c>
      <c r="O905" s="92">
        <f t="shared" si="159"/>
        <v>1.8228341478472299E-3</v>
      </c>
      <c r="P905" s="96">
        <v>38.973369598388601</v>
      </c>
      <c r="Q905" s="92">
        <f t="shared" si="160"/>
        <v>1.6355178538012716E-2</v>
      </c>
      <c r="R905" s="96">
        <v>147.62980651855401</v>
      </c>
      <c r="S905" s="92">
        <f t="shared" si="161"/>
        <v>-4.7945426705129357E-3</v>
      </c>
      <c r="T905" s="96">
        <v>143.37528991699199</v>
      </c>
      <c r="U905" s="92">
        <f t="shared" si="162"/>
        <v>-1.8436330956405067E-2</v>
      </c>
      <c r="V905" s="96">
        <v>200.579666137695</v>
      </c>
      <c r="W905" s="92">
        <f t="shared" si="163"/>
        <v>-5.5556450756956144E-3</v>
      </c>
      <c r="X905" s="96">
        <v>432.84439086914</v>
      </c>
      <c r="Y905" s="92">
        <f t="shared" si="164"/>
        <v>-3.5132313271000637E-2</v>
      </c>
    </row>
    <row r="906" spans="3:25" ht="14.25" customHeight="1" x14ac:dyDescent="0.35">
      <c r="C906" s="95">
        <v>44949</v>
      </c>
      <c r="D906" s="96">
        <v>26137.45</v>
      </c>
      <c r="E906" s="92">
        <f t="shared" si="154"/>
        <v>9.1830702447559531E-5</v>
      </c>
      <c r="F906" s="96">
        <v>2784.10009765625</v>
      </c>
      <c r="G906" s="92">
        <f t="shared" si="155"/>
        <v>1.6855730494499177E-2</v>
      </c>
      <c r="H906" s="96">
        <v>1931.84997558593</v>
      </c>
      <c r="I906" s="92">
        <f t="shared" si="156"/>
        <v>-2.2145171360930194E-2</v>
      </c>
      <c r="J906" s="96">
        <v>54.639999389648402</v>
      </c>
      <c r="K906" s="92">
        <f t="shared" si="157"/>
        <v>-6.7260305976044599E-3</v>
      </c>
      <c r="L906" s="96">
        <v>61.310413360595703</v>
      </c>
      <c r="M906" s="92">
        <f t="shared" si="158"/>
        <v>5.4199689268723539E-3</v>
      </c>
      <c r="N906" s="96">
        <v>242.31286621093699</v>
      </c>
      <c r="O906" s="92">
        <f t="shared" si="159"/>
        <v>-5.9081417620321042E-2</v>
      </c>
      <c r="P906" s="96">
        <v>38.3462104797363</v>
      </c>
      <c r="Q906" s="92">
        <f t="shared" si="160"/>
        <v>4.6947319794001796E-3</v>
      </c>
      <c r="R906" s="96">
        <v>148.34103393554599</v>
      </c>
      <c r="S906" s="92">
        <f t="shared" si="161"/>
        <v>-1.0966307342480275E-2</v>
      </c>
      <c r="T906" s="96">
        <v>146.06825256347599</v>
      </c>
      <c r="U906" s="92">
        <f t="shared" si="162"/>
        <v>8.2865531865408126E-3</v>
      </c>
      <c r="V906" s="96">
        <v>201.70024108886699</v>
      </c>
      <c r="W906" s="92">
        <f t="shared" si="163"/>
        <v>-9.6520413035638963E-4</v>
      </c>
      <c r="X906" s="96">
        <v>448.60491943359301</v>
      </c>
      <c r="Y906" s="92">
        <f t="shared" si="164"/>
        <v>6.7391326920754002E-2</v>
      </c>
    </row>
    <row r="907" spans="3:25" ht="14.25" customHeight="1" x14ac:dyDescent="0.35">
      <c r="C907" s="95">
        <v>44946</v>
      </c>
      <c r="D907" s="96">
        <v>26135.05</v>
      </c>
      <c r="E907" s="92">
        <f t="shared" si="154"/>
        <v>-1.068302564690593E-3</v>
      </c>
      <c r="F907" s="96">
        <v>2737.94995117187</v>
      </c>
      <c r="G907" s="92">
        <f t="shared" si="155"/>
        <v>1.4080879917015565E-3</v>
      </c>
      <c r="H907" s="96">
        <v>1975.59997558593</v>
      </c>
      <c r="I907" s="92">
        <f t="shared" si="156"/>
        <v>1.0899005385883509E-2</v>
      </c>
      <c r="J907" s="96">
        <v>55.009998321533203</v>
      </c>
      <c r="K907" s="92">
        <f t="shared" si="157"/>
        <v>-9.0073863289245049E-3</v>
      </c>
      <c r="L907" s="96">
        <v>60.979904174804602</v>
      </c>
      <c r="M907" s="92">
        <f t="shared" si="158"/>
        <v>-1.3368989568157019E-2</v>
      </c>
      <c r="N907" s="96">
        <v>257.52798461914</v>
      </c>
      <c r="O907" s="92">
        <f t="shared" si="159"/>
        <v>-1.2793927028888596E-2</v>
      </c>
      <c r="P907" s="96">
        <v>38.167026519775298</v>
      </c>
      <c r="Q907" s="92">
        <f t="shared" si="160"/>
        <v>2.2809131135480998E-2</v>
      </c>
      <c r="R907" s="96">
        <v>149.98582458496</v>
      </c>
      <c r="S907" s="92">
        <f t="shared" si="161"/>
        <v>0</v>
      </c>
      <c r="T907" s="96">
        <v>144.86779785156199</v>
      </c>
      <c r="U907" s="92">
        <f t="shared" si="162"/>
        <v>1.1325198892428334E-2</v>
      </c>
      <c r="V907" s="96">
        <v>201.89511108398401</v>
      </c>
      <c r="W907" s="92">
        <f t="shared" si="163"/>
        <v>9.2547963332292316E-3</v>
      </c>
      <c r="X907" s="96">
        <v>420.28158569335898</v>
      </c>
      <c r="Y907" s="92">
        <f t="shared" si="164"/>
        <v>9.3251891286407762E-3</v>
      </c>
    </row>
    <row r="908" spans="3:25" ht="14.25" customHeight="1" x14ac:dyDescent="0.35">
      <c r="C908" s="95">
        <v>44945</v>
      </c>
      <c r="D908" s="96">
        <v>26163</v>
      </c>
      <c r="E908" s="92">
        <f t="shared" si="154"/>
        <v>-4.1697513183912571E-3</v>
      </c>
      <c r="F908" s="96">
        <v>2734.10009765625</v>
      </c>
      <c r="G908" s="92">
        <f t="shared" si="155"/>
        <v>8.6138882804573935E-3</v>
      </c>
      <c r="H908" s="96">
        <v>1954.30004882812</v>
      </c>
      <c r="I908" s="92">
        <f t="shared" si="156"/>
        <v>-6.8005083769732244E-2</v>
      </c>
      <c r="J908" s="96">
        <v>55.509998321533203</v>
      </c>
      <c r="K908" s="92">
        <f t="shared" si="157"/>
        <v>-4.1263607823400772E-3</v>
      </c>
      <c r="L908" s="96">
        <v>61.806190490722599</v>
      </c>
      <c r="M908" s="92">
        <f t="shared" si="158"/>
        <v>1.338713402541325E-3</v>
      </c>
      <c r="N908" s="96">
        <v>260.865478515625</v>
      </c>
      <c r="O908" s="92">
        <f t="shared" si="159"/>
        <v>3.3981325002883089E-3</v>
      </c>
      <c r="P908" s="96">
        <v>37.315883636474602</v>
      </c>
      <c r="Q908" s="92">
        <f t="shared" si="160"/>
        <v>-9.5124776720643123E-3</v>
      </c>
      <c r="R908" s="96">
        <v>149.98582458496</v>
      </c>
      <c r="S908" s="92">
        <f t="shared" si="161"/>
        <v>-4.4260354070733143E-3</v>
      </c>
      <c r="T908" s="96">
        <v>143.245513916015</v>
      </c>
      <c r="U908" s="92">
        <f t="shared" si="162"/>
        <v>6.3823660765494061E-3</v>
      </c>
      <c r="V908" s="96">
        <v>200.04374694824199</v>
      </c>
      <c r="W908" s="92">
        <f t="shared" si="163"/>
        <v>-1.0602498491381396E-2</v>
      </c>
      <c r="X908" s="96">
        <v>416.39859008789</v>
      </c>
      <c r="Y908" s="92">
        <f t="shared" si="164"/>
        <v>-4.9629771719726157E-2</v>
      </c>
    </row>
    <row r="909" spans="3:25" ht="14.25" customHeight="1" x14ac:dyDescent="0.35">
      <c r="C909" s="95">
        <v>44944</v>
      </c>
      <c r="D909" s="96">
        <v>26272.55</v>
      </c>
      <c r="E909" s="92">
        <f t="shared" si="154"/>
        <v>-2.2236063058512778E-3</v>
      </c>
      <c r="F909" s="96">
        <v>2710.75</v>
      </c>
      <c r="G909" s="92">
        <f t="shared" si="155"/>
        <v>-5.2476279598129283E-3</v>
      </c>
      <c r="H909" s="96">
        <v>2096.89990234375</v>
      </c>
      <c r="I909" s="92">
        <f t="shared" si="156"/>
        <v>-3.1969163318324445E-2</v>
      </c>
      <c r="J909" s="96">
        <v>55.740001678466797</v>
      </c>
      <c r="K909" s="92">
        <f t="shared" si="157"/>
        <v>-1.1526826001365897E-2</v>
      </c>
      <c r="L909" s="96">
        <v>61.723560333251903</v>
      </c>
      <c r="M909" s="92">
        <f t="shared" si="158"/>
        <v>2.0491812584007674E-2</v>
      </c>
      <c r="N909" s="96">
        <v>259.98202514648398</v>
      </c>
      <c r="O909" s="92">
        <f t="shared" si="159"/>
        <v>-3.5739487256005731E-3</v>
      </c>
      <c r="P909" s="96">
        <v>37.674259185791001</v>
      </c>
      <c r="Q909" s="92">
        <f t="shared" si="160"/>
        <v>2.6861951832709341E-2</v>
      </c>
      <c r="R909" s="96">
        <v>150.65261840820301</v>
      </c>
      <c r="S909" s="92">
        <f t="shared" si="161"/>
        <v>1.0435253379702303E-2</v>
      </c>
      <c r="T909" s="96">
        <v>142.33706665039</v>
      </c>
      <c r="U909" s="92">
        <f t="shared" si="162"/>
        <v>4.3497912638534864E-3</v>
      </c>
      <c r="V909" s="96">
        <v>202.18743896484301</v>
      </c>
      <c r="W909" s="92">
        <f t="shared" si="163"/>
        <v>-9.6288058041449354E-4</v>
      </c>
      <c r="X909" s="96">
        <v>438.1435546875</v>
      </c>
      <c r="Y909" s="92">
        <f t="shared" si="164"/>
        <v>-6.2169721623400731E-3</v>
      </c>
    </row>
    <row r="910" spans="3:25" ht="14.25" customHeight="1" x14ac:dyDescent="0.35">
      <c r="C910" s="95">
        <v>44943</v>
      </c>
      <c r="D910" s="96">
        <v>26331.1</v>
      </c>
      <c r="E910" s="92">
        <f t="shared" si="154"/>
        <v>1.1687907511074958E-2</v>
      </c>
      <c r="F910" s="96">
        <v>2725.05004882812</v>
      </c>
      <c r="G910" s="92">
        <f t="shared" si="155"/>
        <v>8.120287957853245E-3</v>
      </c>
      <c r="H910" s="96">
        <v>2166.14990234375</v>
      </c>
      <c r="I910" s="92">
        <f t="shared" si="156"/>
        <v>3.6534525663564743E-2</v>
      </c>
      <c r="J910" s="96">
        <v>56.389999389648402</v>
      </c>
      <c r="K910" s="92">
        <f t="shared" si="157"/>
        <v>3.2973057923233462E-2</v>
      </c>
      <c r="L910" s="96">
        <v>60.484130859375</v>
      </c>
      <c r="M910" s="92">
        <f t="shared" si="158"/>
        <v>-9.4723754555603445E-3</v>
      </c>
      <c r="N910" s="96">
        <v>260.91452026367102</v>
      </c>
      <c r="O910" s="92">
        <f t="shared" si="159"/>
        <v>-8.9485785359546544E-3</v>
      </c>
      <c r="P910" s="96">
        <v>36.688728332519503</v>
      </c>
      <c r="Q910" s="92">
        <f t="shared" si="160"/>
        <v>4.1984892853363043E-2</v>
      </c>
      <c r="R910" s="96">
        <v>149.096755981445</v>
      </c>
      <c r="S910" s="92">
        <f t="shared" si="161"/>
        <v>1.0545400729055077E-2</v>
      </c>
      <c r="T910" s="96">
        <v>141.720611572265</v>
      </c>
      <c r="U910" s="92">
        <f t="shared" si="162"/>
        <v>1.2752138459513507E-2</v>
      </c>
      <c r="V910" s="96">
        <v>202.38230895996</v>
      </c>
      <c r="W910" s="92">
        <f t="shared" si="163"/>
        <v>3.6240202175712444E-3</v>
      </c>
      <c r="X910" s="96">
        <v>440.884521484375</v>
      </c>
      <c r="Y910" s="92">
        <f t="shared" si="164"/>
        <v>7.2009735899232208E-3</v>
      </c>
    </row>
    <row r="911" spans="3:25" ht="14.25" customHeight="1" x14ac:dyDescent="0.35">
      <c r="C911" s="95">
        <v>44942</v>
      </c>
      <c r="D911" s="96">
        <v>26026.9</v>
      </c>
      <c r="E911" s="92">
        <f t="shared" si="154"/>
        <v>6.3547484683452726E-3</v>
      </c>
      <c r="F911" s="96">
        <v>2703.10009765625</v>
      </c>
      <c r="G911" s="92">
        <f t="shared" si="155"/>
        <v>5.2249116130258511E-3</v>
      </c>
      <c r="H911" s="96">
        <v>2089.80004882812</v>
      </c>
      <c r="I911" s="92">
        <f t="shared" si="156"/>
        <v>9.0909102495027705E-2</v>
      </c>
      <c r="J911" s="96">
        <v>54.590000152587798</v>
      </c>
      <c r="K911" s="92">
        <f t="shared" si="157"/>
        <v>-2.0631530162354861E-2</v>
      </c>
      <c r="L911" s="96">
        <v>61.062538146972599</v>
      </c>
      <c r="M911" s="92">
        <f t="shared" si="158"/>
        <v>-6.7605164612627444E-4</v>
      </c>
      <c r="N911" s="96">
        <v>263.270416259765</v>
      </c>
      <c r="O911" s="92">
        <f t="shared" si="159"/>
        <v>1.1197377894149874E-3</v>
      </c>
      <c r="P911" s="96">
        <v>35.210422515869098</v>
      </c>
      <c r="Q911" s="92">
        <f t="shared" si="160"/>
        <v>1.1582975615571423E-2</v>
      </c>
      <c r="R911" s="96">
        <v>147.54087829589801</v>
      </c>
      <c r="S911" s="92">
        <f t="shared" si="161"/>
        <v>-1.1025023854378757E-2</v>
      </c>
      <c r="T911" s="96">
        <v>139.93612670898401</v>
      </c>
      <c r="U911" s="92">
        <f t="shared" si="162"/>
        <v>7.7104094593356542E-3</v>
      </c>
      <c r="V911" s="96">
        <v>201.65151977539</v>
      </c>
      <c r="W911" s="92">
        <f t="shared" si="163"/>
        <v>2.4218900815802247E-3</v>
      </c>
      <c r="X911" s="96">
        <v>437.732421875</v>
      </c>
      <c r="Y911" s="92">
        <f t="shared" si="164"/>
        <v>-3.950140620116227E-3</v>
      </c>
    </row>
    <row r="912" spans="3:25" ht="14.25" customHeight="1" x14ac:dyDescent="0.35">
      <c r="C912" s="95">
        <v>44939</v>
      </c>
      <c r="D912" s="96">
        <v>25862.55</v>
      </c>
      <c r="E912" s="92">
        <f t="shared" si="154"/>
        <v>6.3405656119162046E-3</v>
      </c>
      <c r="F912" s="96">
        <v>2689.05004882812</v>
      </c>
      <c r="G912" s="92">
        <f t="shared" si="155"/>
        <v>2.479041494974088E-2</v>
      </c>
      <c r="H912" s="96">
        <v>1915.65002441406</v>
      </c>
      <c r="I912" s="92">
        <f t="shared" si="156"/>
        <v>1.3651903146508104E-2</v>
      </c>
      <c r="J912" s="96">
        <v>55.740001678466797</v>
      </c>
      <c r="K912" s="92">
        <f t="shared" si="157"/>
        <v>1.8454269042174065E-2</v>
      </c>
      <c r="L912" s="96">
        <v>61.103847503662102</v>
      </c>
      <c r="M912" s="92">
        <f t="shared" si="158"/>
        <v>-1.5312928472087095E-2</v>
      </c>
      <c r="N912" s="96">
        <v>262.97595214843699</v>
      </c>
      <c r="O912" s="92">
        <f t="shared" si="159"/>
        <v>-2.0117105680303227E-2</v>
      </c>
      <c r="P912" s="96">
        <v>34.8072509765625</v>
      </c>
      <c r="Q912" s="92">
        <f t="shared" si="160"/>
        <v>-2.5674467170351267E-3</v>
      </c>
      <c r="R912" s="96">
        <v>149.18565368652301</v>
      </c>
      <c r="S912" s="92">
        <f t="shared" si="161"/>
        <v>1.1147930049096866E-2</v>
      </c>
      <c r="T912" s="96">
        <v>138.86541748046801</v>
      </c>
      <c r="U912" s="92">
        <f t="shared" si="162"/>
        <v>2.3418894222446696E-3</v>
      </c>
      <c r="V912" s="96">
        <v>201.16432189941401</v>
      </c>
      <c r="W912" s="92">
        <f t="shared" si="163"/>
        <v>3.64611893577238E-3</v>
      </c>
      <c r="X912" s="96">
        <v>439.46838378906199</v>
      </c>
      <c r="Y912" s="92">
        <f t="shared" si="164"/>
        <v>-7.1215183839199447E-3</v>
      </c>
    </row>
    <row r="913" spans="3:25" ht="14.25" customHeight="1" x14ac:dyDescent="0.35">
      <c r="C913" s="95">
        <v>44938</v>
      </c>
      <c r="D913" s="96">
        <v>25699.599999999999</v>
      </c>
      <c r="E913" s="92">
        <f t="shared" si="154"/>
        <v>-6.840156743930792E-3</v>
      </c>
      <c r="F913" s="96">
        <v>2624</v>
      </c>
      <c r="G913" s="92">
        <f t="shared" si="155"/>
        <v>1.4949581636463094E-2</v>
      </c>
      <c r="H913" s="96">
        <v>1889.84997558593</v>
      </c>
      <c r="I913" s="92">
        <f t="shared" si="156"/>
        <v>6.7655493736225036E-3</v>
      </c>
      <c r="J913" s="96">
        <v>54.7299995422363</v>
      </c>
      <c r="K913" s="92">
        <f t="shared" si="157"/>
        <v>-9.2324786519567548E-3</v>
      </c>
      <c r="L913" s="96">
        <v>62.0540771484375</v>
      </c>
      <c r="M913" s="92">
        <f t="shared" si="158"/>
        <v>6.6620432209862912E-4</v>
      </c>
      <c r="N913" s="96">
        <v>268.37487792968699</v>
      </c>
      <c r="O913" s="92">
        <f t="shared" si="159"/>
        <v>-2.1299332156843986E-2</v>
      </c>
      <c r="P913" s="96">
        <v>34.896846771240199</v>
      </c>
      <c r="Q913" s="92">
        <f t="shared" si="160"/>
        <v>-5.1087692036966281E-3</v>
      </c>
      <c r="R913" s="96">
        <v>147.54087829589801</v>
      </c>
      <c r="S913" s="92">
        <f t="shared" si="161"/>
        <v>-6.0237308950761292E-4</v>
      </c>
      <c r="T913" s="96">
        <v>138.54096984863199</v>
      </c>
      <c r="U913" s="92">
        <f t="shared" si="162"/>
        <v>7.3130263976055598E-3</v>
      </c>
      <c r="V913" s="96">
        <v>200.43351745605401</v>
      </c>
      <c r="W913" s="92">
        <f t="shared" si="163"/>
        <v>-7.2863159289870971E-4</v>
      </c>
      <c r="X913" s="96">
        <v>442.620513916015</v>
      </c>
      <c r="Y913" s="92">
        <f t="shared" si="164"/>
        <v>-8.493554806720538E-3</v>
      </c>
    </row>
    <row r="914" spans="3:25" ht="14.25" customHeight="1" x14ac:dyDescent="0.35">
      <c r="C914" s="95">
        <v>44937</v>
      </c>
      <c r="D914" s="96">
        <v>25876.6</v>
      </c>
      <c r="E914" s="92">
        <f t="shared" si="154"/>
        <v>-8.28961135021411E-3</v>
      </c>
      <c r="F914" s="96">
        <v>2585.35009765625</v>
      </c>
      <c r="G914" s="92">
        <f t="shared" si="155"/>
        <v>-2.5131939043646301E-2</v>
      </c>
      <c r="H914" s="96">
        <v>1877.15002441406</v>
      </c>
      <c r="I914" s="92">
        <f t="shared" si="156"/>
        <v>-9.5240223843658933E-3</v>
      </c>
      <c r="J914" s="96">
        <v>55.240001678466797</v>
      </c>
      <c r="K914" s="92">
        <f t="shared" si="157"/>
        <v>-1.0744958318077535E-2</v>
      </c>
      <c r="L914" s="96">
        <v>62.012763977050703</v>
      </c>
      <c r="M914" s="92">
        <f t="shared" si="158"/>
        <v>3.3422782521941308E-3</v>
      </c>
      <c r="N914" s="96">
        <v>274.21548461914</v>
      </c>
      <c r="O914" s="92">
        <f t="shared" si="159"/>
        <v>-1.3942862084238561E-2</v>
      </c>
      <c r="P914" s="96">
        <v>35.076042175292898</v>
      </c>
      <c r="Q914" s="92">
        <f t="shared" si="160"/>
        <v>0</v>
      </c>
      <c r="R914" s="96">
        <v>147.62980651855401</v>
      </c>
      <c r="S914" s="92">
        <f t="shared" si="161"/>
        <v>-1.1312751953831746E-2</v>
      </c>
      <c r="T914" s="96">
        <v>137.53517150878901</v>
      </c>
      <c r="U914" s="92">
        <f t="shared" si="162"/>
        <v>7.0810592545478279E-4</v>
      </c>
      <c r="V914" s="96">
        <v>200.579666137695</v>
      </c>
      <c r="W914" s="92">
        <f t="shared" si="163"/>
        <v>-9.7074303756006231E-4</v>
      </c>
      <c r="X914" s="96">
        <v>446.41213989257801</v>
      </c>
      <c r="Y914" s="92">
        <f t="shared" si="164"/>
        <v>3.8006133133796638E-3</v>
      </c>
    </row>
    <row r="915" spans="3:25" ht="14.25" customHeight="1" x14ac:dyDescent="0.35">
      <c r="C915" s="95">
        <v>44936</v>
      </c>
      <c r="D915" s="96">
        <v>26092.9</v>
      </c>
      <c r="E915" s="92">
        <f t="shared" si="154"/>
        <v>-2.7155685590286582E-3</v>
      </c>
      <c r="F915" s="96">
        <v>2652</v>
      </c>
      <c r="G915" s="92">
        <f t="shared" si="155"/>
        <v>1.4343086632243152E-2</v>
      </c>
      <c r="H915" s="96">
        <v>1895.19995117187</v>
      </c>
      <c r="I915" s="92">
        <f t="shared" si="156"/>
        <v>1.9826059884251457E-3</v>
      </c>
      <c r="J915" s="96">
        <v>55.840000152587798</v>
      </c>
      <c r="K915" s="92">
        <f t="shared" si="157"/>
        <v>-2.9544677370360484E-2</v>
      </c>
      <c r="L915" s="96">
        <v>61.806190490722599</v>
      </c>
      <c r="M915" s="92">
        <f t="shared" si="158"/>
        <v>-7.9575872916665125E-3</v>
      </c>
      <c r="N915" s="96">
        <v>278.09289550781199</v>
      </c>
      <c r="O915" s="92">
        <f t="shared" si="159"/>
        <v>-4.2179412045292297E-3</v>
      </c>
      <c r="P915" s="96">
        <v>35.076042175292898</v>
      </c>
      <c r="Q915" s="92">
        <f t="shared" si="160"/>
        <v>-3.8164932702990928E-3</v>
      </c>
      <c r="R915" s="96">
        <v>149.31901550292901</v>
      </c>
      <c r="S915" s="92">
        <f t="shared" si="161"/>
        <v>-1.4377969411966007E-2</v>
      </c>
      <c r="T915" s="96">
        <v>137.43785095214801</v>
      </c>
      <c r="U915" s="92">
        <f t="shared" si="162"/>
        <v>1.2912626468907451E-2</v>
      </c>
      <c r="V915" s="96">
        <v>200.77456665039</v>
      </c>
      <c r="W915" s="92">
        <f t="shared" si="163"/>
        <v>-7.2739479052463807E-4</v>
      </c>
      <c r="X915" s="96">
        <v>444.721923828125</v>
      </c>
      <c r="Y915" s="92">
        <f t="shared" si="164"/>
        <v>-1.025789303681357E-4</v>
      </c>
    </row>
    <row r="916" spans="3:25" ht="14.25" customHeight="1" x14ac:dyDescent="0.35">
      <c r="C916" s="95">
        <v>44935</v>
      </c>
      <c r="D916" s="96">
        <v>26163.95</v>
      </c>
      <c r="E916" s="92">
        <f t="shared" si="154"/>
        <v>1.6910977365875324E-2</v>
      </c>
      <c r="F916" s="96">
        <v>2614.5</v>
      </c>
      <c r="G916" s="92">
        <f t="shared" si="155"/>
        <v>3.6122574678960406E-2</v>
      </c>
      <c r="H916" s="96">
        <v>1891.44995117187</v>
      </c>
      <c r="I916" s="92">
        <f t="shared" si="156"/>
        <v>2.8940541913161866E-2</v>
      </c>
      <c r="J916" s="96">
        <v>57.540000915527301</v>
      </c>
      <c r="K916" s="92">
        <f t="shared" si="157"/>
        <v>1.5172911180684423E-2</v>
      </c>
      <c r="L916" s="96">
        <v>62.301963806152301</v>
      </c>
      <c r="M916" s="92">
        <f t="shared" si="158"/>
        <v>-5.9327219880169757E-3</v>
      </c>
      <c r="N916" s="96">
        <v>279.27084350585898</v>
      </c>
      <c r="O916" s="92">
        <f t="shared" si="159"/>
        <v>2.0444922896927675E-2</v>
      </c>
      <c r="P916" s="96">
        <v>35.210422515869098</v>
      </c>
      <c r="Q916" s="92">
        <f t="shared" si="160"/>
        <v>-6.3210813488796536E-3</v>
      </c>
      <c r="R916" s="96">
        <v>151.49723815917901</v>
      </c>
      <c r="S916" s="92">
        <f t="shared" si="161"/>
        <v>8.2838831752189979E-3</v>
      </c>
      <c r="T916" s="96">
        <v>135.685791015625</v>
      </c>
      <c r="U916" s="92">
        <f t="shared" si="162"/>
        <v>4.8052047401423437E-3</v>
      </c>
      <c r="V916" s="96">
        <v>200.92071533203099</v>
      </c>
      <c r="W916" s="92">
        <f t="shared" si="163"/>
        <v>3.8948026654161971E-3</v>
      </c>
      <c r="X916" s="96">
        <v>444.76754760742102</v>
      </c>
      <c r="Y916" s="92">
        <f t="shared" si="164"/>
        <v>1.2163412436499321E-2</v>
      </c>
    </row>
    <row r="917" spans="3:25" ht="14.25" customHeight="1" x14ac:dyDescent="0.35">
      <c r="C917" s="95">
        <v>44932</v>
      </c>
      <c r="D917" s="96">
        <v>25728.85</v>
      </c>
      <c r="E917" s="92">
        <f t="shared" si="154"/>
        <v>4.2771849124245698E-4</v>
      </c>
      <c r="F917" s="96">
        <v>2523.35009765625</v>
      </c>
      <c r="G917" s="92">
        <f t="shared" si="155"/>
        <v>-1.2058730248853955E-2</v>
      </c>
      <c r="H917" s="96">
        <v>1838.25</v>
      </c>
      <c r="I917" s="92">
        <f t="shared" si="156"/>
        <v>-1.1693548387096797E-2</v>
      </c>
      <c r="J917" s="96">
        <v>56.680000305175703</v>
      </c>
      <c r="K917" s="92">
        <f t="shared" si="157"/>
        <v>-1.852813324371072E-2</v>
      </c>
      <c r="L917" s="96">
        <v>62.673789978027301</v>
      </c>
      <c r="M917" s="92">
        <f t="shared" si="158"/>
        <v>-1.4295085633842741E-2</v>
      </c>
      <c r="N917" s="96">
        <v>273.67556762695301</v>
      </c>
      <c r="O917" s="92">
        <f t="shared" si="159"/>
        <v>-7.8292286630401442E-3</v>
      </c>
      <c r="P917" s="96">
        <v>35.4344062805175</v>
      </c>
      <c r="Q917" s="92">
        <f t="shared" si="160"/>
        <v>8.928483177767399E-3</v>
      </c>
      <c r="R917" s="96">
        <v>150.25256347656199</v>
      </c>
      <c r="S917" s="92">
        <f t="shared" si="161"/>
        <v>-5.2969935821270964E-3</v>
      </c>
      <c r="T917" s="96">
        <v>135.03691101074199</v>
      </c>
      <c r="U917" s="92">
        <f t="shared" si="162"/>
        <v>-3.3523110303130821E-3</v>
      </c>
      <c r="V917" s="96">
        <v>200.14120483398401</v>
      </c>
      <c r="W917" s="92">
        <f t="shared" si="163"/>
        <v>-1.0597315730880297E-2</v>
      </c>
      <c r="X917" s="96">
        <v>439.42266845703102</v>
      </c>
      <c r="Y917" s="92">
        <f t="shared" si="164"/>
        <v>-7.5320442900208562E-3</v>
      </c>
    </row>
    <row r="918" spans="3:25" ht="14.25" customHeight="1" x14ac:dyDescent="0.35">
      <c r="C918" s="95">
        <v>44931</v>
      </c>
      <c r="D918" s="96">
        <v>25717.85</v>
      </c>
      <c r="E918" s="92">
        <f t="shared" si="154"/>
        <v>4.3857679292185203E-3</v>
      </c>
      <c r="F918" s="96">
        <v>2554.14990234375</v>
      </c>
      <c r="G918" s="92">
        <f t="shared" si="155"/>
        <v>1.6496180195549659E-2</v>
      </c>
      <c r="H918" s="96">
        <v>1860</v>
      </c>
      <c r="I918" s="92">
        <f t="shared" si="156"/>
        <v>-2.6874496103201917E-4</v>
      </c>
      <c r="J918" s="96">
        <v>57.75</v>
      </c>
      <c r="K918" s="92">
        <f t="shared" si="157"/>
        <v>7.5017499557772371E-3</v>
      </c>
      <c r="L918" s="96">
        <v>63.582710266113203</v>
      </c>
      <c r="M918" s="92">
        <f t="shared" si="158"/>
        <v>-6.4933289588919862E-4</v>
      </c>
      <c r="N918" s="96">
        <v>275.83514404296801</v>
      </c>
      <c r="O918" s="92">
        <f t="shared" si="159"/>
        <v>-1.2128699831621792E-2</v>
      </c>
      <c r="P918" s="96">
        <v>35.120830535888601</v>
      </c>
      <c r="Q918" s="92">
        <f t="shared" si="160"/>
        <v>-1.3836388389323218E-2</v>
      </c>
      <c r="R918" s="96">
        <v>151.05268859863199</v>
      </c>
      <c r="S918" s="92">
        <f t="shared" si="161"/>
        <v>1.9807743043681825E-2</v>
      </c>
      <c r="T918" s="96">
        <v>135.491119384765</v>
      </c>
      <c r="U918" s="92">
        <f t="shared" si="162"/>
        <v>-1.0661006942326079E-2</v>
      </c>
      <c r="V918" s="96">
        <v>202.28488159179599</v>
      </c>
      <c r="W918" s="92">
        <f t="shared" si="163"/>
        <v>-2.4026871808771055E-3</v>
      </c>
      <c r="X918" s="96">
        <v>442.75753784179602</v>
      </c>
      <c r="Y918" s="92">
        <f t="shared" si="164"/>
        <v>4.128312959075231E-4</v>
      </c>
    </row>
    <row r="919" spans="3:25" ht="14.25" customHeight="1" x14ac:dyDescent="0.35">
      <c r="C919" s="95">
        <v>44930</v>
      </c>
      <c r="D919" s="96">
        <v>25605.55</v>
      </c>
      <c r="E919" s="92">
        <f t="shared" si="154"/>
        <v>-1.5371866504135689E-2</v>
      </c>
      <c r="F919" s="96">
        <v>2512.69995117187</v>
      </c>
      <c r="G919" s="92">
        <f t="shared" si="155"/>
        <v>-2.4781237098534414E-2</v>
      </c>
      <c r="H919" s="96">
        <v>1860.5</v>
      </c>
      <c r="I919" s="92">
        <f t="shared" si="156"/>
        <v>-1.7142529918332539E-2</v>
      </c>
      <c r="J919" s="96">
        <v>57.319999694824197</v>
      </c>
      <c r="K919" s="92">
        <f t="shared" si="157"/>
        <v>-2.7650569075818421E-2</v>
      </c>
      <c r="L919" s="96">
        <v>63.6240234375</v>
      </c>
      <c r="M919" s="92">
        <f t="shared" si="158"/>
        <v>-4.5248825566996942E-3</v>
      </c>
      <c r="N919" s="96">
        <v>279.22174072265602</v>
      </c>
      <c r="O919" s="92">
        <f t="shared" si="159"/>
        <v>-1.8968846667274275E-2</v>
      </c>
      <c r="P919" s="96">
        <v>35.613594055175703</v>
      </c>
      <c r="Q919" s="92">
        <f t="shared" si="160"/>
        <v>-1.2563607004724142E-3</v>
      </c>
      <c r="R919" s="96">
        <v>148.11878967285099</v>
      </c>
      <c r="S919" s="92">
        <f t="shared" si="161"/>
        <v>-5.9665887007585017E-3</v>
      </c>
      <c r="T919" s="96">
        <v>136.95115661621</v>
      </c>
      <c r="U919" s="92">
        <f t="shared" si="162"/>
        <v>-2.1103911153645849E-2</v>
      </c>
      <c r="V919" s="96">
        <v>202.77207946777301</v>
      </c>
      <c r="W919" s="92">
        <f t="shared" si="163"/>
        <v>-1.5377348494895138E-2</v>
      </c>
      <c r="X919" s="96">
        <v>442.57482910156199</v>
      </c>
      <c r="Y919" s="92">
        <f t="shared" si="164"/>
        <v>-3.0133082161897029E-2</v>
      </c>
    </row>
    <row r="920" spans="3:25" ht="14.25" customHeight="1" x14ac:dyDescent="0.35">
      <c r="C920" s="95">
        <v>44929</v>
      </c>
      <c r="D920" s="96">
        <v>26005.3</v>
      </c>
      <c r="E920" s="92">
        <f t="shared" si="154"/>
        <v>-9.872843916868268E-4</v>
      </c>
      <c r="F920" s="96">
        <v>2576.55004882812</v>
      </c>
      <c r="G920" s="92">
        <f t="shared" si="155"/>
        <v>1.0609942666452321E-2</v>
      </c>
      <c r="H920" s="96">
        <v>1892.94995117187</v>
      </c>
      <c r="I920" s="92">
        <f t="shared" si="156"/>
        <v>2.2502250806768487E-3</v>
      </c>
      <c r="J920" s="96">
        <v>58.950000762939403</v>
      </c>
      <c r="K920" s="92">
        <f t="shared" si="157"/>
        <v>-1.140366079147026E-2</v>
      </c>
      <c r="L920" s="96">
        <v>63.913223266601499</v>
      </c>
      <c r="M920" s="92">
        <f t="shared" si="158"/>
        <v>-3.8635032655656154E-3</v>
      </c>
      <c r="N920" s="96">
        <v>284.62066650390602</v>
      </c>
      <c r="O920" s="92">
        <f t="shared" si="159"/>
        <v>-1.2263503012258981E-2</v>
      </c>
      <c r="P920" s="96">
        <v>35.658393859863203</v>
      </c>
      <c r="Q920" s="92">
        <f t="shared" si="160"/>
        <v>-3.754717109829997E-3</v>
      </c>
      <c r="R920" s="96">
        <v>149.00785827636699</v>
      </c>
      <c r="S920" s="92">
        <f t="shared" si="161"/>
        <v>-2.3808103315997586E-3</v>
      </c>
      <c r="T920" s="96">
        <v>139.90367126464801</v>
      </c>
      <c r="U920" s="92">
        <f t="shared" si="162"/>
        <v>2.557368294386464E-3</v>
      </c>
      <c r="V920" s="96">
        <v>205.938873291015</v>
      </c>
      <c r="W920" s="92">
        <f t="shared" si="163"/>
        <v>-2.3600829606735818E-3</v>
      </c>
      <c r="X920" s="96">
        <v>456.32531738281199</v>
      </c>
      <c r="Y920" s="92">
        <f t="shared" si="164"/>
        <v>-2.2972786689108293E-3</v>
      </c>
    </row>
    <row r="921" spans="3:25" ht="14.25" customHeight="1" x14ac:dyDescent="0.35">
      <c r="C921" s="95">
        <v>44928</v>
      </c>
      <c r="D921" s="96">
        <v>26031</v>
      </c>
      <c r="E921" s="92">
        <f t="shared" si="154"/>
        <v>6.229259156895095E-3</v>
      </c>
      <c r="F921" s="96">
        <v>2549.5</v>
      </c>
      <c r="G921" s="92">
        <f t="shared" si="155"/>
        <v>-1.5351935888770929E-2</v>
      </c>
      <c r="H921" s="96">
        <v>1888.69995117187</v>
      </c>
      <c r="I921" s="92">
        <f t="shared" si="156"/>
        <v>-2.2310848207295342E-2</v>
      </c>
      <c r="J921" s="96">
        <v>59.630001068115199</v>
      </c>
      <c r="K921" s="92">
        <f t="shared" si="157"/>
        <v>-4.6736568187288885E-3</v>
      </c>
      <c r="L921" s="96">
        <v>64.161109924316406</v>
      </c>
      <c r="M921" s="92">
        <f t="shared" si="158"/>
        <v>1.6361231669475007E-2</v>
      </c>
      <c r="N921" s="96">
        <v>288.15444946289</v>
      </c>
      <c r="O921" s="92">
        <f t="shared" si="159"/>
        <v>2.068823647874507E-2</v>
      </c>
      <c r="P921" s="96">
        <v>35.7927856445312</v>
      </c>
      <c r="Q921" s="92">
        <f t="shared" si="160"/>
        <v>5.0315502860474037E-3</v>
      </c>
      <c r="R921" s="96">
        <v>149.36346435546801</v>
      </c>
      <c r="S921" s="92">
        <f t="shared" si="161"/>
        <v>9.3118702165926326E-3</v>
      </c>
      <c r="T921" s="96">
        <v>139.54679870605401</v>
      </c>
      <c r="U921" s="92">
        <f t="shared" si="162"/>
        <v>6.3175030254405407E-3</v>
      </c>
      <c r="V921" s="96">
        <v>206.42605590820301</v>
      </c>
      <c r="W921" s="92">
        <f t="shared" si="163"/>
        <v>1.9980733340892121E-2</v>
      </c>
      <c r="X921" s="96">
        <v>457.37603759765602</v>
      </c>
      <c r="Y921" s="92">
        <f t="shared" si="164"/>
        <v>1.6756439809956447E-2</v>
      </c>
    </row>
    <row r="922" spans="3:25" ht="14.25" customHeight="1" x14ac:dyDescent="0.35">
      <c r="C922" s="95">
        <v>44925</v>
      </c>
      <c r="D922" s="96">
        <v>25869.85</v>
      </c>
      <c r="E922" s="92">
        <f t="shared" si="154"/>
        <v>2.416523608468335E-4</v>
      </c>
      <c r="F922" s="96">
        <v>2589.25</v>
      </c>
      <c r="G922" s="92">
        <f t="shared" si="155"/>
        <v>-3.0061809327589395E-2</v>
      </c>
      <c r="H922" s="96">
        <v>1931.80004882812</v>
      </c>
      <c r="I922" s="92">
        <f t="shared" si="156"/>
        <v>1.1281271471336174E-2</v>
      </c>
      <c r="J922" s="96">
        <v>59.909999847412102</v>
      </c>
      <c r="K922" s="92">
        <f t="shared" si="157"/>
        <v>-1.6256184789192551E-2</v>
      </c>
      <c r="L922" s="96">
        <v>63.1282539367675</v>
      </c>
      <c r="M922" s="92">
        <f t="shared" si="158"/>
        <v>-7.1474828210950081E-3</v>
      </c>
      <c r="N922" s="96">
        <v>282.313873291015</v>
      </c>
      <c r="O922" s="92">
        <f t="shared" si="159"/>
        <v>3.8395186880164633E-3</v>
      </c>
      <c r="P922" s="96">
        <v>35.613594055175703</v>
      </c>
      <c r="Q922" s="92">
        <f t="shared" si="160"/>
        <v>6.328974068073645E-3</v>
      </c>
      <c r="R922" s="96">
        <v>147.98544311523401</v>
      </c>
      <c r="S922" s="92">
        <f t="shared" si="161"/>
        <v>-1.7989158336269018E-3</v>
      </c>
      <c r="T922" s="96">
        <v>138.67074584960901</v>
      </c>
      <c r="U922" s="92">
        <f t="shared" si="162"/>
        <v>-9.5019055363617655E-3</v>
      </c>
      <c r="V922" s="96">
        <v>202.38230895996</v>
      </c>
      <c r="W922" s="92">
        <f t="shared" si="163"/>
        <v>8.9871663313443317E-3</v>
      </c>
      <c r="X922" s="96">
        <v>449.83834838867102</v>
      </c>
      <c r="Y922" s="92">
        <f t="shared" si="164"/>
        <v>-8.9573221689821514E-3</v>
      </c>
    </row>
    <row r="923" spans="3:25" ht="14.25" customHeight="1" x14ac:dyDescent="0.35">
      <c r="C923" s="95">
        <v>44924</v>
      </c>
      <c r="D923" s="96">
        <v>25863.599999999999</v>
      </c>
      <c r="E923" s="92">
        <f t="shared" si="154"/>
        <v>5.3740765431762316E-3</v>
      </c>
      <c r="F923" s="96">
        <v>2669.5</v>
      </c>
      <c r="G923" s="92">
        <f t="shared" si="155"/>
        <v>4.0963969205219053E-2</v>
      </c>
      <c r="H923" s="96">
        <v>1910.25</v>
      </c>
      <c r="I923" s="92">
        <f t="shared" si="156"/>
        <v>6.5337221453669603E-3</v>
      </c>
      <c r="J923" s="96">
        <v>60.900001525878899</v>
      </c>
      <c r="K923" s="92">
        <f t="shared" si="157"/>
        <v>3.2949054435862379E-3</v>
      </c>
      <c r="L923" s="96">
        <v>63.582710266113203</v>
      </c>
      <c r="M923" s="92">
        <f t="shared" si="158"/>
        <v>-1.9454124068918333E-3</v>
      </c>
      <c r="N923" s="96">
        <v>281.23406982421801</v>
      </c>
      <c r="O923" s="92">
        <f t="shared" si="159"/>
        <v>9.158169207171829E-3</v>
      </c>
      <c r="P923" s="96">
        <v>35.389614105224602</v>
      </c>
      <c r="Q923" s="92">
        <f t="shared" si="160"/>
        <v>-3.7831258412817093E-3</v>
      </c>
      <c r="R923" s="96">
        <v>148.25213623046801</v>
      </c>
      <c r="S923" s="92">
        <f t="shared" si="161"/>
        <v>5.426342550742147E-3</v>
      </c>
      <c r="T923" s="96">
        <v>140.00102233886699</v>
      </c>
      <c r="U923" s="92">
        <f t="shared" si="162"/>
        <v>0</v>
      </c>
      <c r="V923" s="96">
        <v>200.579666137695</v>
      </c>
      <c r="W923" s="92">
        <f t="shared" si="163"/>
        <v>-1.1524577905633882E-2</v>
      </c>
      <c r="X923" s="96">
        <v>453.90411376953102</v>
      </c>
      <c r="Y923" s="92">
        <f t="shared" si="164"/>
        <v>2.0169647627734655E-3</v>
      </c>
    </row>
    <row r="924" spans="3:25" ht="14.25" customHeight="1" x14ac:dyDescent="0.35">
      <c r="C924" s="95">
        <v>44923</v>
      </c>
      <c r="D924" s="96">
        <v>25725.35</v>
      </c>
      <c r="E924" s="92">
        <f t="shared" si="154"/>
        <v>3.2622642024513482E-3</v>
      </c>
      <c r="F924" s="96">
        <v>2564.44995117187</v>
      </c>
      <c r="G924" s="92">
        <f t="shared" si="155"/>
        <v>2.5041930258613565E-2</v>
      </c>
      <c r="H924" s="96">
        <v>1897.84997558593</v>
      </c>
      <c r="I924" s="92">
        <f t="shared" si="156"/>
        <v>-5.6844846563119944E-3</v>
      </c>
      <c r="J924" s="96">
        <v>60.700000762939403</v>
      </c>
      <c r="K924" s="92">
        <f t="shared" si="157"/>
        <v>4.9991339231893139E-2</v>
      </c>
      <c r="L924" s="96">
        <v>63.706645965576101</v>
      </c>
      <c r="M924" s="92">
        <f t="shared" si="158"/>
        <v>6.4885161831740312E-4</v>
      </c>
      <c r="N924" s="96">
        <v>278.68185424804602</v>
      </c>
      <c r="O924" s="92">
        <f t="shared" si="159"/>
        <v>5.1676145576894372E-2</v>
      </c>
      <c r="P924" s="96">
        <v>35.5240058898925</v>
      </c>
      <c r="Q924" s="92">
        <f t="shared" si="160"/>
        <v>1.2771216101317817E-2</v>
      </c>
      <c r="R924" s="96">
        <v>147.45201110839801</v>
      </c>
      <c r="S924" s="92">
        <f t="shared" si="161"/>
        <v>3.9347398759188579E-3</v>
      </c>
      <c r="T924" s="96">
        <v>140.00102233886699</v>
      </c>
      <c r="U924" s="92">
        <f t="shared" si="162"/>
        <v>1.4577904575503009E-2</v>
      </c>
      <c r="V924" s="96">
        <v>202.918212890625</v>
      </c>
      <c r="W924" s="92">
        <f t="shared" si="163"/>
        <v>2.6479781430452931E-3</v>
      </c>
      <c r="X924" s="96">
        <v>452.99044799804602</v>
      </c>
      <c r="Y924" s="92">
        <f t="shared" si="164"/>
        <v>5.985384887776446E-3</v>
      </c>
    </row>
    <row r="925" spans="3:25" ht="14.25" customHeight="1" x14ac:dyDescent="0.35">
      <c r="C925" s="95">
        <v>44922</v>
      </c>
      <c r="D925" s="96">
        <v>25641.7</v>
      </c>
      <c r="E925" s="92">
        <f t="shared" si="154"/>
        <v>9.6886671536267066E-3</v>
      </c>
      <c r="F925" s="96">
        <v>2501.80004882812</v>
      </c>
      <c r="G925" s="92">
        <f t="shared" si="155"/>
        <v>1.4455790562645454E-2</v>
      </c>
      <c r="H925" s="96">
        <v>1908.69995117187</v>
      </c>
      <c r="I925" s="92">
        <f t="shared" si="156"/>
        <v>1.6969910222044637E-2</v>
      </c>
      <c r="J925" s="96">
        <v>57.810001373291001</v>
      </c>
      <c r="K925" s="92">
        <f t="shared" si="157"/>
        <v>4.9945512739016928E-2</v>
      </c>
      <c r="L925" s="96">
        <v>63.665336608886697</v>
      </c>
      <c r="M925" s="92">
        <f t="shared" si="158"/>
        <v>1.9505919284956708E-3</v>
      </c>
      <c r="N925" s="96">
        <v>264.98828125</v>
      </c>
      <c r="O925" s="92">
        <f t="shared" si="159"/>
        <v>2.3701326758861718E-2</v>
      </c>
      <c r="P925" s="96">
        <v>35.076042175292898</v>
      </c>
      <c r="Q925" s="92">
        <f t="shared" si="160"/>
        <v>0</v>
      </c>
      <c r="R925" s="96">
        <v>146.874099731445</v>
      </c>
      <c r="S925" s="92">
        <f t="shared" si="161"/>
        <v>-2.7164993742094801E-3</v>
      </c>
      <c r="T925" s="96">
        <v>137.98942565917901</v>
      </c>
      <c r="U925" s="92">
        <f t="shared" si="162"/>
        <v>3.7762283092450666E-3</v>
      </c>
      <c r="V925" s="96">
        <v>202.38230895996</v>
      </c>
      <c r="W925" s="92">
        <f t="shared" si="163"/>
        <v>2.2397294888089947E-2</v>
      </c>
      <c r="X925" s="96">
        <v>450.29525756835898</v>
      </c>
      <c r="Y925" s="92">
        <f t="shared" si="164"/>
        <v>6.1243910691364256E-3</v>
      </c>
    </row>
    <row r="926" spans="3:25" ht="14.25" customHeight="1" x14ac:dyDescent="0.35">
      <c r="C926" s="95">
        <v>44921</v>
      </c>
      <c r="D926" s="96">
        <v>25395.65</v>
      </c>
      <c r="E926" s="92">
        <f t="shared" si="154"/>
        <v>2.0727533616426097E-2</v>
      </c>
      <c r="F926" s="96">
        <v>2466.14990234375</v>
      </c>
      <c r="G926" s="92">
        <f t="shared" si="155"/>
        <v>8.6313961495211533E-2</v>
      </c>
      <c r="H926" s="96">
        <v>1876.84997558593</v>
      </c>
      <c r="I926" s="92">
        <f t="shared" si="156"/>
        <v>3.7478192934313759E-2</v>
      </c>
      <c r="J926" s="96">
        <v>55.060001373291001</v>
      </c>
      <c r="K926" s="92">
        <f t="shared" si="157"/>
        <v>4.9961914858778655E-2</v>
      </c>
      <c r="L926" s="96">
        <v>63.541393280029297</v>
      </c>
      <c r="M926" s="92">
        <f t="shared" si="158"/>
        <v>2.2606379304999535E-2</v>
      </c>
      <c r="N926" s="96">
        <v>258.85311889648398</v>
      </c>
      <c r="O926" s="92">
        <f t="shared" si="159"/>
        <v>4.1057914583556121E-2</v>
      </c>
      <c r="P926" s="96">
        <v>35.076042175292898</v>
      </c>
      <c r="Q926" s="92">
        <f t="shared" si="160"/>
        <v>1.1628201215452272E-2</v>
      </c>
      <c r="R926" s="96">
        <v>147.274169921875</v>
      </c>
      <c r="S926" s="92">
        <f t="shared" si="161"/>
        <v>1.6257684376339121E-2</v>
      </c>
      <c r="T926" s="96">
        <v>137.47030639648401</v>
      </c>
      <c r="U926" s="92">
        <f t="shared" si="162"/>
        <v>2.8404663716754541E-3</v>
      </c>
      <c r="V926" s="96">
        <v>197.94879150390599</v>
      </c>
      <c r="W926" s="92">
        <f t="shared" si="163"/>
        <v>3.1741911265298572E-2</v>
      </c>
      <c r="X926" s="96">
        <v>447.55426025390602</v>
      </c>
      <c r="Y926" s="92">
        <f t="shared" si="164"/>
        <v>2.6078870921699471E-2</v>
      </c>
    </row>
    <row r="927" spans="3:25" ht="14.25" customHeight="1" x14ac:dyDescent="0.35">
      <c r="C927" s="95">
        <v>44918</v>
      </c>
      <c r="D927" s="96">
        <v>24879.95</v>
      </c>
      <c r="E927" s="92">
        <f t="shared" si="154"/>
        <v>-3.8612090018238621E-2</v>
      </c>
      <c r="F927" s="96">
        <v>2270.19995117187</v>
      </c>
      <c r="G927" s="92">
        <f t="shared" si="155"/>
        <v>-9.841145704055998E-2</v>
      </c>
      <c r="H927" s="96">
        <v>1809.05004882812</v>
      </c>
      <c r="I927" s="92">
        <f t="shared" si="156"/>
        <v>-8.6684312089804316E-2</v>
      </c>
      <c r="J927" s="96">
        <v>52.439998626708899</v>
      </c>
      <c r="K927" s="92">
        <f t="shared" si="157"/>
        <v>-5.0000038008759184E-2</v>
      </c>
      <c r="L927" s="96">
        <v>62.136707305908203</v>
      </c>
      <c r="M927" s="92">
        <f t="shared" si="158"/>
        <v>-1.5706859750191704E-2</v>
      </c>
      <c r="N927" s="96">
        <v>248.64430236816401</v>
      </c>
      <c r="O927" s="92">
        <f t="shared" si="159"/>
        <v>-6.2025412051617046E-2</v>
      </c>
      <c r="P927" s="96">
        <v>34.672859191894503</v>
      </c>
      <c r="Q927" s="92">
        <f t="shared" si="160"/>
        <v>-1.0230171787088183E-2</v>
      </c>
      <c r="R927" s="96">
        <v>144.91813659667901</v>
      </c>
      <c r="S927" s="92">
        <f t="shared" si="161"/>
        <v>-1.7480476296737879E-2</v>
      </c>
      <c r="T927" s="96">
        <v>137.08093261718699</v>
      </c>
      <c r="U927" s="92">
        <f t="shared" si="162"/>
        <v>-1.7442010531964702E-2</v>
      </c>
      <c r="V927" s="96">
        <v>191.85882568359301</v>
      </c>
      <c r="W927" s="92">
        <f t="shared" si="163"/>
        <v>-5.7443667730240788E-2</v>
      </c>
      <c r="X927" s="96">
        <v>436.17919921875</v>
      </c>
      <c r="Y927" s="92">
        <f t="shared" si="164"/>
        <v>-4.2998934375544806E-2</v>
      </c>
    </row>
    <row r="928" spans="3:25" ht="14.25" customHeight="1" x14ac:dyDescent="0.35">
      <c r="C928" s="95">
        <v>44917</v>
      </c>
      <c r="D928" s="96">
        <v>25879.200000000001</v>
      </c>
      <c r="E928" s="92">
        <f t="shared" si="154"/>
        <v>-9.4199875216743889E-3</v>
      </c>
      <c r="F928" s="96">
        <v>2518</v>
      </c>
      <c r="G928" s="92">
        <f t="shared" si="155"/>
        <v>-3.7369779222020449E-2</v>
      </c>
      <c r="H928" s="96">
        <v>1980.75</v>
      </c>
      <c r="I928" s="92">
        <f t="shared" si="156"/>
        <v>6.350819255684037E-3</v>
      </c>
      <c r="J928" s="96">
        <v>55.200000762939403</v>
      </c>
      <c r="K928" s="92">
        <f t="shared" si="157"/>
        <v>-4.9913903396629489E-2</v>
      </c>
      <c r="L928" s="96">
        <v>63.1282539367675</v>
      </c>
      <c r="M928" s="92">
        <f t="shared" si="158"/>
        <v>-3.2298803417523891E-2</v>
      </c>
      <c r="N928" s="96">
        <v>265.08639526367102</v>
      </c>
      <c r="O928" s="92">
        <f t="shared" si="159"/>
        <v>7.4612445807349381E-3</v>
      </c>
      <c r="P928" s="96">
        <v>35.031234741210902</v>
      </c>
      <c r="Q928" s="92">
        <f t="shared" si="160"/>
        <v>-1.1377967959019242E-2</v>
      </c>
      <c r="R928" s="96">
        <v>147.49644470214801</v>
      </c>
      <c r="S928" s="92">
        <f t="shared" si="161"/>
        <v>-1.2205885463698607E-2</v>
      </c>
      <c r="T928" s="96">
        <v>139.51434326171801</v>
      </c>
      <c r="U928" s="92">
        <f t="shared" si="162"/>
        <v>-4.8598890884774537E-3</v>
      </c>
      <c r="V928" s="96">
        <v>203.55157470703099</v>
      </c>
      <c r="W928" s="92">
        <f t="shared" si="163"/>
        <v>-2.2918639543753061E-2</v>
      </c>
      <c r="X928" s="96">
        <v>455.77713012695301</v>
      </c>
      <c r="Y928" s="92">
        <f t="shared" si="164"/>
        <v>-2.0229776111731379E-2</v>
      </c>
    </row>
    <row r="929" spans="3:25" ht="14.25" customHeight="1" x14ac:dyDescent="0.35">
      <c r="C929" s="95">
        <v>44916</v>
      </c>
      <c r="D929" s="96">
        <v>26125.3</v>
      </c>
      <c r="E929" s="92">
        <f t="shared" si="154"/>
        <v>-1.8565337440598073E-2</v>
      </c>
      <c r="F929" s="96">
        <v>2615.75</v>
      </c>
      <c r="G929" s="92">
        <f t="shared" si="155"/>
        <v>-2.7005447586437525E-2</v>
      </c>
      <c r="H929" s="96">
        <v>1968.25</v>
      </c>
      <c r="I929" s="92">
        <f t="shared" si="156"/>
        <v>-4.5303473803951833E-2</v>
      </c>
      <c r="J929" s="96">
        <v>58.099998474121001</v>
      </c>
      <c r="K929" s="92">
        <f t="shared" si="157"/>
        <v>-4.9877399438283287E-2</v>
      </c>
      <c r="L929" s="96">
        <v>65.235275268554602</v>
      </c>
      <c r="M929" s="92">
        <f t="shared" si="158"/>
        <v>0</v>
      </c>
      <c r="N929" s="96">
        <v>263.12316894531199</v>
      </c>
      <c r="O929" s="92">
        <f t="shared" si="159"/>
        <v>-3.8385740928649326E-2</v>
      </c>
      <c r="P929" s="96">
        <v>35.4344062805175</v>
      </c>
      <c r="Q929" s="92">
        <f t="shared" si="160"/>
        <v>-1.6169325878791607E-2</v>
      </c>
      <c r="R929" s="96">
        <v>149.31901550292901</v>
      </c>
      <c r="S929" s="92">
        <f t="shared" si="161"/>
        <v>-1.0603953167491298E-2</v>
      </c>
      <c r="T929" s="96">
        <v>140.19567871093699</v>
      </c>
      <c r="U929" s="92">
        <f t="shared" si="162"/>
        <v>-5.7523940533824591E-3</v>
      </c>
      <c r="V929" s="96">
        <v>208.32612609863199</v>
      </c>
      <c r="W929" s="92">
        <f t="shared" si="163"/>
        <v>-1.8590823540286738E-2</v>
      </c>
      <c r="X929" s="96">
        <v>465.18777465820301</v>
      </c>
      <c r="Y929" s="92">
        <f t="shared" si="164"/>
        <v>-4.9834144025924232E-3</v>
      </c>
    </row>
    <row r="930" spans="3:25" ht="14.25" customHeight="1" x14ac:dyDescent="0.35">
      <c r="C930" s="95">
        <v>44915</v>
      </c>
      <c r="D930" s="96">
        <v>26619.5</v>
      </c>
      <c r="E930" s="92">
        <f t="shared" si="154"/>
        <v>1.5350637916828891E-3</v>
      </c>
      <c r="F930" s="96">
        <v>2688.35009765625</v>
      </c>
      <c r="G930" s="92">
        <f t="shared" si="155"/>
        <v>3.3777660818870014E-3</v>
      </c>
      <c r="H930" s="96">
        <v>2061.64990234375</v>
      </c>
      <c r="I930" s="92">
        <f t="shared" si="156"/>
        <v>-1.9405275085215834E-4</v>
      </c>
      <c r="J930" s="96">
        <v>61.150001525878899</v>
      </c>
      <c r="K930" s="92">
        <f t="shared" si="157"/>
        <v>-1.6347811573169668E-4</v>
      </c>
      <c r="L930" s="96">
        <v>65.235275268554602</v>
      </c>
      <c r="M930" s="92">
        <f t="shared" si="158"/>
        <v>0</v>
      </c>
      <c r="N930" s="96">
        <v>273.62652587890602</v>
      </c>
      <c r="O930" s="92">
        <f t="shared" si="159"/>
        <v>-4.108546487554543E-3</v>
      </c>
      <c r="P930" s="96">
        <v>36.016773223876903</v>
      </c>
      <c r="Q930" s="92">
        <f t="shared" si="160"/>
        <v>1.2455147682324252E-3</v>
      </c>
      <c r="R930" s="96">
        <v>150.91935729980401</v>
      </c>
      <c r="S930" s="92">
        <f t="shared" si="161"/>
        <v>-1.1932551702550032E-2</v>
      </c>
      <c r="T930" s="96">
        <v>141.00680541992099</v>
      </c>
      <c r="U930" s="92">
        <f t="shared" si="162"/>
        <v>-7.3094336209472699E-3</v>
      </c>
      <c r="V930" s="96">
        <v>212.27244567871</v>
      </c>
      <c r="W930" s="92">
        <f t="shared" si="163"/>
        <v>4.8431730985614152E-3</v>
      </c>
      <c r="X930" s="96">
        <v>467.51760864257801</v>
      </c>
      <c r="Y930" s="92">
        <f t="shared" si="164"/>
        <v>-6.7935206309113205E-3</v>
      </c>
    </row>
    <row r="931" spans="3:25" ht="14.25" customHeight="1" x14ac:dyDescent="0.35">
      <c r="C931" s="95">
        <v>44914</v>
      </c>
      <c r="D931" s="96">
        <v>26578.7</v>
      </c>
      <c r="E931" s="92">
        <f t="shared" si="154"/>
        <v>1.052011253897045E-2</v>
      </c>
      <c r="F931" s="96">
        <v>2679.30004882812</v>
      </c>
      <c r="G931" s="92">
        <f t="shared" si="155"/>
        <v>1.3542670258414935E-2</v>
      </c>
      <c r="H931" s="96">
        <v>2062.05004882812</v>
      </c>
      <c r="I931" s="92">
        <f t="shared" si="156"/>
        <v>8.7073737694116637E-3</v>
      </c>
      <c r="J931" s="96">
        <v>61.159999847412102</v>
      </c>
      <c r="K931" s="92">
        <f t="shared" si="157"/>
        <v>-6.8204282421877593E-3</v>
      </c>
      <c r="L931" s="96">
        <v>65.235275268554602</v>
      </c>
      <c r="M931" s="92">
        <f t="shared" si="158"/>
        <v>-1.6199508635807658E-2</v>
      </c>
      <c r="N931" s="96">
        <v>274.75537109375</v>
      </c>
      <c r="O931" s="92">
        <f t="shared" si="159"/>
        <v>-2.1670803897848034E-2</v>
      </c>
      <c r="P931" s="96">
        <v>35.971969604492102</v>
      </c>
      <c r="Q931" s="92">
        <f t="shared" si="160"/>
        <v>-2.0731770132362604E-2</v>
      </c>
      <c r="R931" s="96">
        <v>152.74195861816401</v>
      </c>
      <c r="S931" s="92">
        <f t="shared" si="161"/>
        <v>1.1778871957343284E-2</v>
      </c>
      <c r="T931" s="96">
        <v>142.04507446289</v>
      </c>
      <c r="U931" s="92">
        <f t="shared" si="162"/>
        <v>2.6735522569270698E-2</v>
      </c>
      <c r="V931" s="96">
        <v>211.24932861328099</v>
      </c>
      <c r="W931" s="92">
        <f t="shared" si="163"/>
        <v>-2.5304840399090756E-3</v>
      </c>
      <c r="X931" s="96">
        <v>470.71542358398398</v>
      </c>
      <c r="Y931" s="92">
        <f t="shared" si="164"/>
        <v>3.1153383409752156E-3</v>
      </c>
    </row>
    <row r="932" spans="3:25" ht="14.25" customHeight="1" x14ac:dyDescent="0.35">
      <c r="C932" s="95">
        <v>44911</v>
      </c>
      <c r="D932" s="96">
        <v>26302</v>
      </c>
      <c r="E932" s="92">
        <f t="shared" si="154"/>
        <v>-7.0670310919167534E-3</v>
      </c>
      <c r="F932" s="96">
        <v>2643.5</v>
      </c>
      <c r="G932" s="92">
        <f t="shared" si="155"/>
        <v>-5.0809183289424187E-3</v>
      </c>
      <c r="H932" s="96">
        <v>2044.25</v>
      </c>
      <c r="I932" s="92">
        <f t="shared" si="156"/>
        <v>9.556015286008579E-3</v>
      </c>
      <c r="J932" s="96">
        <v>61.580001831054602</v>
      </c>
      <c r="K932" s="92">
        <f t="shared" si="157"/>
        <v>-2.3934035788257368E-2</v>
      </c>
      <c r="L932" s="96">
        <v>66.309455871582003</v>
      </c>
      <c r="M932" s="92">
        <f t="shared" si="158"/>
        <v>-1.1699527904808216E-2</v>
      </c>
      <c r="N932" s="96">
        <v>280.84143066406199</v>
      </c>
      <c r="O932" s="92">
        <f t="shared" si="159"/>
        <v>-2.8192990022374853E-2</v>
      </c>
      <c r="P932" s="96">
        <v>36.7335205078125</v>
      </c>
      <c r="Q932" s="92">
        <f t="shared" si="160"/>
        <v>-6.0605760334121461E-3</v>
      </c>
      <c r="R932" s="96">
        <v>150.963775634765</v>
      </c>
      <c r="S932" s="92">
        <f t="shared" si="161"/>
        <v>-1.3364644320358221E-2</v>
      </c>
      <c r="T932" s="96">
        <v>138.34631347656199</v>
      </c>
      <c r="U932" s="92">
        <f t="shared" si="162"/>
        <v>-1.4559560707910979E-2</v>
      </c>
      <c r="V932" s="96">
        <v>211.78524780273401</v>
      </c>
      <c r="W932" s="92">
        <f t="shared" si="163"/>
        <v>-2.0063151457237471E-2</v>
      </c>
      <c r="X932" s="96">
        <v>469.25354003906199</v>
      </c>
      <c r="Y932" s="92">
        <f t="shared" si="164"/>
        <v>-1.9566648012088961E-2</v>
      </c>
    </row>
    <row r="933" spans="3:25" ht="14.25" customHeight="1" x14ac:dyDescent="0.35">
      <c r="C933" s="95">
        <v>44910</v>
      </c>
      <c r="D933" s="96">
        <v>26489.200000000001</v>
      </c>
      <c r="E933" s="92">
        <f t="shared" si="154"/>
        <v>-5.9591714199939139E-3</v>
      </c>
      <c r="F933" s="96">
        <v>2657</v>
      </c>
      <c r="G933" s="92">
        <f t="shared" si="155"/>
        <v>-5.7811938311866928E-3</v>
      </c>
      <c r="H933" s="96">
        <v>2024.90002441406</v>
      </c>
      <c r="I933" s="92">
        <f t="shared" si="156"/>
        <v>3.3446472850597875E-3</v>
      </c>
      <c r="J933" s="96">
        <v>63.090000152587798</v>
      </c>
      <c r="K933" s="92">
        <f t="shared" si="157"/>
        <v>-1.2212287338985939E-2</v>
      </c>
      <c r="L933" s="96">
        <v>67.094429016113196</v>
      </c>
      <c r="M933" s="92">
        <f t="shared" si="158"/>
        <v>1.120789207068551E-2</v>
      </c>
      <c r="N933" s="96">
        <v>288.98889160156199</v>
      </c>
      <c r="O933" s="92">
        <f t="shared" si="159"/>
        <v>-4.7328221970847073E-3</v>
      </c>
      <c r="P933" s="96">
        <v>36.957504272460902</v>
      </c>
      <c r="Q933" s="92">
        <f t="shared" si="160"/>
        <v>-1.5513290922371969E-2</v>
      </c>
      <c r="R933" s="96">
        <v>153.00868225097599</v>
      </c>
      <c r="S933" s="92">
        <f t="shared" si="161"/>
        <v>2.9138536870199072E-3</v>
      </c>
      <c r="T933" s="96">
        <v>140.39033508300699</v>
      </c>
      <c r="U933" s="92">
        <f t="shared" si="162"/>
        <v>-1.300185736221926E-2</v>
      </c>
      <c r="V933" s="96">
        <v>216.121322631835</v>
      </c>
      <c r="W933" s="92">
        <f t="shared" si="163"/>
        <v>-4.041220718536076E-3</v>
      </c>
      <c r="X933" s="96">
        <v>478.61849975585898</v>
      </c>
      <c r="Y933" s="92">
        <f t="shared" si="164"/>
        <v>2.8715094480173953E-3</v>
      </c>
    </row>
    <row r="934" spans="3:25" ht="14.25" customHeight="1" x14ac:dyDescent="0.35">
      <c r="C934" s="95">
        <v>44909</v>
      </c>
      <c r="D934" s="96">
        <v>26648</v>
      </c>
      <c r="E934" s="92">
        <f t="shared" si="154"/>
        <v>6.2551095352187946E-3</v>
      </c>
      <c r="F934" s="96">
        <v>2672.44995117187</v>
      </c>
      <c r="G934" s="92">
        <f t="shared" si="155"/>
        <v>7.4072308436627932E-3</v>
      </c>
      <c r="H934" s="96">
        <v>2018.15002441406</v>
      </c>
      <c r="I934" s="92">
        <f t="shared" si="156"/>
        <v>-1.6077965572114383E-3</v>
      </c>
      <c r="J934" s="96">
        <v>63.869998931884702</v>
      </c>
      <c r="K934" s="92">
        <f t="shared" si="157"/>
        <v>-1.1300302778317062E-2</v>
      </c>
      <c r="L934" s="96">
        <v>66.350776672363196</v>
      </c>
      <c r="M934" s="92">
        <f t="shared" si="158"/>
        <v>1.8389547721181065E-2</v>
      </c>
      <c r="N934" s="96">
        <v>290.36312866210898</v>
      </c>
      <c r="O934" s="92">
        <f t="shared" si="159"/>
        <v>-6.8826881604701073E-3</v>
      </c>
      <c r="P934" s="96">
        <v>37.539871215820298</v>
      </c>
      <c r="Q934" s="92">
        <f t="shared" si="160"/>
        <v>-3.5671031859701996E-3</v>
      </c>
      <c r="R934" s="96">
        <v>152.56413269042901</v>
      </c>
      <c r="S934" s="92">
        <f t="shared" si="161"/>
        <v>1.4184359754753295E-2</v>
      </c>
      <c r="T934" s="96">
        <v>142.23971557617099</v>
      </c>
      <c r="U934" s="92">
        <f t="shared" si="162"/>
        <v>1.3407191784389871E-2</v>
      </c>
      <c r="V934" s="96">
        <v>216.99826049804599</v>
      </c>
      <c r="W934" s="92">
        <f t="shared" si="163"/>
        <v>1.759190918005582E-2</v>
      </c>
      <c r="X934" s="96">
        <v>477.24807739257801</v>
      </c>
      <c r="Y934" s="92">
        <f t="shared" si="164"/>
        <v>-6.6558052915253185E-3</v>
      </c>
    </row>
    <row r="935" spans="3:25" ht="14.25" customHeight="1" x14ac:dyDescent="0.35">
      <c r="C935" s="95">
        <v>44908</v>
      </c>
      <c r="D935" s="96">
        <v>26482.35</v>
      </c>
      <c r="E935" s="92">
        <f t="shared" si="154"/>
        <v>1.2117064834802349E-3</v>
      </c>
      <c r="F935" s="96">
        <v>2652.80004882812</v>
      </c>
      <c r="G935" s="92">
        <f t="shared" si="155"/>
        <v>-1.3040179903891613E-2</v>
      </c>
      <c r="H935" s="96">
        <v>2021.40002441406</v>
      </c>
      <c r="I935" s="92">
        <f t="shared" si="156"/>
        <v>-1.3092682246638176E-3</v>
      </c>
      <c r="J935" s="96">
        <v>64.599998474121094</v>
      </c>
      <c r="K935" s="92">
        <f t="shared" si="157"/>
        <v>4.1263660877107977E-2</v>
      </c>
      <c r="L935" s="96">
        <v>65.152648925781193</v>
      </c>
      <c r="M935" s="92">
        <f t="shared" si="158"/>
        <v>2.870195355710714E-2</v>
      </c>
      <c r="N935" s="96">
        <v>292.37545776367102</v>
      </c>
      <c r="O935" s="92">
        <f t="shared" si="159"/>
        <v>-5.6751051349035464E-3</v>
      </c>
      <c r="P935" s="96">
        <v>37.674259185791001</v>
      </c>
      <c r="Q935" s="92">
        <f t="shared" si="160"/>
        <v>2.3114469160646411E-2</v>
      </c>
      <c r="R935" s="96">
        <v>150.43037414550699</v>
      </c>
      <c r="S935" s="92">
        <f t="shared" si="161"/>
        <v>1.7763214852248854E-3</v>
      </c>
      <c r="T935" s="96">
        <v>140.35791015625</v>
      </c>
      <c r="U935" s="92">
        <f t="shared" si="162"/>
        <v>3.4793699999238203E-3</v>
      </c>
      <c r="V935" s="96">
        <v>213.24684143066401</v>
      </c>
      <c r="W935" s="92">
        <f t="shared" si="163"/>
        <v>5.2824399872000161E-3</v>
      </c>
      <c r="X935" s="96">
        <v>480.44583129882801</v>
      </c>
      <c r="Y935" s="92">
        <f t="shared" si="164"/>
        <v>-5.7666893470117442E-3</v>
      </c>
    </row>
    <row r="936" spans="3:25" ht="14.25" customHeight="1" x14ac:dyDescent="0.35">
      <c r="C936" s="95">
        <v>44907</v>
      </c>
      <c r="D936" s="96">
        <v>26450.3</v>
      </c>
      <c r="E936" s="92">
        <f t="shared" si="154"/>
        <v>3.0280105193503104E-3</v>
      </c>
      <c r="F936" s="96">
        <v>2687.85009765625</v>
      </c>
      <c r="G936" s="92">
        <f t="shared" si="155"/>
        <v>1.5662861563662478E-2</v>
      </c>
      <c r="H936" s="96">
        <v>2024.05004882812</v>
      </c>
      <c r="I936" s="92">
        <f t="shared" si="156"/>
        <v>-1.4317321114630466E-2</v>
      </c>
      <c r="J936" s="96">
        <v>62.040000915527301</v>
      </c>
      <c r="K936" s="92">
        <f t="shared" si="157"/>
        <v>-1.8509700773476245E-2</v>
      </c>
      <c r="L936" s="96">
        <v>63.334815979003899</v>
      </c>
      <c r="M936" s="92">
        <f t="shared" si="158"/>
        <v>3.9291049877492323E-3</v>
      </c>
      <c r="N936" s="96">
        <v>294.044189453125</v>
      </c>
      <c r="O936" s="92">
        <f t="shared" si="159"/>
        <v>1.2506215698070422E-2</v>
      </c>
      <c r="P936" s="96">
        <v>36.823112487792898</v>
      </c>
      <c r="Q936" s="92">
        <f t="shared" si="160"/>
        <v>-7.2465251163197353E-3</v>
      </c>
      <c r="R936" s="96">
        <v>150.16363525390599</v>
      </c>
      <c r="S936" s="92">
        <f t="shared" si="161"/>
        <v>-3.5398645860039712E-3</v>
      </c>
      <c r="T936" s="96">
        <v>139.87124633789</v>
      </c>
      <c r="U936" s="92">
        <f t="shared" si="162"/>
        <v>-7.5964874730587439E-3</v>
      </c>
      <c r="V936" s="96">
        <v>212.12629699707</v>
      </c>
      <c r="W936" s="92">
        <f t="shared" si="163"/>
        <v>-7.7483498587168631E-3</v>
      </c>
      <c r="X936" s="96">
        <v>483.23248291015602</v>
      </c>
      <c r="Y936" s="92">
        <f t="shared" si="164"/>
        <v>4.7279728622195982E-4</v>
      </c>
    </row>
    <row r="937" spans="3:25" ht="14.25" customHeight="1" x14ac:dyDescent="0.35">
      <c r="C937" s="95">
        <v>44904</v>
      </c>
      <c r="D937" s="96">
        <v>26370.45</v>
      </c>
      <c r="E937" s="92">
        <f t="shared" si="154"/>
        <v>-1.0237133677636345E-2</v>
      </c>
      <c r="F937" s="96">
        <v>2646.39990234375</v>
      </c>
      <c r="G937" s="92">
        <f t="shared" si="155"/>
        <v>-1.6719923323476604E-2</v>
      </c>
      <c r="H937" s="96">
        <v>2053.44995117187</v>
      </c>
      <c r="I937" s="92">
        <f t="shared" si="156"/>
        <v>3.6537244499457167E-4</v>
      </c>
      <c r="J937" s="96">
        <v>63.209999084472599</v>
      </c>
      <c r="K937" s="92">
        <f t="shared" si="157"/>
        <v>-2.3783797923203065E-2</v>
      </c>
      <c r="L937" s="96">
        <v>63.086940765380803</v>
      </c>
      <c r="M937" s="92">
        <f t="shared" si="158"/>
        <v>-1.3078880723662589E-3</v>
      </c>
      <c r="N937" s="96">
        <v>290.41223144531199</v>
      </c>
      <c r="O937" s="92">
        <f t="shared" si="159"/>
        <v>-1.8088266962155264E-2</v>
      </c>
      <c r="P937" s="96">
        <v>37.091899871826101</v>
      </c>
      <c r="Q937" s="92">
        <f t="shared" si="160"/>
        <v>-1.8957330669978623E-2</v>
      </c>
      <c r="R937" s="96">
        <v>150.69708251953099</v>
      </c>
      <c r="S937" s="92">
        <f t="shared" si="161"/>
        <v>-4.9898187627918089E-3</v>
      </c>
      <c r="T937" s="96">
        <v>140.94190979003901</v>
      </c>
      <c r="U937" s="92">
        <f t="shared" si="162"/>
        <v>-2.7549354446565477E-3</v>
      </c>
      <c r="V937" s="96">
        <v>213.78276062011699</v>
      </c>
      <c r="W937" s="92">
        <f t="shared" si="163"/>
        <v>-2.5105514371908777E-2</v>
      </c>
      <c r="X937" s="96">
        <v>483.00411987304602</v>
      </c>
      <c r="Y937" s="92">
        <f t="shared" si="164"/>
        <v>-2.1833637148258811E-2</v>
      </c>
    </row>
    <row r="938" spans="3:25" ht="14.25" customHeight="1" x14ac:dyDescent="0.35">
      <c r="C938" s="95">
        <v>44903</v>
      </c>
      <c r="D938" s="96">
        <v>26643.200000000001</v>
      </c>
      <c r="E938" s="92">
        <f t="shared" si="154"/>
        <v>-2.6689625484287438E-3</v>
      </c>
      <c r="F938" s="96">
        <v>2691.39990234375</v>
      </c>
      <c r="G938" s="92">
        <f t="shared" si="155"/>
        <v>-1.8292624825801296E-2</v>
      </c>
      <c r="H938" s="96">
        <v>2052.69995117187</v>
      </c>
      <c r="I938" s="92">
        <f t="shared" si="156"/>
        <v>9.8391304572373883E-3</v>
      </c>
      <c r="J938" s="96">
        <v>64.75</v>
      </c>
      <c r="K938" s="92">
        <f t="shared" si="157"/>
        <v>-2.1574879174791617E-3</v>
      </c>
      <c r="L938" s="96">
        <v>63.169559478759702</v>
      </c>
      <c r="M938" s="92">
        <f t="shared" si="158"/>
        <v>5.2595535656445591E-3</v>
      </c>
      <c r="N938" s="96">
        <v>295.76205444335898</v>
      </c>
      <c r="O938" s="92">
        <f t="shared" si="159"/>
        <v>-9.8585751755690954E-3</v>
      </c>
      <c r="P938" s="96">
        <v>37.808650970458899</v>
      </c>
      <c r="Q938" s="92">
        <f t="shared" si="160"/>
        <v>-1.4018582346265185E-2</v>
      </c>
      <c r="R938" s="96">
        <v>151.45280456542901</v>
      </c>
      <c r="S938" s="92">
        <f t="shared" si="161"/>
        <v>-8.7285441640463368E-3</v>
      </c>
      <c r="T938" s="96">
        <v>141.33126831054599</v>
      </c>
      <c r="U938" s="92">
        <f t="shared" si="162"/>
        <v>-1.4702520515676332E-2</v>
      </c>
      <c r="V938" s="96">
        <v>219.28810119628901</v>
      </c>
      <c r="W938" s="92">
        <f t="shared" si="163"/>
        <v>-3.542210036199589E-3</v>
      </c>
      <c r="X938" s="96">
        <v>493.78524780273398</v>
      </c>
      <c r="Y938" s="92">
        <f t="shared" si="164"/>
        <v>-5.3371282967070721E-3</v>
      </c>
    </row>
    <row r="939" spans="3:25" ht="14.25" customHeight="1" x14ac:dyDescent="0.35">
      <c r="C939" s="95">
        <v>44902</v>
      </c>
      <c r="D939" s="96">
        <v>26714.5</v>
      </c>
      <c r="E939" s="92">
        <f t="shared" si="154"/>
        <v>-1.134485891554915E-2</v>
      </c>
      <c r="F939" s="96">
        <v>2741.55004882812</v>
      </c>
      <c r="G939" s="92">
        <f t="shared" si="155"/>
        <v>-1.1341489784305825E-2</v>
      </c>
      <c r="H939" s="96">
        <v>2032.69995117187</v>
      </c>
      <c r="I939" s="92">
        <f t="shared" si="156"/>
        <v>-1.4830658136042674E-2</v>
      </c>
      <c r="J939" s="96">
        <v>64.889999389648395</v>
      </c>
      <c r="K939" s="92">
        <f t="shared" si="157"/>
        <v>-1.0775815241804709E-3</v>
      </c>
      <c r="L939" s="96">
        <v>62.839054107666001</v>
      </c>
      <c r="M939" s="92">
        <f t="shared" si="158"/>
        <v>7.9523752064816211E-3</v>
      </c>
      <c r="N939" s="96">
        <v>298.70687866210898</v>
      </c>
      <c r="O939" s="92">
        <f t="shared" si="159"/>
        <v>-1.9652271980642788E-2</v>
      </c>
      <c r="P939" s="96">
        <v>38.3462104797363</v>
      </c>
      <c r="Q939" s="92">
        <f t="shared" si="160"/>
        <v>-8.1112587266861658E-3</v>
      </c>
      <c r="R939" s="96">
        <v>152.78640747070301</v>
      </c>
      <c r="S939" s="92">
        <f t="shared" si="161"/>
        <v>-1.9120806716246386E-2</v>
      </c>
      <c r="T939" s="96">
        <v>143.44020080566401</v>
      </c>
      <c r="U939" s="92">
        <f t="shared" si="162"/>
        <v>-1.0961960136082638E-2</v>
      </c>
      <c r="V939" s="96">
        <v>220.067626953125</v>
      </c>
      <c r="W939" s="92">
        <f t="shared" si="163"/>
        <v>-1.2893329855521052E-2</v>
      </c>
      <c r="X939" s="96">
        <v>496.43478393554602</v>
      </c>
      <c r="Y939" s="92">
        <f t="shared" si="164"/>
        <v>0</v>
      </c>
    </row>
    <row r="940" spans="3:25" ht="14.25" customHeight="1" x14ac:dyDescent="0.35">
      <c r="C940" s="95">
        <v>44901</v>
      </c>
      <c r="D940" s="96">
        <v>27021.05</v>
      </c>
      <c r="E940" s="92">
        <f t="shared" si="154"/>
        <v>3.3195144003430599E-3</v>
      </c>
      <c r="F940" s="96">
        <v>2773</v>
      </c>
      <c r="G940" s="92">
        <f t="shared" si="155"/>
        <v>2.0930397695353431E-2</v>
      </c>
      <c r="H940" s="96">
        <v>2063.30004882812</v>
      </c>
      <c r="I940" s="92">
        <f t="shared" si="156"/>
        <v>1.0381506045563205E-2</v>
      </c>
      <c r="J940" s="96">
        <v>64.959999084472599</v>
      </c>
      <c r="K940" s="92">
        <f t="shared" si="157"/>
        <v>5.4170944252400766E-3</v>
      </c>
      <c r="L940" s="96">
        <v>62.343276977538999</v>
      </c>
      <c r="M940" s="92">
        <f t="shared" si="158"/>
        <v>-5.9289347758777478E-3</v>
      </c>
      <c r="N940" s="96">
        <v>304.69482421875</v>
      </c>
      <c r="O940" s="92">
        <f t="shared" si="159"/>
        <v>1.9369914795261955E-3</v>
      </c>
      <c r="P940" s="96">
        <v>38.6597900390625</v>
      </c>
      <c r="Q940" s="92">
        <f t="shared" si="160"/>
        <v>2.8605461668269383E-2</v>
      </c>
      <c r="R940" s="96">
        <v>155.76475524902301</v>
      </c>
      <c r="S940" s="92">
        <f t="shared" si="161"/>
        <v>2.8553832646438515E-4</v>
      </c>
      <c r="T940" s="96">
        <v>145.030014038085</v>
      </c>
      <c r="U940" s="92">
        <f t="shared" si="162"/>
        <v>7.210401578098935E-3</v>
      </c>
      <c r="V940" s="96">
        <v>222.94209289550699</v>
      </c>
      <c r="W940" s="92">
        <f t="shared" si="163"/>
        <v>2.0517377051286312E-2</v>
      </c>
      <c r="X940" s="96">
        <v>496.43478393554602</v>
      </c>
      <c r="Y940" s="92">
        <f t="shared" si="164"/>
        <v>-7.5801223859518485E-3</v>
      </c>
    </row>
    <row r="941" spans="3:25" ht="14.25" customHeight="1" x14ac:dyDescent="0.35">
      <c r="C941" s="95">
        <v>44900</v>
      </c>
      <c r="D941" s="96">
        <v>26931.65</v>
      </c>
      <c r="E941" s="92">
        <f t="shared" si="154"/>
        <v>-3.5666650017296408E-3</v>
      </c>
      <c r="F941" s="96">
        <v>2716.14990234375</v>
      </c>
      <c r="G941" s="92">
        <f t="shared" si="155"/>
        <v>-1.076230081714058E-2</v>
      </c>
      <c r="H941" s="96">
        <v>2042.09997558593</v>
      </c>
      <c r="I941" s="92">
        <f t="shared" si="156"/>
        <v>-9.7949244842758798E-3</v>
      </c>
      <c r="J941" s="96">
        <v>64.610000610351506</v>
      </c>
      <c r="K941" s="92">
        <f t="shared" si="157"/>
        <v>-6.916645636774188E-3</v>
      </c>
      <c r="L941" s="96">
        <v>62.715110778808501</v>
      </c>
      <c r="M941" s="92">
        <f t="shared" si="158"/>
        <v>4.632688970041432E-3</v>
      </c>
      <c r="N941" s="96">
        <v>304.10577392578102</v>
      </c>
      <c r="O941" s="92">
        <f t="shared" si="159"/>
        <v>4.5394578799988761E-3</v>
      </c>
      <c r="P941" s="96">
        <v>37.584663391113203</v>
      </c>
      <c r="Q941" s="92">
        <f t="shared" si="160"/>
        <v>0</v>
      </c>
      <c r="R941" s="96">
        <v>155.720291137695</v>
      </c>
      <c r="S941" s="92">
        <f t="shared" si="161"/>
        <v>1.7426468440373988E-2</v>
      </c>
      <c r="T941" s="96">
        <v>143.991775512695</v>
      </c>
      <c r="U941" s="92">
        <f t="shared" si="162"/>
        <v>9.5541629548285822E-3</v>
      </c>
      <c r="V941" s="96">
        <v>218.459869384765</v>
      </c>
      <c r="W941" s="92">
        <f t="shared" si="163"/>
        <v>-4.6614868968997136E-3</v>
      </c>
      <c r="X941" s="96">
        <v>500.2265625</v>
      </c>
      <c r="Y941" s="92">
        <f t="shared" si="164"/>
        <v>-4.0021174813249516E-3</v>
      </c>
    </row>
    <row r="942" spans="3:25" ht="14.25" customHeight="1" x14ac:dyDescent="0.35">
      <c r="C942" s="95">
        <v>44897</v>
      </c>
      <c r="D942" s="96">
        <v>27028.05</v>
      </c>
      <c r="E942" s="92">
        <f t="shared" si="154"/>
        <v>-5.7057405046877507E-3</v>
      </c>
      <c r="F942" s="96">
        <v>2745.69995117187</v>
      </c>
      <c r="G942" s="92">
        <f t="shared" si="155"/>
        <v>-3.1242850428907065E-2</v>
      </c>
      <c r="H942" s="96">
        <v>2062.30004882812</v>
      </c>
      <c r="I942" s="92">
        <f t="shared" si="156"/>
        <v>-2.4248302058622273E-2</v>
      </c>
      <c r="J942" s="96">
        <v>65.059997558593693</v>
      </c>
      <c r="K942" s="92">
        <f t="shared" si="157"/>
        <v>-1.54358995792514E-2</v>
      </c>
      <c r="L942" s="96">
        <v>62.425910949707003</v>
      </c>
      <c r="M942" s="92">
        <f t="shared" si="158"/>
        <v>8.6782467024955068E-3</v>
      </c>
      <c r="N942" s="96">
        <v>302.73153686523398</v>
      </c>
      <c r="O942" s="92">
        <f t="shared" si="159"/>
        <v>-4.1976674115512536E-3</v>
      </c>
      <c r="P942" s="96">
        <v>37.584663391113203</v>
      </c>
      <c r="Q942" s="92">
        <f t="shared" si="160"/>
        <v>-2.3781700453870958E-3</v>
      </c>
      <c r="R942" s="96">
        <v>153.05311584472599</v>
      </c>
      <c r="S942" s="92">
        <f t="shared" si="161"/>
        <v>-2.9052951520625037E-4</v>
      </c>
      <c r="T942" s="96">
        <v>142.62907409667901</v>
      </c>
      <c r="U942" s="92">
        <f t="shared" si="162"/>
        <v>-9.4637447948953124E-3</v>
      </c>
      <c r="V942" s="96">
        <v>219.482986450195</v>
      </c>
      <c r="W942" s="92">
        <f t="shared" si="163"/>
        <v>1.7789470121334361E-3</v>
      </c>
      <c r="X942" s="96">
        <v>502.236572265625</v>
      </c>
      <c r="Y942" s="92">
        <f t="shared" si="164"/>
        <v>1.2338914089442321E-2</v>
      </c>
    </row>
    <row r="943" spans="3:25" ht="14.25" customHeight="1" x14ac:dyDescent="0.35">
      <c r="C943" s="95">
        <v>44896</v>
      </c>
      <c r="D943" s="96">
        <v>27183.15</v>
      </c>
      <c r="E943" s="92">
        <f t="shared" si="154"/>
        <v>-6.2458872559771894E-3</v>
      </c>
      <c r="F943" s="96">
        <v>2834.25</v>
      </c>
      <c r="G943" s="92">
        <f t="shared" si="155"/>
        <v>-2.5528623001547235E-2</v>
      </c>
      <c r="H943" s="96">
        <v>2113.55004882812</v>
      </c>
      <c r="I943" s="92">
        <f t="shared" si="156"/>
        <v>-1.3937874660430172E-3</v>
      </c>
      <c r="J943" s="96">
        <v>66.080001831054602</v>
      </c>
      <c r="K943" s="92">
        <f t="shared" si="157"/>
        <v>-7.0623771472656527E-3</v>
      </c>
      <c r="L943" s="96">
        <v>61.888824462890597</v>
      </c>
      <c r="M943" s="92">
        <f t="shared" si="158"/>
        <v>6.7206197669100742E-3</v>
      </c>
      <c r="N943" s="96">
        <v>304.00765991210898</v>
      </c>
      <c r="O943" s="92">
        <f t="shared" si="159"/>
        <v>5.0300316812186274E-3</v>
      </c>
      <c r="P943" s="96">
        <v>37.674259185791001</v>
      </c>
      <c r="Q943" s="92">
        <f t="shared" si="160"/>
        <v>0</v>
      </c>
      <c r="R943" s="96">
        <v>153.09759521484301</v>
      </c>
      <c r="S943" s="92">
        <f t="shared" si="161"/>
        <v>0</v>
      </c>
      <c r="T943" s="96">
        <v>143.991775512695</v>
      </c>
      <c r="U943" s="92">
        <f t="shared" si="162"/>
        <v>-9.3751259716635671E-3</v>
      </c>
      <c r="V943" s="96">
        <v>219.09323120117099</v>
      </c>
      <c r="W943" s="92">
        <f t="shared" si="163"/>
        <v>2.2242654472814927E-4</v>
      </c>
      <c r="X943" s="96">
        <v>496.11505126953102</v>
      </c>
      <c r="Y943" s="92">
        <f t="shared" si="164"/>
        <v>9.8568631599593726E-3</v>
      </c>
    </row>
    <row r="944" spans="3:25" ht="14.25" customHeight="1" x14ac:dyDescent="0.35">
      <c r="C944" s="95">
        <v>44895</v>
      </c>
      <c r="D944" s="96">
        <v>27354</v>
      </c>
      <c r="E944" s="92">
        <f t="shared" si="154"/>
        <v>1.7465486554495202E-2</v>
      </c>
      <c r="F944" s="96">
        <v>2908.5</v>
      </c>
      <c r="G944" s="92">
        <f t="shared" si="155"/>
        <v>4.5207909956354486E-2</v>
      </c>
      <c r="H944" s="96">
        <v>2116.5</v>
      </c>
      <c r="I944" s="92">
        <f t="shared" si="156"/>
        <v>5.1912203293707826E-2</v>
      </c>
      <c r="J944" s="96">
        <v>66.550003051757798</v>
      </c>
      <c r="K944" s="92">
        <f t="shared" si="157"/>
        <v>2.4792124265844873E-2</v>
      </c>
      <c r="L944" s="96">
        <v>61.475669860839801</v>
      </c>
      <c r="M944" s="92">
        <f t="shared" si="158"/>
        <v>-6.6757545588627121E-3</v>
      </c>
      <c r="N944" s="96">
        <v>302.48614501953102</v>
      </c>
      <c r="O944" s="92">
        <f t="shared" si="159"/>
        <v>-2.4279412519521149E-3</v>
      </c>
      <c r="P944" s="96">
        <v>37.674259185791001</v>
      </c>
      <c r="Q944" s="92">
        <f t="shared" si="160"/>
        <v>-1.5222446123107303E-2</v>
      </c>
      <c r="R944" s="96">
        <v>153.09759521484301</v>
      </c>
      <c r="S944" s="92">
        <f t="shared" si="161"/>
        <v>1.2048265687627069E-2</v>
      </c>
      <c r="T944" s="96">
        <v>145.3544921875</v>
      </c>
      <c r="U944" s="92">
        <f t="shared" si="162"/>
        <v>2.1199154992574298E-2</v>
      </c>
      <c r="V944" s="96">
        <v>219.044509887695</v>
      </c>
      <c r="W944" s="92">
        <f t="shared" si="163"/>
        <v>6.0416598337158511E-3</v>
      </c>
      <c r="X944" s="96">
        <v>491.27264404296801</v>
      </c>
      <c r="Y944" s="92">
        <f t="shared" si="164"/>
        <v>3.7204741351781756E-4</v>
      </c>
    </row>
    <row r="945" spans="3:25" ht="14.25" customHeight="1" x14ac:dyDescent="0.35">
      <c r="C945" s="95">
        <v>44894</v>
      </c>
      <c r="D945" s="96">
        <v>26884.45</v>
      </c>
      <c r="E945" s="92">
        <f t="shared" si="154"/>
        <v>2.9714827195130855E-3</v>
      </c>
      <c r="F945" s="96">
        <v>2782.69995117187</v>
      </c>
      <c r="G945" s="92">
        <f t="shared" si="155"/>
        <v>2.4501611185264283E-2</v>
      </c>
      <c r="H945" s="96">
        <v>2012.05004882812</v>
      </c>
      <c r="I945" s="92">
        <f t="shared" si="156"/>
        <v>1.0724919967814328E-2</v>
      </c>
      <c r="J945" s="96">
        <v>64.940002441406193</v>
      </c>
      <c r="K945" s="92">
        <f t="shared" si="157"/>
        <v>-1.0814913449664343E-2</v>
      </c>
      <c r="L945" s="96">
        <v>61.888824462890597</v>
      </c>
      <c r="M945" s="92">
        <f t="shared" si="158"/>
        <v>0</v>
      </c>
      <c r="N945" s="96">
        <v>303.22235107421801</v>
      </c>
      <c r="O945" s="92">
        <f t="shared" si="159"/>
        <v>-9.6184525332548843E-3</v>
      </c>
      <c r="P945" s="96">
        <v>38.256618499755803</v>
      </c>
      <c r="Q945" s="92">
        <f t="shared" si="160"/>
        <v>-2.3999958736204086E-2</v>
      </c>
      <c r="R945" s="96">
        <v>151.27499389648401</v>
      </c>
      <c r="S945" s="92">
        <f t="shared" si="161"/>
        <v>-1.4669855727764691E-3</v>
      </c>
      <c r="T945" s="96">
        <v>142.33706665039</v>
      </c>
      <c r="U945" s="92">
        <f t="shared" si="162"/>
        <v>-8.8114835968661209E-3</v>
      </c>
      <c r="V945" s="96">
        <v>217.72906494140599</v>
      </c>
      <c r="W945" s="92">
        <f t="shared" si="163"/>
        <v>-5.1201573390700084E-3</v>
      </c>
      <c r="X945" s="96">
        <v>491.08993530273398</v>
      </c>
      <c r="Y945" s="92">
        <f t="shared" si="164"/>
        <v>-1.8712954467026366E-2</v>
      </c>
    </row>
    <row r="946" spans="3:25" ht="14.25" customHeight="1" x14ac:dyDescent="0.35">
      <c r="C946" s="95">
        <v>44893</v>
      </c>
      <c r="D946" s="96">
        <v>26804.799999999999</v>
      </c>
      <c r="E946" s="92">
        <f t="shared" si="154"/>
        <v>1.3314381195043135E-2</v>
      </c>
      <c r="F946" s="96">
        <v>2716.14990234375</v>
      </c>
      <c r="G946" s="92">
        <f t="shared" si="155"/>
        <v>-8.5597147308330568E-3</v>
      </c>
      <c r="H946" s="96">
        <v>1990.69995117187</v>
      </c>
      <c r="I946" s="92">
        <f t="shared" si="156"/>
        <v>-1.6428271845728259E-2</v>
      </c>
      <c r="J946" s="96">
        <v>65.650001525878906</v>
      </c>
      <c r="K946" s="92">
        <f t="shared" si="157"/>
        <v>1.3273662574459166E-2</v>
      </c>
      <c r="L946" s="96">
        <v>61.888824462890597</v>
      </c>
      <c r="M946" s="92">
        <f t="shared" si="158"/>
        <v>6.0444705604982829E-3</v>
      </c>
      <c r="N946" s="96">
        <v>306.16720581054602</v>
      </c>
      <c r="O946" s="92">
        <f t="shared" si="159"/>
        <v>1.397913418753971E-2</v>
      </c>
      <c r="P946" s="96">
        <v>39.197353363037102</v>
      </c>
      <c r="Q946" s="92">
        <f t="shared" si="160"/>
        <v>-2.2805485434367334E-3</v>
      </c>
      <c r="R946" s="96">
        <v>151.49723815917901</v>
      </c>
      <c r="S946" s="92">
        <f t="shared" si="161"/>
        <v>3.8290705030437078E-3</v>
      </c>
      <c r="T946" s="96">
        <v>143.60241699218699</v>
      </c>
      <c r="U946" s="92">
        <f t="shared" si="162"/>
        <v>3.1732076344193061E-3</v>
      </c>
      <c r="V946" s="96">
        <v>218.849609375</v>
      </c>
      <c r="W946" s="92">
        <f t="shared" si="163"/>
        <v>2.2311435041977301E-3</v>
      </c>
      <c r="X946" s="96">
        <v>500.45492553710898</v>
      </c>
      <c r="Y946" s="92">
        <f t="shared" si="164"/>
        <v>2.287506998143618E-3</v>
      </c>
    </row>
    <row r="947" spans="3:25" ht="14.25" customHeight="1" x14ac:dyDescent="0.35">
      <c r="C947" s="95">
        <v>44890</v>
      </c>
      <c r="D947" s="96">
        <v>26452.6</v>
      </c>
      <c r="E947" s="92">
        <f t="shared" si="154"/>
        <v>5.3072726547194193E-3</v>
      </c>
      <c r="F947" s="96">
        <v>2739.60009765625</v>
      </c>
      <c r="G947" s="92">
        <f t="shared" si="155"/>
        <v>-1.836358034530039E-2</v>
      </c>
      <c r="H947" s="96">
        <v>2023.94995117187</v>
      </c>
      <c r="I947" s="92">
        <f t="shared" si="156"/>
        <v>-9.3488153494848403E-3</v>
      </c>
      <c r="J947" s="96">
        <v>64.790000915527301</v>
      </c>
      <c r="K947" s="92">
        <f t="shared" si="157"/>
        <v>-3.0773496663506483E-3</v>
      </c>
      <c r="L947" s="96">
        <v>61.5169868469238</v>
      </c>
      <c r="M947" s="92">
        <f t="shared" si="158"/>
        <v>-5.3440607237957849E-3</v>
      </c>
      <c r="N947" s="96">
        <v>301.94625854492102</v>
      </c>
      <c r="O947" s="92">
        <f t="shared" si="159"/>
        <v>2.226660621754939E-2</v>
      </c>
      <c r="P947" s="96">
        <v>39.286949157714801</v>
      </c>
      <c r="Q947" s="92">
        <f t="shared" si="160"/>
        <v>9.2059768981385126E-3</v>
      </c>
      <c r="R947" s="96">
        <v>150.91935729980401</v>
      </c>
      <c r="S947" s="92">
        <f t="shared" si="161"/>
        <v>1.4749773290680945E-3</v>
      </c>
      <c r="T947" s="96">
        <v>143.148178100585</v>
      </c>
      <c r="U947" s="92">
        <f t="shared" si="162"/>
        <v>-6.7950341179323637E-4</v>
      </c>
      <c r="V947" s="96">
        <v>218.36241149902301</v>
      </c>
      <c r="W947" s="92">
        <f t="shared" si="163"/>
        <v>1.5175493511766724E-2</v>
      </c>
      <c r="X947" s="96">
        <v>499.312744140625</v>
      </c>
      <c r="Y947" s="92">
        <f t="shared" si="164"/>
        <v>1.5610369139114066E-2</v>
      </c>
    </row>
    <row r="948" spans="3:25" ht="14.25" customHeight="1" x14ac:dyDescent="0.35">
      <c r="C948" s="95">
        <v>44889</v>
      </c>
      <c r="D948" s="96">
        <v>26312.95</v>
      </c>
      <c r="E948" s="92">
        <f t="shared" si="154"/>
        <v>8.9243947515740274E-3</v>
      </c>
      <c r="F948" s="96">
        <v>2790.85009765625</v>
      </c>
      <c r="G948" s="92">
        <f t="shared" si="155"/>
        <v>-2.3102367203006624E-2</v>
      </c>
      <c r="H948" s="96">
        <v>2043.05004882812</v>
      </c>
      <c r="I948" s="92">
        <f t="shared" si="156"/>
        <v>3.2163264562337091E-3</v>
      </c>
      <c r="J948" s="96">
        <v>64.989997863769503</v>
      </c>
      <c r="K948" s="92">
        <f t="shared" si="157"/>
        <v>-3.0680253128760882E-3</v>
      </c>
      <c r="L948" s="96">
        <v>61.847503662109297</v>
      </c>
      <c r="M948" s="92">
        <f t="shared" si="158"/>
        <v>-1.9004017176223797E-2</v>
      </c>
      <c r="N948" s="96">
        <v>295.369384765625</v>
      </c>
      <c r="O948" s="92">
        <f t="shared" si="159"/>
        <v>-2.3210576114371939E-3</v>
      </c>
      <c r="P948" s="96">
        <v>38.928573608398402</v>
      </c>
      <c r="Q948" s="92">
        <f t="shared" si="160"/>
        <v>3.699273193012087E-2</v>
      </c>
      <c r="R948" s="96">
        <v>150.69708251953099</v>
      </c>
      <c r="S948" s="92">
        <f t="shared" si="161"/>
        <v>8.6283149463173281E-3</v>
      </c>
      <c r="T948" s="96">
        <v>143.245513916015</v>
      </c>
      <c r="U948" s="92">
        <f t="shared" si="162"/>
        <v>2.6028045840731817E-2</v>
      </c>
      <c r="V948" s="96">
        <v>215.09819030761699</v>
      </c>
      <c r="W948" s="92">
        <f t="shared" si="163"/>
        <v>-2.2652692730396051E-4</v>
      </c>
      <c r="X948" s="96">
        <v>491.638092041015</v>
      </c>
      <c r="Y948" s="92">
        <f t="shared" si="164"/>
        <v>1.6753038120311814E-3</v>
      </c>
    </row>
    <row r="949" spans="3:25" ht="14.25" customHeight="1" x14ac:dyDescent="0.35">
      <c r="C949" s="95">
        <v>44888</v>
      </c>
      <c r="D949" s="96">
        <v>26080.2</v>
      </c>
      <c r="E949" s="92">
        <f t="shared" si="154"/>
        <v>1.1535442214343217E-3</v>
      </c>
      <c r="F949" s="96">
        <v>2856.85009765625</v>
      </c>
      <c r="G949" s="92">
        <f t="shared" si="155"/>
        <v>-6.3648175952781827E-3</v>
      </c>
      <c r="H949" s="96">
        <v>2036.5</v>
      </c>
      <c r="I949" s="92">
        <f t="shared" si="156"/>
        <v>2.5376378346312123E-2</v>
      </c>
      <c r="J949" s="96">
        <v>65.190002441406193</v>
      </c>
      <c r="K949" s="92">
        <f t="shared" si="157"/>
        <v>-7.7624738283881278E-3</v>
      </c>
      <c r="L949" s="96">
        <v>63.045623779296797</v>
      </c>
      <c r="M949" s="92">
        <f t="shared" si="158"/>
        <v>5.3140176656004678E-2</v>
      </c>
      <c r="N949" s="96">
        <v>296.056549072265</v>
      </c>
      <c r="O949" s="92">
        <f t="shared" si="159"/>
        <v>1.2590288311987718E-2</v>
      </c>
      <c r="P949" s="96">
        <v>37.539871215820298</v>
      </c>
      <c r="Q949" s="92">
        <f t="shared" si="160"/>
        <v>1.1950222126018151E-3</v>
      </c>
      <c r="R949" s="96">
        <v>149.407943725585</v>
      </c>
      <c r="S949" s="92">
        <f t="shared" si="161"/>
        <v>5.9862330817161968E-3</v>
      </c>
      <c r="T949" s="96">
        <v>139.61169433593699</v>
      </c>
      <c r="U949" s="92">
        <f t="shared" si="162"/>
        <v>-1.2166974761951499E-2</v>
      </c>
      <c r="V949" s="96">
        <v>215.14692687988199</v>
      </c>
      <c r="W949" s="92">
        <f t="shared" si="163"/>
        <v>1.360655819200085E-3</v>
      </c>
      <c r="X949" s="96">
        <v>490.815826416015</v>
      </c>
      <c r="Y949" s="92">
        <f t="shared" si="164"/>
        <v>1.3489262582020212E-2</v>
      </c>
    </row>
    <row r="950" spans="3:25" ht="14.25" customHeight="1" x14ac:dyDescent="0.35">
      <c r="C950" s="95">
        <v>44887</v>
      </c>
      <c r="D950" s="96">
        <v>26050.15</v>
      </c>
      <c r="E950" s="92">
        <f t="shared" si="154"/>
        <v>-3.5096913384260464E-3</v>
      </c>
      <c r="F950" s="96">
        <v>2875.14990234375</v>
      </c>
      <c r="G950" s="92">
        <f t="shared" si="155"/>
        <v>-4.7553599612440212E-2</v>
      </c>
      <c r="H950" s="96">
        <v>1986.09997558593</v>
      </c>
      <c r="I950" s="92">
        <f t="shared" si="156"/>
        <v>-8.5858697264304951E-3</v>
      </c>
      <c r="J950" s="96">
        <v>65.699996948242102</v>
      </c>
      <c r="K950" s="92">
        <f t="shared" si="157"/>
        <v>-8.1521879973180944E-3</v>
      </c>
      <c r="L950" s="96">
        <v>59.864418029785099</v>
      </c>
      <c r="M950" s="92">
        <f t="shared" si="158"/>
        <v>6.9058888676010177E-4</v>
      </c>
      <c r="N950" s="96">
        <v>292.37545776367102</v>
      </c>
      <c r="O950" s="92">
        <f t="shared" si="159"/>
        <v>-2.023034697264392E-2</v>
      </c>
      <c r="P950" s="96">
        <v>37.495063781738203</v>
      </c>
      <c r="Q950" s="92">
        <f t="shared" si="160"/>
        <v>3.5969408644860312E-3</v>
      </c>
      <c r="R950" s="96">
        <v>148.51887512207</v>
      </c>
      <c r="S950" s="92">
        <f t="shared" si="161"/>
        <v>1.6119341968055645E-2</v>
      </c>
      <c r="T950" s="96">
        <v>141.33126831054599</v>
      </c>
      <c r="U950" s="92">
        <f t="shared" si="162"/>
        <v>-5.7063308744462748E-3</v>
      </c>
      <c r="V950" s="96">
        <v>214.85458374023401</v>
      </c>
      <c r="W950" s="92">
        <f t="shared" si="163"/>
        <v>-4.0650205238551562E-3</v>
      </c>
      <c r="X950" s="96">
        <v>484.283203125</v>
      </c>
      <c r="Y950" s="92">
        <f t="shared" si="164"/>
        <v>9.3306364408818343E-3</v>
      </c>
    </row>
    <row r="951" spans="3:25" ht="14.25" customHeight="1" x14ac:dyDescent="0.35">
      <c r="C951" s="95">
        <v>44886</v>
      </c>
      <c r="D951" s="96">
        <v>26141.9</v>
      </c>
      <c r="E951" s="92">
        <f t="shared" si="154"/>
        <v>-1.3114729343546183E-2</v>
      </c>
      <c r="F951" s="96">
        <v>3018.69995117187</v>
      </c>
      <c r="G951" s="92">
        <f t="shared" si="155"/>
        <v>-3.1303665889492183E-2</v>
      </c>
      <c r="H951" s="96">
        <v>2003.30004882812</v>
      </c>
      <c r="I951" s="92">
        <f t="shared" si="156"/>
        <v>-3.9368877606333008E-2</v>
      </c>
      <c r="J951" s="96">
        <v>66.239997863769503</v>
      </c>
      <c r="K951" s="92">
        <f t="shared" si="157"/>
        <v>-1.5750447844305238E-2</v>
      </c>
      <c r="L951" s="96">
        <v>59.823104858398402</v>
      </c>
      <c r="M951" s="92">
        <f t="shared" si="158"/>
        <v>2.0761318196416134E-3</v>
      </c>
      <c r="N951" s="96">
        <v>298.41244506835898</v>
      </c>
      <c r="O951" s="92">
        <f t="shared" si="159"/>
        <v>-2.9516707253653962E-3</v>
      </c>
      <c r="P951" s="96">
        <v>37.360679626464801</v>
      </c>
      <c r="Q951" s="92">
        <f t="shared" si="160"/>
        <v>-8.3234432767418376E-3</v>
      </c>
      <c r="R951" s="96">
        <v>146.162826538085</v>
      </c>
      <c r="S951" s="92">
        <f t="shared" si="161"/>
        <v>-8.7430789218959637E-3</v>
      </c>
      <c r="T951" s="96">
        <v>142.14237976074199</v>
      </c>
      <c r="U951" s="92">
        <f t="shared" si="162"/>
        <v>3.2057981783804035E-3</v>
      </c>
      <c r="V951" s="96">
        <v>215.73153686523401</v>
      </c>
      <c r="W951" s="92">
        <f t="shared" si="163"/>
        <v>4.3092823607140396E-3</v>
      </c>
      <c r="X951" s="96">
        <v>479.80630493164</v>
      </c>
      <c r="Y951" s="92">
        <f t="shared" si="164"/>
        <v>2.5483460914135225E-2</v>
      </c>
    </row>
    <row r="952" spans="3:25" ht="14.25" customHeight="1" x14ac:dyDescent="0.35">
      <c r="C952" s="95">
        <v>44883</v>
      </c>
      <c r="D952" s="96">
        <v>26489.3</v>
      </c>
      <c r="E952" s="92">
        <f t="shared" si="154"/>
        <v>-3.569789574258464E-3</v>
      </c>
      <c r="F952" s="96">
        <v>3116.25</v>
      </c>
      <c r="G952" s="92">
        <f t="shared" si="155"/>
        <v>-4.1700976977376847E-4</v>
      </c>
      <c r="H952" s="96">
        <v>2085.39990234375</v>
      </c>
      <c r="I952" s="92">
        <f t="shared" si="156"/>
        <v>-8.1804406513976691E-3</v>
      </c>
      <c r="J952" s="96">
        <v>67.300003051757798</v>
      </c>
      <c r="K952" s="92">
        <f t="shared" si="157"/>
        <v>1.4881861318047918E-3</v>
      </c>
      <c r="L952" s="96">
        <v>59.699161529541001</v>
      </c>
      <c r="M952" s="92">
        <f t="shared" si="158"/>
        <v>-1.9008808674216171E-2</v>
      </c>
      <c r="N952" s="96">
        <v>299.29586791992102</v>
      </c>
      <c r="O952" s="92">
        <f t="shared" si="159"/>
        <v>-1.5657914440672216E-2</v>
      </c>
      <c r="P952" s="96">
        <v>37.674259185791001</v>
      </c>
      <c r="Q952" s="92">
        <f t="shared" si="160"/>
        <v>2.3838392204140746E-3</v>
      </c>
      <c r="R952" s="96">
        <v>147.45201110839801</v>
      </c>
      <c r="S952" s="92">
        <f t="shared" si="161"/>
        <v>-1.4557168883045257E-2</v>
      </c>
      <c r="T952" s="96">
        <v>141.68815612792901</v>
      </c>
      <c r="U952" s="92">
        <f t="shared" si="162"/>
        <v>2.2900724712160425E-4</v>
      </c>
      <c r="V952" s="96">
        <v>214.80587768554599</v>
      </c>
      <c r="W952" s="92">
        <f t="shared" si="163"/>
        <v>-4.2907921258924508E-3</v>
      </c>
      <c r="X952" s="96">
        <v>467.88302612304602</v>
      </c>
      <c r="Y952" s="92">
        <f t="shared" si="164"/>
        <v>2.7412611305481782E-3</v>
      </c>
    </row>
    <row r="953" spans="3:25" ht="14.25" customHeight="1" x14ac:dyDescent="0.35">
      <c r="C953" s="95">
        <v>44882</v>
      </c>
      <c r="D953" s="96">
        <v>26584.2</v>
      </c>
      <c r="E953" s="92">
        <f t="shared" si="154"/>
        <v>-6.5732190836356175E-3</v>
      </c>
      <c r="F953" s="96">
        <v>3117.55004882812</v>
      </c>
      <c r="G953" s="92">
        <f t="shared" si="155"/>
        <v>-4.6955920120192896E-2</v>
      </c>
      <c r="H953" s="96">
        <v>2102.60009765625</v>
      </c>
      <c r="I953" s="92">
        <f t="shared" si="156"/>
        <v>-3.5778523028693332E-3</v>
      </c>
      <c r="J953" s="96">
        <v>67.199996948242102</v>
      </c>
      <c r="K953" s="92">
        <f t="shared" si="157"/>
        <v>-2.6510239945180869E-2</v>
      </c>
      <c r="L953" s="96">
        <v>60.855960845947202</v>
      </c>
      <c r="M953" s="92">
        <f t="shared" si="158"/>
        <v>-1.3395975035426E-2</v>
      </c>
      <c r="N953" s="96">
        <v>304.05676269531199</v>
      </c>
      <c r="O953" s="92">
        <f t="shared" si="159"/>
        <v>-1.5572661121859288E-2</v>
      </c>
      <c r="P953" s="96">
        <v>37.584663391113203</v>
      </c>
      <c r="Q953" s="92">
        <f t="shared" si="160"/>
        <v>-1.756441460310687E-2</v>
      </c>
      <c r="R953" s="96">
        <v>149.63020324707</v>
      </c>
      <c r="S953" s="92">
        <f t="shared" si="161"/>
        <v>-9.7087506099611254E-3</v>
      </c>
      <c r="T953" s="96">
        <v>141.65571594238199</v>
      </c>
      <c r="U953" s="92">
        <f t="shared" si="162"/>
        <v>5.5274200957298181E-3</v>
      </c>
      <c r="V953" s="96">
        <v>215.73153686523401</v>
      </c>
      <c r="W953" s="92">
        <f t="shared" si="163"/>
        <v>-1.4247558031612262E-2</v>
      </c>
      <c r="X953" s="96">
        <v>466.60394287109301</v>
      </c>
      <c r="Y953" s="92">
        <f t="shared" si="164"/>
        <v>2.6504235188837821E-3</v>
      </c>
    </row>
    <row r="954" spans="3:25" ht="14.25" customHeight="1" x14ac:dyDescent="0.35">
      <c r="C954" s="95">
        <v>44881</v>
      </c>
      <c r="D954" s="96">
        <v>26760.1</v>
      </c>
      <c r="E954" s="92">
        <f t="shared" si="154"/>
        <v>-8.6997753283485357E-3</v>
      </c>
      <c r="F954" s="96">
        <v>3271.14990234375</v>
      </c>
      <c r="G954" s="92">
        <f t="shared" si="155"/>
        <v>-5.8201824150324599E-3</v>
      </c>
      <c r="H954" s="96">
        <v>2110.14990234375</v>
      </c>
      <c r="I954" s="92">
        <f t="shared" si="156"/>
        <v>-3.9509342842252826E-2</v>
      </c>
      <c r="J954" s="96">
        <v>69.029998779296804</v>
      </c>
      <c r="K954" s="92">
        <f t="shared" si="157"/>
        <v>-3.3328732120977977E-2</v>
      </c>
      <c r="L954" s="96">
        <v>61.682254791259702</v>
      </c>
      <c r="M954" s="92">
        <f t="shared" si="158"/>
        <v>2.0134296395231122E-3</v>
      </c>
      <c r="N954" s="96">
        <v>308.86663818359301</v>
      </c>
      <c r="O954" s="92">
        <f t="shared" si="159"/>
        <v>-1.1622607399621288E-2</v>
      </c>
      <c r="P954" s="96">
        <v>38.256618499755803</v>
      </c>
      <c r="Q954" s="92">
        <f t="shared" si="160"/>
        <v>-5.8207913587760007E-3</v>
      </c>
      <c r="R954" s="96">
        <v>151.09716796875</v>
      </c>
      <c r="S954" s="92">
        <f t="shared" si="161"/>
        <v>-1.2492848471765683E-2</v>
      </c>
      <c r="T954" s="96">
        <v>140.877029418945</v>
      </c>
      <c r="U954" s="92">
        <f t="shared" si="162"/>
        <v>5.0924590824998894E-3</v>
      </c>
      <c r="V954" s="96">
        <v>218.849609375</v>
      </c>
      <c r="W954" s="92">
        <f t="shared" si="163"/>
        <v>-2.1350851841027696E-2</v>
      </c>
      <c r="X954" s="96">
        <v>465.370513916015</v>
      </c>
      <c r="Y954" s="92">
        <f t="shared" si="164"/>
        <v>-2.0386519608316389E-2</v>
      </c>
    </row>
    <row r="955" spans="3:25" ht="14.25" customHeight="1" x14ac:dyDescent="0.35">
      <c r="C955" s="95">
        <v>44880</v>
      </c>
      <c r="D955" s="96">
        <v>26994.95</v>
      </c>
      <c r="E955" s="92">
        <f t="shared" si="154"/>
        <v>4.7885268905656364E-3</v>
      </c>
      <c r="F955" s="96">
        <v>3290.30004882812</v>
      </c>
      <c r="G955" s="92">
        <f t="shared" si="155"/>
        <v>8.0609145228049961E-4</v>
      </c>
      <c r="H955" s="96">
        <v>2196.94995117187</v>
      </c>
      <c r="I955" s="92">
        <f t="shared" si="156"/>
        <v>8.4459396990432811E-3</v>
      </c>
      <c r="J955" s="96">
        <v>71.410003662109304</v>
      </c>
      <c r="K955" s="92">
        <f t="shared" si="157"/>
        <v>-7.6430715586539577E-3</v>
      </c>
      <c r="L955" s="96">
        <v>61.558311462402301</v>
      </c>
      <c r="M955" s="92">
        <f t="shared" si="158"/>
        <v>-2.1667714184953613E-2</v>
      </c>
      <c r="N955" s="96">
        <v>312.49868774414</v>
      </c>
      <c r="O955" s="92">
        <f t="shared" si="159"/>
        <v>-3.1396521370863351E-4</v>
      </c>
      <c r="P955" s="96">
        <v>38.480606079101499</v>
      </c>
      <c r="Q955" s="92">
        <f t="shared" si="160"/>
        <v>-1.4908124620793606E-2</v>
      </c>
      <c r="R955" s="96">
        <v>153.00868225097599</v>
      </c>
      <c r="S955" s="92">
        <f t="shared" si="161"/>
        <v>3.7914043882376625E-3</v>
      </c>
      <c r="T955" s="96">
        <v>140.16325378417901</v>
      </c>
      <c r="U955" s="92">
        <f t="shared" si="162"/>
        <v>2.2001698266616687E-2</v>
      </c>
      <c r="V955" s="96">
        <v>223.62417602539</v>
      </c>
      <c r="W955" s="92">
        <f t="shared" si="163"/>
        <v>7.9051674259371651E-3</v>
      </c>
      <c r="X955" s="96">
        <v>475.05523681640602</v>
      </c>
      <c r="Y955" s="92">
        <f t="shared" si="164"/>
        <v>6.8743030145994588E-3</v>
      </c>
    </row>
    <row r="956" spans="3:25" ht="14.25" customHeight="1" x14ac:dyDescent="0.35">
      <c r="C956" s="95">
        <v>44879</v>
      </c>
      <c r="D956" s="96">
        <v>26866.3</v>
      </c>
      <c r="E956" s="92">
        <f t="shared" si="154"/>
        <v>-3.3147039674429335E-3</v>
      </c>
      <c r="F956" s="96">
        <v>3287.64990234375</v>
      </c>
      <c r="G956" s="92">
        <f t="shared" si="155"/>
        <v>-1.3365976880990171E-3</v>
      </c>
      <c r="H956" s="96">
        <v>2178.55004882812</v>
      </c>
      <c r="I956" s="92">
        <f t="shared" si="156"/>
        <v>-8.2623493181522845E-3</v>
      </c>
      <c r="J956" s="96">
        <v>71.959999084472599</v>
      </c>
      <c r="K956" s="92">
        <f t="shared" si="157"/>
        <v>-1.1105195729871342E-3</v>
      </c>
      <c r="L956" s="96">
        <v>62.921680450439403</v>
      </c>
      <c r="M956" s="92">
        <f t="shared" si="158"/>
        <v>1.0617198248541682E-2</v>
      </c>
      <c r="N956" s="96">
        <v>312.59683227539</v>
      </c>
      <c r="O956" s="92">
        <f t="shared" si="159"/>
        <v>-9.3326963046206357E-3</v>
      </c>
      <c r="P956" s="96">
        <v>39.062961578369098</v>
      </c>
      <c r="Q956" s="92">
        <f t="shared" si="160"/>
        <v>-2.7870638451703678E-2</v>
      </c>
      <c r="R956" s="96">
        <v>152.43075561523401</v>
      </c>
      <c r="S956" s="92">
        <f t="shared" si="161"/>
        <v>0</v>
      </c>
      <c r="T956" s="96">
        <v>137.14581298828099</v>
      </c>
      <c r="U956" s="92">
        <f t="shared" si="162"/>
        <v>1.1002029430680738E-2</v>
      </c>
      <c r="V956" s="96">
        <v>221.87025451660099</v>
      </c>
      <c r="W956" s="92">
        <f t="shared" si="163"/>
        <v>-8.9228027947443334E-3</v>
      </c>
      <c r="X956" s="96">
        <v>471.81185913085898</v>
      </c>
      <c r="Y956" s="92">
        <f t="shared" si="164"/>
        <v>1.4538431316990064E-2</v>
      </c>
    </row>
    <row r="957" spans="3:25" ht="14.25" customHeight="1" x14ac:dyDescent="0.35">
      <c r="C957" s="95">
        <v>44876</v>
      </c>
      <c r="D957" s="96">
        <v>26955.65</v>
      </c>
      <c r="E957" s="92">
        <f t="shared" si="154"/>
        <v>9.1119243043922271E-3</v>
      </c>
      <c r="F957" s="96">
        <v>3292.05004882812</v>
      </c>
      <c r="G957" s="92">
        <f t="shared" si="155"/>
        <v>-9.4073216924828174E-4</v>
      </c>
      <c r="H957" s="96">
        <v>2196.69995117187</v>
      </c>
      <c r="I957" s="92">
        <f t="shared" si="156"/>
        <v>9.512845207660936E-3</v>
      </c>
      <c r="J957" s="96">
        <v>72.040000915527301</v>
      </c>
      <c r="K957" s="92">
        <f t="shared" si="157"/>
        <v>-3.015613759533109E-2</v>
      </c>
      <c r="L957" s="96">
        <v>62.260646820068303</v>
      </c>
      <c r="M957" s="92">
        <f t="shared" si="158"/>
        <v>1.3288673736979728E-3</v>
      </c>
      <c r="N957" s="96">
        <v>315.54168701171801</v>
      </c>
      <c r="O957" s="92">
        <f t="shared" si="159"/>
        <v>-5.4146990355216085E-3</v>
      </c>
      <c r="P957" s="96">
        <v>40.182884216308501</v>
      </c>
      <c r="Q957" s="92">
        <f t="shared" si="160"/>
        <v>2.985077691211302E-2</v>
      </c>
      <c r="R957" s="96">
        <v>152.43075561523401</v>
      </c>
      <c r="S957" s="92">
        <f t="shared" si="161"/>
        <v>-3.7770839356294772E-3</v>
      </c>
      <c r="T957" s="96">
        <v>135.65335083007801</v>
      </c>
      <c r="U957" s="92">
        <f t="shared" si="162"/>
        <v>-3.9553050418201785E-3</v>
      </c>
      <c r="V957" s="96">
        <v>223.86778259277301</v>
      </c>
      <c r="W957" s="92">
        <f t="shared" si="163"/>
        <v>2.3997224430578612E-3</v>
      </c>
      <c r="X957" s="96">
        <v>465.05075073242102</v>
      </c>
      <c r="Y957" s="92">
        <f t="shared" si="164"/>
        <v>0</v>
      </c>
    </row>
    <row r="958" spans="3:25" ht="14.25" customHeight="1" x14ac:dyDescent="0.35">
      <c r="C958" s="95">
        <v>44875</v>
      </c>
      <c r="D958" s="96">
        <v>26712.25</v>
      </c>
      <c r="E958" s="92">
        <f t="shared" si="154"/>
        <v>-8.5128574397956847E-3</v>
      </c>
      <c r="F958" s="96">
        <v>3295.14990234375</v>
      </c>
      <c r="G958" s="92">
        <f t="shared" si="155"/>
        <v>1.5653198613221342E-3</v>
      </c>
      <c r="H958" s="96">
        <v>2176</v>
      </c>
      <c r="I958" s="92">
        <f t="shared" si="156"/>
        <v>-1.7828932520875695E-2</v>
      </c>
      <c r="J958" s="96">
        <v>74.279998779296804</v>
      </c>
      <c r="K958" s="92">
        <f t="shared" si="157"/>
        <v>1.5308844465894422E-2</v>
      </c>
      <c r="L958" s="96">
        <v>62.178020477294901</v>
      </c>
      <c r="M958" s="92">
        <f t="shared" si="158"/>
        <v>2.6648788031018444E-3</v>
      </c>
      <c r="N958" s="96">
        <v>317.25955200195301</v>
      </c>
      <c r="O958" s="92">
        <f t="shared" si="159"/>
        <v>-1.6133912285868135E-2</v>
      </c>
      <c r="P958" s="96">
        <v>39.018161773681598</v>
      </c>
      <c r="Q958" s="92">
        <f t="shared" si="160"/>
        <v>-1.146861448219183E-3</v>
      </c>
      <c r="R958" s="96">
        <v>153.00868225097599</v>
      </c>
      <c r="S958" s="92">
        <f t="shared" si="161"/>
        <v>-7.4968426220295425E-3</v>
      </c>
      <c r="T958" s="96">
        <v>136.19203186035099</v>
      </c>
      <c r="U958" s="92">
        <f t="shared" si="162"/>
        <v>-1.7600134721863836E-2</v>
      </c>
      <c r="V958" s="96">
        <v>223.33184814453099</v>
      </c>
      <c r="W958" s="92">
        <f t="shared" si="163"/>
        <v>-9.2933516687772055E-3</v>
      </c>
      <c r="X958" s="96">
        <v>465.05075073242102</v>
      </c>
      <c r="Y958" s="92">
        <f t="shared" si="164"/>
        <v>6.6251662649514653E-3</v>
      </c>
    </row>
    <row r="959" spans="3:25" ht="14.25" customHeight="1" x14ac:dyDescent="0.35">
      <c r="C959" s="95">
        <v>44874</v>
      </c>
      <c r="D959" s="96">
        <v>26941.599999999999</v>
      </c>
      <c r="E959" s="92">
        <f t="shared" si="154"/>
        <v>-5.9312199864587356E-3</v>
      </c>
      <c r="F959" s="96">
        <v>3290</v>
      </c>
      <c r="G959" s="92">
        <f t="shared" si="155"/>
        <v>-1.2738361203877169E-2</v>
      </c>
      <c r="H959" s="96">
        <v>2215.5</v>
      </c>
      <c r="I959" s="92">
        <f t="shared" si="156"/>
        <v>2.2994897700940875E-2</v>
      </c>
      <c r="J959" s="96">
        <v>73.160003662109304</v>
      </c>
      <c r="K959" s="92">
        <f t="shared" si="157"/>
        <v>4.9340252168336374E-2</v>
      </c>
      <c r="L959" s="96">
        <v>62.012763977050703</v>
      </c>
      <c r="M959" s="92">
        <f t="shared" si="158"/>
        <v>-9.2408551808930151E-3</v>
      </c>
      <c r="N959" s="96">
        <v>322.46212768554602</v>
      </c>
      <c r="O959" s="92">
        <f t="shared" si="159"/>
        <v>-1.1732731107072514E-2</v>
      </c>
      <c r="P959" s="96">
        <v>39.062961578369098</v>
      </c>
      <c r="Q959" s="92">
        <f t="shared" si="160"/>
        <v>-6.8337565070281103E-3</v>
      </c>
      <c r="R959" s="96">
        <v>154.16442871093699</v>
      </c>
      <c r="S959" s="92">
        <f t="shared" si="161"/>
        <v>-1.3932556020968878E-2</v>
      </c>
      <c r="T959" s="96">
        <v>138.63197326660099</v>
      </c>
      <c r="U959" s="92">
        <f t="shared" si="162"/>
        <v>-4.0569872065914669E-2</v>
      </c>
      <c r="V959" s="96">
        <v>225.42681884765599</v>
      </c>
      <c r="W959" s="92">
        <f t="shared" si="163"/>
        <v>9.6007792752921262E-3</v>
      </c>
      <c r="X959" s="96">
        <v>461.989990234375</v>
      </c>
      <c r="Y959" s="92">
        <f t="shared" si="164"/>
        <v>-9.8883704418089025E-3</v>
      </c>
    </row>
    <row r="960" spans="3:25" ht="14.25" customHeight="1" x14ac:dyDescent="0.35">
      <c r="C960" s="95">
        <v>44872</v>
      </c>
      <c r="D960" s="96">
        <v>27102.35</v>
      </c>
      <c r="E960" s="92">
        <f t="shared" si="154"/>
        <v>7.6702712851886012E-3</v>
      </c>
      <c r="F960" s="96">
        <v>3332.44995117187</v>
      </c>
      <c r="G960" s="92">
        <f t="shared" si="155"/>
        <v>3.916311494743363E-3</v>
      </c>
      <c r="H960" s="96">
        <v>2165.69995117187</v>
      </c>
      <c r="I960" s="92">
        <f t="shared" si="156"/>
        <v>2.0954602791688925E-2</v>
      </c>
      <c r="J960" s="96">
        <v>69.720001220703097</v>
      </c>
      <c r="K960" s="92">
        <f t="shared" si="157"/>
        <v>5.0453864821036198E-3</v>
      </c>
      <c r="L960" s="96">
        <v>62.591159820556598</v>
      </c>
      <c r="M960" s="92">
        <f t="shared" si="158"/>
        <v>-1.9764129683047527E-3</v>
      </c>
      <c r="N960" s="96">
        <v>326.29040527343699</v>
      </c>
      <c r="O960" s="92">
        <f t="shared" si="159"/>
        <v>2.308403857715402E-2</v>
      </c>
      <c r="P960" s="96">
        <v>39.331745147705</v>
      </c>
      <c r="Q960" s="92">
        <f t="shared" si="160"/>
        <v>2.2831520738499922E-3</v>
      </c>
      <c r="R960" s="96">
        <v>156.342681884765</v>
      </c>
      <c r="S960" s="92">
        <f t="shared" si="161"/>
        <v>-6.2163887564968823E-3</v>
      </c>
      <c r="T960" s="96">
        <v>144.49407958984301</v>
      </c>
      <c r="U960" s="92">
        <f t="shared" si="162"/>
        <v>8.1801563549674938E-3</v>
      </c>
      <c r="V960" s="96">
        <v>223.28312683105401</v>
      </c>
      <c r="W960" s="92">
        <f t="shared" si="163"/>
        <v>3.723076068304465E-3</v>
      </c>
      <c r="X960" s="96">
        <v>466.60394287109301</v>
      </c>
      <c r="Y960" s="92">
        <f t="shared" si="164"/>
        <v>-9.7899605491114094E-5</v>
      </c>
    </row>
    <row r="961" spans="3:25" ht="14.25" customHeight="1" x14ac:dyDescent="0.35">
      <c r="C961" s="95">
        <v>44869</v>
      </c>
      <c r="D961" s="96">
        <v>26896.05</v>
      </c>
      <c r="E961" s="92">
        <f t="shared" si="154"/>
        <v>4.7292716137237178E-3</v>
      </c>
      <c r="F961" s="96">
        <v>3319.44995117187</v>
      </c>
      <c r="G961" s="92">
        <f t="shared" si="155"/>
        <v>8.2924683376914832E-3</v>
      </c>
      <c r="H961" s="96">
        <v>2121.25</v>
      </c>
      <c r="I961" s="92">
        <f t="shared" si="156"/>
        <v>6.906559626602915E-3</v>
      </c>
      <c r="J961" s="96">
        <v>69.370002746582003</v>
      </c>
      <c r="K961" s="92">
        <f t="shared" si="157"/>
        <v>2.9992640211225607E-2</v>
      </c>
      <c r="L961" s="96">
        <v>62.715110778808501</v>
      </c>
      <c r="M961" s="92">
        <f t="shared" si="158"/>
        <v>-1.3158141716378413E-3</v>
      </c>
      <c r="N961" s="96">
        <v>318.92825317382801</v>
      </c>
      <c r="O961" s="92">
        <f t="shared" si="159"/>
        <v>-1.8132431436023055E-2</v>
      </c>
      <c r="P961" s="96">
        <v>39.242149353027301</v>
      </c>
      <c r="Q961" s="92">
        <f t="shared" si="160"/>
        <v>5.5421484520317588E-2</v>
      </c>
      <c r="R961" s="96">
        <v>157.32064819335901</v>
      </c>
      <c r="S961" s="92">
        <f t="shared" si="161"/>
        <v>-6.735879330468264E-3</v>
      </c>
      <c r="T961" s="96">
        <v>143.321685791015</v>
      </c>
      <c r="U961" s="92">
        <f t="shared" si="162"/>
        <v>-8.331710067257303E-3</v>
      </c>
      <c r="V961" s="96">
        <v>222.45491027832</v>
      </c>
      <c r="W961" s="92">
        <f t="shared" si="163"/>
        <v>3.9579016551576363E-3</v>
      </c>
      <c r="X961" s="96">
        <v>466.64962768554602</v>
      </c>
      <c r="Y961" s="92">
        <f t="shared" si="164"/>
        <v>1.8634932551064853E-3</v>
      </c>
    </row>
    <row r="962" spans="3:25" ht="14.25" customHeight="1" x14ac:dyDescent="0.35">
      <c r="C962" s="95">
        <v>44868</v>
      </c>
      <c r="D962" s="96">
        <v>26769.45</v>
      </c>
      <c r="E962" s="92">
        <f t="shared" si="154"/>
        <v>-5.5149175827238217E-3</v>
      </c>
      <c r="F962" s="96">
        <v>3292.14990234375</v>
      </c>
      <c r="G962" s="92">
        <f t="shared" si="155"/>
        <v>-4.9719503194577408E-3</v>
      </c>
      <c r="H962" s="96">
        <v>2106.69995117187</v>
      </c>
      <c r="I962" s="92">
        <f t="shared" si="156"/>
        <v>-1.4201865638520217E-2</v>
      </c>
      <c r="J962" s="96">
        <v>67.349998474121094</v>
      </c>
      <c r="K962" s="92">
        <f t="shared" si="157"/>
        <v>-1.8650718789487652E-2</v>
      </c>
      <c r="L962" s="96">
        <v>62.797740936279297</v>
      </c>
      <c r="M962" s="92">
        <f t="shared" si="158"/>
        <v>-1.0416622208088144E-2</v>
      </c>
      <c r="N962" s="96">
        <v>324.81799316406199</v>
      </c>
      <c r="O962" s="92">
        <f t="shared" si="159"/>
        <v>-2.0281258114551615E-2</v>
      </c>
      <c r="P962" s="96">
        <v>37.181495666503899</v>
      </c>
      <c r="Q962" s="92">
        <f t="shared" si="160"/>
        <v>-3.6013610525718054E-3</v>
      </c>
      <c r="R962" s="96">
        <v>158.38752746582</v>
      </c>
      <c r="S962" s="92">
        <f t="shared" si="161"/>
        <v>-1.547381736657405E-2</v>
      </c>
      <c r="T962" s="96">
        <v>144.52583312988199</v>
      </c>
      <c r="U962" s="92">
        <f t="shared" si="162"/>
        <v>-2.2503086527096539E-2</v>
      </c>
      <c r="V962" s="96">
        <v>221.57792663574199</v>
      </c>
      <c r="W962" s="92">
        <f t="shared" si="163"/>
        <v>-7.2036769477057394E-3</v>
      </c>
      <c r="X962" s="96">
        <v>465.781646728515</v>
      </c>
      <c r="Y962" s="92">
        <f t="shared" si="164"/>
        <v>6.1179607755448284E-3</v>
      </c>
    </row>
    <row r="963" spans="3:25" ht="14.25" customHeight="1" x14ac:dyDescent="0.35">
      <c r="C963" s="95">
        <v>44867</v>
      </c>
      <c r="D963" s="96">
        <v>26917.9</v>
      </c>
      <c r="E963" s="92">
        <f t="shared" si="154"/>
        <v>6.7844748909373642E-4</v>
      </c>
      <c r="F963" s="96">
        <v>3308.60009765625</v>
      </c>
      <c r="G963" s="92">
        <f t="shared" si="155"/>
        <v>-1.0127258151988783E-2</v>
      </c>
      <c r="H963" s="96">
        <v>2137.05004882812</v>
      </c>
      <c r="I963" s="92">
        <f t="shared" si="156"/>
        <v>7.448461439302223E-3</v>
      </c>
      <c r="J963" s="96">
        <v>68.629997253417898</v>
      </c>
      <c r="K963" s="92">
        <f t="shared" si="157"/>
        <v>-1.6480389022593411E-2</v>
      </c>
      <c r="L963" s="96">
        <v>63.458766937255803</v>
      </c>
      <c r="M963" s="92">
        <f t="shared" si="158"/>
        <v>7.8741040037264565E-3</v>
      </c>
      <c r="N963" s="96">
        <v>331.54208374023398</v>
      </c>
      <c r="O963" s="92">
        <f t="shared" si="159"/>
        <v>-3.0429113906764949E-2</v>
      </c>
      <c r="P963" s="96">
        <v>37.315883636474602</v>
      </c>
      <c r="Q963" s="92">
        <f t="shared" si="160"/>
        <v>-2.9137482636468315E-2</v>
      </c>
      <c r="R963" s="96">
        <v>160.87690734863199</v>
      </c>
      <c r="S963" s="92">
        <f t="shared" si="161"/>
        <v>-4.6753658208287252E-3</v>
      </c>
      <c r="T963" s="96">
        <v>147.85298156738199</v>
      </c>
      <c r="U963" s="92">
        <f t="shared" si="162"/>
        <v>-7.8673797141919355E-3</v>
      </c>
      <c r="V963" s="96">
        <v>223.18568420410099</v>
      </c>
      <c r="W963" s="92">
        <f t="shared" si="163"/>
        <v>-6.7216599466577431E-3</v>
      </c>
      <c r="X963" s="96">
        <v>462.94934082031199</v>
      </c>
      <c r="Y963" s="92">
        <f t="shared" si="164"/>
        <v>-2.2852231972564585E-2</v>
      </c>
    </row>
    <row r="964" spans="3:25" ht="14.25" customHeight="1" x14ac:dyDescent="0.35">
      <c r="C964" s="95">
        <v>44866</v>
      </c>
      <c r="D964" s="96">
        <v>26899.65</v>
      </c>
      <c r="E964" s="92">
        <f t="shared" ref="E964:E1027" si="165">D964/D965-1</f>
        <v>8.5105904362707818E-3</v>
      </c>
      <c r="F964" s="96">
        <v>3342.44995117187</v>
      </c>
      <c r="G964" s="92">
        <f t="shared" ref="G964:G1027" si="166">F964/F965-1</f>
        <v>-1.8663959420469611E-3</v>
      </c>
      <c r="H964" s="96">
        <v>2121.25</v>
      </c>
      <c r="I964" s="92">
        <f t="shared" ref="I964:I1027" si="167">H964/H965-1</f>
        <v>8.7260918295721801E-3</v>
      </c>
      <c r="J964" s="96">
        <v>69.779998779296804</v>
      </c>
      <c r="K964" s="92">
        <f t="shared" ref="K964:K1027" si="168">J964/J965-1</f>
        <v>4.180345300137045E-2</v>
      </c>
      <c r="L964" s="96">
        <v>62.962989807128899</v>
      </c>
      <c r="M964" s="92">
        <f t="shared" ref="M964:M1027" si="169">L964/L965-1</f>
        <v>-7.1662284080031835E-3</v>
      </c>
      <c r="N964" s="96">
        <v>341.94723510742102</v>
      </c>
      <c r="O964" s="92">
        <f t="shared" ref="O964:O1027" si="170">N964/N965-1</f>
        <v>3.1689604607560318E-2</v>
      </c>
      <c r="P964" s="96">
        <v>38.435806274413999</v>
      </c>
      <c r="Q964" s="92">
        <f t="shared" ref="Q964:Q1027" si="171">P964/P965-1</f>
        <v>7.0421979165560256E-3</v>
      </c>
      <c r="R964" s="96">
        <v>161.63259887695301</v>
      </c>
      <c r="S964" s="92">
        <f t="shared" ref="S964:S1027" si="172">R964/R965-1</f>
        <v>5.0259760166776468E-2</v>
      </c>
      <c r="T964" s="96">
        <v>149.02542114257801</v>
      </c>
      <c r="U964" s="92">
        <f t="shared" ref="U964:U1027" si="173">T964/T965-1</f>
        <v>3.0681749585998785E-2</v>
      </c>
      <c r="V964" s="96">
        <v>224.69601440429599</v>
      </c>
      <c r="W964" s="92">
        <f t="shared" ref="W964:W1027" si="174">V964/V965-1</f>
        <v>2.035410512343705E-2</v>
      </c>
      <c r="X964" s="96">
        <v>473.77618408203102</v>
      </c>
      <c r="Y964" s="92">
        <f t="shared" ref="Y964:Y1027" si="175">X964/X965-1</f>
        <v>2.8155110132951577E-2</v>
      </c>
    </row>
    <row r="965" spans="3:25" ht="14.25" customHeight="1" x14ac:dyDescent="0.35">
      <c r="C965" s="95">
        <v>44865</v>
      </c>
      <c r="D965" s="96">
        <v>26672.65</v>
      </c>
      <c r="E965" s="92">
        <f t="shared" si="165"/>
        <v>6.7715361459994572E-3</v>
      </c>
      <c r="F965" s="96">
        <v>3348.69995117187</v>
      </c>
      <c r="G965" s="92">
        <f t="shared" si="166"/>
        <v>2.158361203004544E-2</v>
      </c>
      <c r="H965" s="96">
        <v>2102.89990234375</v>
      </c>
      <c r="I965" s="92">
        <f t="shared" si="167"/>
        <v>2.0727899809009909E-3</v>
      </c>
      <c r="J965" s="96">
        <v>66.980003356933594</v>
      </c>
      <c r="K965" s="92">
        <f t="shared" si="168"/>
        <v>4.8004752061869826E-3</v>
      </c>
      <c r="L965" s="96">
        <v>63.417453765869098</v>
      </c>
      <c r="M965" s="92">
        <f t="shared" si="169"/>
        <v>-5.184683014278213E-3</v>
      </c>
      <c r="N965" s="96">
        <v>331.44390869140602</v>
      </c>
      <c r="O965" s="92">
        <f t="shared" si="170"/>
        <v>6.0958273825457265E-2</v>
      </c>
      <c r="P965" s="96">
        <v>38.167026519775298</v>
      </c>
      <c r="Q965" s="92">
        <f t="shared" si="171"/>
        <v>-2.5171747562506952E-2</v>
      </c>
      <c r="R965" s="96">
        <v>153.89773559570301</v>
      </c>
      <c r="S965" s="92">
        <f t="shared" si="172"/>
        <v>-5.4582324864045351E-3</v>
      </c>
      <c r="T965" s="96">
        <v>144.58917236328099</v>
      </c>
      <c r="U965" s="92">
        <f t="shared" si="173"/>
        <v>5.9521888530096323E-3</v>
      </c>
      <c r="V965" s="96">
        <v>220.21376037597599</v>
      </c>
      <c r="W965" s="92">
        <f t="shared" si="174"/>
        <v>4.2212011259945559E-3</v>
      </c>
      <c r="X965" s="96">
        <v>460.80224609375</v>
      </c>
      <c r="Y965" s="92">
        <f t="shared" si="175"/>
        <v>9.3056633961554613E-3</v>
      </c>
    </row>
    <row r="966" spans="3:25" ht="14.25" customHeight="1" x14ac:dyDescent="0.35">
      <c r="C966" s="95">
        <v>44862</v>
      </c>
      <c r="D966" s="96">
        <v>26493.25</v>
      </c>
      <c r="E966" s="92">
        <f t="shared" si="165"/>
        <v>1.3893885236240022E-2</v>
      </c>
      <c r="F966" s="96">
        <v>3277.94995117187</v>
      </c>
      <c r="G966" s="92">
        <f t="shared" si="166"/>
        <v>-1.3709272241587689E-3</v>
      </c>
      <c r="H966" s="96">
        <v>2098.55004882812</v>
      </c>
      <c r="I966" s="92">
        <f t="shared" si="167"/>
        <v>-8.9960558885573416E-3</v>
      </c>
      <c r="J966" s="96">
        <v>66.660003662109304</v>
      </c>
      <c r="K966" s="92">
        <f t="shared" si="168"/>
        <v>-1.2151743539296045E-2</v>
      </c>
      <c r="L966" s="96">
        <v>63.747966766357401</v>
      </c>
      <c r="M966" s="92">
        <f t="shared" si="169"/>
        <v>-1.0262887168829615E-2</v>
      </c>
      <c r="N966" s="96">
        <v>312.40051269531199</v>
      </c>
      <c r="O966" s="92">
        <f t="shared" si="170"/>
        <v>1.1602046972455371E-2</v>
      </c>
      <c r="P966" s="96">
        <v>39.152565002441399</v>
      </c>
      <c r="Q966" s="92">
        <f t="shared" si="171"/>
        <v>-3.6383355988196531E-2</v>
      </c>
      <c r="R966" s="96">
        <v>154.74235534667901</v>
      </c>
      <c r="S966" s="92">
        <f t="shared" si="172"/>
        <v>1.9923989416162247E-2</v>
      </c>
      <c r="T966" s="96">
        <v>143.733642578125</v>
      </c>
      <c r="U966" s="92">
        <f t="shared" si="173"/>
        <v>1.295240061596159E-2</v>
      </c>
      <c r="V966" s="96">
        <v>219.28810119628901</v>
      </c>
      <c r="W966" s="92">
        <f t="shared" si="174"/>
        <v>-3.542210036199589E-3</v>
      </c>
      <c r="X966" s="96">
        <v>456.5537109375</v>
      </c>
      <c r="Y966" s="92">
        <f t="shared" si="175"/>
        <v>-1.3035801415863357E-2</v>
      </c>
    </row>
    <row r="967" spans="3:25" ht="14.25" customHeight="1" x14ac:dyDescent="0.35">
      <c r="C967" s="95">
        <v>44861</v>
      </c>
      <c r="D967" s="96">
        <v>26130.2</v>
      </c>
      <c r="E967" s="92">
        <f t="shared" si="165"/>
        <v>1.3067422939811557E-2</v>
      </c>
      <c r="F967" s="96">
        <v>3282.44995117187</v>
      </c>
      <c r="G967" s="92">
        <f t="shared" si="166"/>
        <v>2.9481409913758139E-2</v>
      </c>
      <c r="H967" s="96">
        <v>2117.60009765625</v>
      </c>
      <c r="I967" s="92">
        <f t="shared" si="167"/>
        <v>1.8125966191939069E-2</v>
      </c>
      <c r="J967" s="96">
        <v>67.480003356933594</v>
      </c>
      <c r="K967" s="92">
        <f t="shared" si="168"/>
        <v>1.519485659217823E-2</v>
      </c>
      <c r="L967" s="96">
        <v>64.408988952636705</v>
      </c>
      <c r="M967" s="92">
        <f t="shared" si="169"/>
        <v>6.418310259812543E-4</v>
      </c>
      <c r="N967" s="96">
        <v>308.81759643554602</v>
      </c>
      <c r="O967" s="92">
        <f t="shared" si="170"/>
        <v>1.3530824579534473E-2</v>
      </c>
      <c r="P967" s="96">
        <v>40.630851745605398</v>
      </c>
      <c r="Q967" s="92">
        <f t="shared" si="171"/>
        <v>4.4293920765463568E-3</v>
      </c>
      <c r="R967" s="96">
        <v>151.71949768066401</v>
      </c>
      <c r="S967" s="92">
        <f t="shared" si="172"/>
        <v>7.6761268936960114E-3</v>
      </c>
      <c r="T967" s="96">
        <v>141.895751953125</v>
      </c>
      <c r="U967" s="92">
        <f t="shared" si="173"/>
        <v>2.4713936670644809E-2</v>
      </c>
      <c r="V967" s="96">
        <v>220.067626953125</v>
      </c>
      <c r="W967" s="92">
        <f t="shared" si="174"/>
        <v>2.356672573807983E-2</v>
      </c>
      <c r="X967" s="96">
        <v>462.58386230468699</v>
      </c>
      <c r="Y967" s="92">
        <f t="shared" si="175"/>
        <v>-1.872861160551853E-3</v>
      </c>
    </row>
    <row r="968" spans="3:25" ht="14.25" customHeight="1" x14ac:dyDescent="0.35">
      <c r="C968" s="95">
        <v>44859</v>
      </c>
      <c r="D968" s="96">
        <v>25793.15</v>
      </c>
      <c r="E968" s="92">
        <f t="shared" si="165"/>
        <v>-1.0097385464140074E-2</v>
      </c>
      <c r="F968" s="96">
        <v>3188.44995117187</v>
      </c>
      <c r="G968" s="92">
        <f t="shared" si="166"/>
        <v>-2.9080832966385861E-2</v>
      </c>
      <c r="H968" s="96">
        <v>2079.89990234375</v>
      </c>
      <c r="I968" s="92">
        <f t="shared" si="167"/>
        <v>-1.9493269372421906E-2</v>
      </c>
      <c r="J968" s="96">
        <v>66.470001220703097</v>
      </c>
      <c r="K968" s="92">
        <f t="shared" si="168"/>
        <v>-9.5365725499589882E-3</v>
      </c>
      <c r="L968" s="96">
        <v>64.36767578125</v>
      </c>
      <c r="M968" s="92">
        <f t="shared" si="169"/>
        <v>-1.0165142204286992E-2</v>
      </c>
      <c r="N968" s="96">
        <v>304.69482421875</v>
      </c>
      <c r="O968" s="92">
        <f t="shared" si="170"/>
        <v>-1.958292819108487E-2</v>
      </c>
      <c r="P968" s="96">
        <v>40.451675415038999</v>
      </c>
      <c r="Q968" s="92">
        <f t="shared" si="171"/>
        <v>5.122240881252571E-2</v>
      </c>
      <c r="R968" s="96">
        <v>150.56375122070301</v>
      </c>
      <c r="S968" s="92">
        <f t="shared" si="172"/>
        <v>1.4375938575814873E-2</v>
      </c>
      <c r="T968" s="96">
        <v>138.47352600097599</v>
      </c>
      <c r="U968" s="92">
        <f t="shared" si="173"/>
        <v>-1.5992013674660521E-3</v>
      </c>
      <c r="V968" s="96">
        <v>215.00076293945301</v>
      </c>
      <c r="W968" s="92">
        <f t="shared" si="174"/>
        <v>7.5343282190425409E-3</v>
      </c>
      <c r="X968" s="96">
        <v>463.45184326171801</v>
      </c>
      <c r="Y968" s="92">
        <f t="shared" si="175"/>
        <v>4.4261495176826315E-2</v>
      </c>
    </row>
    <row r="969" spans="3:25" ht="14.25" customHeight="1" x14ac:dyDescent="0.35">
      <c r="C969" s="95">
        <v>44858</v>
      </c>
      <c r="D969" s="96">
        <v>26056.25</v>
      </c>
      <c r="E969" s="92">
        <f t="shared" si="165"/>
        <v>5.7396396031272889E-3</v>
      </c>
      <c r="F969" s="96">
        <v>3283.94995117187</v>
      </c>
      <c r="G969" s="92">
        <f t="shared" si="166"/>
        <v>3.1310138842537416E-3</v>
      </c>
      <c r="H969" s="96">
        <v>2121.25</v>
      </c>
      <c r="I969" s="92">
        <f t="shared" si="167"/>
        <v>7.5760940492821671E-3</v>
      </c>
      <c r="J969" s="96">
        <v>67.110000610351506</v>
      </c>
      <c r="K969" s="92">
        <f t="shared" si="168"/>
        <v>1.0084258644273536E-2</v>
      </c>
      <c r="L969" s="96">
        <v>65.028701782226506</v>
      </c>
      <c r="M969" s="92">
        <f t="shared" si="169"/>
        <v>1.0269533472405667E-2</v>
      </c>
      <c r="N969" s="96">
        <v>310.78082275390602</v>
      </c>
      <c r="O969" s="92">
        <f t="shared" si="170"/>
        <v>1.3606400262448082E-2</v>
      </c>
      <c r="P969" s="96">
        <v>38.480606079101499</v>
      </c>
      <c r="Q969" s="92">
        <f t="shared" si="171"/>
        <v>3.493970291700621E-2</v>
      </c>
      <c r="R969" s="96">
        <v>148.429931640625</v>
      </c>
      <c r="S969" s="92">
        <f t="shared" si="172"/>
        <v>1.1511416322330437E-2</v>
      </c>
      <c r="T969" s="96">
        <v>138.69532775878901</v>
      </c>
      <c r="U969" s="92">
        <f t="shared" si="173"/>
        <v>7.1328359535305363E-3</v>
      </c>
      <c r="V969" s="96">
        <v>213.39299011230401</v>
      </c>
      <c r="W969" s="92">
        <f t="shared" si="174"/>
        <v>1.8298090602857364E-3</v>
      </c>
      <c r="X969" s="96">
        <v>443.80822753906199</v>
      </c>
      <c r="Y969" s="92">
        <f t="shared" si="175"/>
        <v>2.7868698271968917E-3</v>
      </c>
    </row>
    <row r="970" spans="3:25" ht="14.25" customHeight="1" x14ac:dyDescent="0.35">
      <c r="C970" s="95">
        <v>44855</v>
      </c>
      <c r="D970" s="96">
        <v>25907.55</v>
      </c>
      <c r="E970" s="92">
        <f t="shared" si="165"/>
        <v>-6.6256779529415555E-3</v>
      </c>
      <c r="F970" s="96">
        <v>3273.69995117187</v>
      </c>
      <c r="G970" s="92">
        <f t="shared" si="166"/>
        <v>1.1161610034249314E-3</v>
      </c>
      <c r="H970" s="96">
        <v>2105.30004882812</v>
      </c>
      <c r="I970" s="92">
        <f t="shared" si="167"/>
        <v>-1.5708941535231391E-2</v>
      </c>
      <c r="J970" s="96">
        <v>66.440002441406193</v>
      </c>
      <c r="K970" s="92">
        <f t="shared" si="168"/>
        <v>-1.8466537965957763E-2</v>
      </c>
      <c r="L970" s="96">
        <v>64.36767578125</v>
      </c>
      <c r="M970" s="92">
        <f t="shared" si="169"/>
        <v>0</v>
      </c>
      <c r="N970" s="96">
        <v>306.60897827148398</v>
      </c>
      <c r="O970" s="92">
        <f t="shared" si="170"/>
        <v>-1.5445132741453871E-2</v>
      </c>
      <c r="P970" s="96">
        <v>37.181495666503899</v>
      </c>
      <c r="Q970" s="92">
        <f t="shared" si="171"/>
        <v>4.0100325243906498E-2</v>
      </c>
      <c r="R970" s="96">
        <v>146.74073791503901</v>
      </c>
      <c r="S970" s="92">
        <f t="shared" si="172"/>
        <v>-1.1380411665726786E-2</v>
      </c>
      <c r="T970" s="96">
        <v>137.71304321289</v>
      </c>
      <c r="U970" s="92">
        <f t="shared" si="173"/>
        <v>-9.1946968760969749E-4</v>
      </c>
      <c r="V970" s="96">
        <v>213.00323486328099</v>
      </c>
      <c r="W970" s="92">
        <f t="shared" si="174"/>
        <v>-9.9638514371986897E-3</v>
      </c>
      <c r="X970" s="96">
        <v>442.57482910156199</v>
      </c>
      <c r="Y970" s="92">
        <f t="shared" si="175"/>
        <v>-2.0601105267390452E-3</v>
      </c>
    </row>
    <row r="971" spans="3:25" ht="14.25" customHeight="1" x14ac:dyDescent="0.35">
      <c r="C971" s="95">
        <v>44854</v>
      </c>
      <c r="D971" s="96">
        <v>26080.35</v>
      </c>
      <c r="E971" s="92">
        <f t="shared" si="165"/>
        <v>1.3953334668146633E-2</v>
      </c>
      <c r="F971" s="96">
        <v>3270.05004882812</v>
      </c>
      <c r="G971" s="92">
        <f t="shared" si="166"/>
        <v>4.0853709663895454E-2</v>
      </c>
      <c r="H971" s="96">
        <v>2138.89990234375</v>
      </c>
      <c r="I971" s="92">
        <f t="shared" si="167"/>
        <v>9.0102146785915327E-3</v>
      </c>
      <c r="J971" s="96">
        <v>67.690002441406193</v>
      </c>
      <c r="K971" s="92">
        <f t="shared" si="168"/>
        <v>1.4538387334473102E-2</v>
      </c>
      <c r="L971" s="96">
        <v>64.36767578125</v>
      </c>
      <c r="M971" s="92">
        <f t="shared" si="169"/>
        <v>-1.0793823652143208E-2</v>
      </c>
      <c r="N971" s="96">
        <v>311.41888427734301</v>
      </c>
      <c r="O971" s="92">
        <f t="shared" si="170"/>
        <v>-4.0808526868206796E-3</v>
      </c>
      <c r="P971" s="96">
        <v>35.747989654541001</v>
      </c>
      <c r="Q971" s="92">
        <f t="shared" si="171"/>
        <v>-7.4627332011439895E-3</v>
      </c>
      <c r="R971" s="96">
        <v>148.429931640625</v>
      </c>
      <c r="S971" s="92">
        <f t="shared" si="172"/>
        <v>1.7677503441168252E-2</v>
      </c>
      <c r="T971" s="96">
        <v>137.83978271484301</v>
      </c>
      <c r="U971" s="92">
        <f t="shared" si="173"/>
        <v>1.6830240695889565E-2</v>
      </c>
      <c r="V971" s="96">
        <v>215.14692687988199</v>
      </c>
      <c r="W971" s="92">
        <f t="shared" si="174"/>
        <v>1.0989123663613931E-2</v>
      </c>
      <c r="X971" s="96">
        <v>443.48846435546801</v>
      </c>
      <c r="Y971" s="92">
        <f t="shared" si="175"/>
        <v>8.3091210912760172E-3</v>
      </c>
    </row>
    <row r="972" spans="3:25" ht="14.25" customHeight="1" x14ac:dyDescent="0.35">
      <c r="C972" s="95">
        <v>44853</v>
      </c>
      <c r="D972" s="96">
        <v>25721.45</v>
      </c>
      <c r="E972" s="92">
        <f t="shared" si="165"/>
        <v>-2.2537243667946072E-3</v>
      </c>
      <c r="F972" s="96">
        <v>3141.69995117187</v>
      </c>
      <c r="G972" s="92">
        <f t="shared" si="166"/>
        <v>-3.1236524461341397E-2</v>
      </c>
      <c r="H972" s="96">
        <v>2119.80004882812</v>
      </c>
      <c r="I972" s="92">
        <f t="shared" si="167"/>
        <v>-1.5763181043240815E-2</v>
      </c>
      <c r="J972" s="96">
        <v>66.720001220703097</v>
      </c>
      <c r="K972" s="92">
        <f t="shared" si="168"/>
        <v>-3.4722242918278634E-2</v>
      </c>
      <c r="L972" s="96">
        <v>65.070030212402301</v>
      </c>
      <c r="M972" s="92">
        <f t="shared" si="169"/>
        <v>1.2716559832459673E-3</v>
      </c>
      <c r="N972" s="96">
        <v>312.69494628906199</v>
      </c>
      <c r="O972" s="92">
        <f t="shared" si="170"/>
        <v>-1.086797344407664E-2</v>
      </c>
      <c r="P972" s="96">
        <v>36.016773223876903</v>
      </c>
      <c r="Q972" s="92">
        <f t="shared" si="171"/>
        <v>-4.1716222144137172E-2</v>
      </c>
      <c r="R972" s="96">
        <v>145.851638793945</v>
      </c>
      <c r="S972" s="92">
        <f t="shared" si="172"/>
        <v>-1.7370437472965405E-2</v>
      </c>
      <c r="T972" s="96">
        <v>135.55830383300699</v>
      </c>
      <c r="U972" s="92">
        <f t="shared" si="173"/>
        <v>7.299219588064787E-3</v>
      </c>
      <c r="V972" s="96">
        <v>212.808349609375</v>
      </c>
      <c r="W972" s="92">
        <f t="shared" si="174"/>
        <v>-1.0197235117232695E-2</v>
      </c>
      <c r="X972" s="96">
        <v>439.83383178710898</v>
      </c>
      <c r="Y972" s="92">
        <f t="shared" si="175"/>
        <v>-2.1764188383592842E-3</v>
      </c>
    </row>
    <row r="973" spans="3:25" ht="14.25" customHeight="1" x14ac:dyDescent="0.35">
      <c r="C973" s="95">
        <v>44852</v>
      </c>
      <c r="D973" s="96">
        <v>25779.55</v>
      </c>
      <c r="E973" s="92">
        <f t="shared" si="165"/>
        <v>1.2982751879728749E-2</v>
      </c>
      <c r="F973" s="96">
        <v>3243</v>
      </c>
      <c r="G973" s="92">
        <f t="shared" si="166"/>
        <v>5.4857090762799432E-2</v>
      </c>
      <c r="H973" s="96">
        <v>2153.75</v>
      </c>
      <c r="I973" s="92">
        <f t="shared" si="167"/>
        <v>-3.2488625298032758E-4</v>
      </c>
      <c r="J973" s="96">
        <v>69.120002746582003</v>
      </c>
      <c r="K973" s="92">
        <f t="shared" si="168"/>
        <v>1.4531124806620221E-2</v>
      </c>
      <c r="L973" s="96">
        <v>64.987388610839801</v>
      </c>
      <c r="M973" s="92">
        <f t="shared" si="169"/>
        <v>1.2878185671944653E-2</v>
      </c>
      <c r="N973" s="96">
        <v>316.13064575195301</v>
      </c>
      <c r="O973" s="92">
        <f t="shared" si="170"/>
        <v>-7.0911863766996985E-3</v>
      </c>
      <c r="P973" s="96">
        <v>37.584663391113203</v>
      </c>
      <c r="Q973" s="92">
        <f t="shared" si="171"/>
        <v>6.6073645753138788E-2</v>
      </c>
      <c r="R973" s="96">
        <v>148.429931640625</v>
      </c>
      <c r="S973" s="92">
        <f t="shared" si="172"/>
        <v>-8.9049257226598844E-3</v>
      </c>
      <c r="T973" s="96">
        <v>134.57600402832</v>
      </c>
      <c r="U973" s="92">
        <f t="shared" si="173"/>
        <v>2.3602066007597511E-3</v>
      </c>
      <c r="V973" s="96">
        <v>215.00076293945301</v>
      </c>
      <c r="W973" s="92">
        <f t="shared" si="174"/>
        <v>1.2388244409777149E-2</v>
      </c>
      <c r="X973" s="96">
        <v>440.79318237304602</v>
      </c>
      <c r="Y973" s="92">
        <f t="shared" si="175"/>
        <v>3.1109284937191894E-4</v>
      </c>
    </row>
    <row r="974" spans="3:25" ht="14.25" customHeight="1" x14ac:dyDescent="0.35">
      <c r="C974" s="95">
        <v>44851</v>
      </c>
      <c r="D974" s="96">
        <v>25449.15</v>
      </c>
      <c r="E974" s="92">
        <f t="shared" si="165"/>
        <v>1.5247168083871498E-2</v>
      </c>
      <c r="F974" s="96">
        <v>3074.35009765625</v>
      </c>
      <c r="G974" s="92">
        <f t="shared" si="166"/>
        <v>1.2865301024591158E-2</v>
      </c>
      <c r="H974" s="96">
        <v>2154.44995117187</v>
      </c>
      <c r="I974" s="92">
        <f t="shared" si="167"/>
        <v>5.9661080245550391E-2</v>
      </c>
      <c r="J974" s="96">
        <v>68.129997253417898</v>
      </c>
      <c r="K974" s="92">
        <f t="shared" si="168"/>
        <v>2.8377317032723059E-2</v>
      </c>
      <c r="L974" s="96">
        <v>64.161109924316406</v>
      </c>
      <c r="M974" s="92">
        <f t="shared" si="169"/>
        <v>-1.0197418519870105E-2</v>
      </c>
      <c r="N974" s="96">
        <v>318.38839721679602</v>
      </c>
      <c r="O974" s="92">
        <f t="shared" si="170"/>
        <v>1.2012478668143034E-2</v>
      </c>
      <c r="P974" s="96">
        <v>35.255222320556598</v>
      </c>
      <c r="Q974" s="92">
        <f t="shared" si="171"/>
        <v>3.8258514877058225E-2</v>
      </c>
      <c r="R974" s="96">
        <v>149.76356506347599</v>
      </c>
      <c r="S974" s="92">
        <f t="shared" si="172"/>
        <v>2.0290621915511675E-2</v>
      </c>
      <c r="T974" s="96">
        <v>134.25912475585901</v>
      </c>
      <c r="U974" s="92">
        <f t="shared" si="173"/>
        <v>-3.7621009794710503E-3</v>
      </c>
      <c r="V974" s="96">
        <v>212.369873046875</v>
      </c>
      <c r="W974" s="92">
        <f t="shared" si="174"/>
        <v>9.4951295655187895E-3</v>
      </c>
      <c r="X974" s="96">
        <v>440.65609741210898</v>
      </c>
      <c r="Y974" s="92">
        <f t="shared" si="175"/>
        <v>8.995797055947552E-3</v>
      </c>
    </row>
    <row r="975" spans="3:25" ht="14.25" customHeight="1" x14ac:dyDescent="0.35">
      <c r="C975" s="95">
        <v>44848</v>
      </c>
      <c r="D975" s="96">
        <v>25066.95</v>
      </c>
      <c r="E975" s="92">
        <f t="shared" si="165"/>
        <v>-9.99016583793777E-3</v>
      </c>
      <c r="F975" s="96">
        <v>3035.30004882812</v>
      </c>
      <c r="G975" s="92">
        <f t="shared" si="166"/>
        <v>-2.7490322688644486E-2</v>
      </c>
      <c r="H975" s="96">
        <v>2033.15002441406</v>
      </c>
      <c r="I975" s="92">
        <f t="shared" si="167"/>
        <v>-2.4095841260028616E-2</v>
      </c>
      <c r="J975" s="96">
        <v>66.25</v>
      </c>
      <c r="K975" s="92">
        <f t="shared" si="168"/>
        <v>-4.4976252314416043E-2</v>
      </c>
      <c r="L975" s="96">
        <v>64.822128295898395</v>
      </c>
      <c r="M975" s="92">
        <f t="shared" si="169"/>
        <v>6.4143118837882707E-3</v>
      </c>
      <c r="N975" s="96">
        <v>314.60916137695301</v>
      </c>
      <c r="O975" s="92">
        <f t="shared" si="170"/>
        <v>9.3694205222383253E-4</v>
      </c>
      <c r="P975" s="96">
        <v>33.956111907958899</v>
      </c>
      <c r="Q975" s="92">
        <f t="shared" si="171"/>
        <v>0</v>
      </c>
      <c r="R975" s="96">
        <v>146.78520202636699</v>
      </c>
      <c r="S975" s="92">
        <f t="shared" si="172"/>
        <v>2.1244208705601952E-3</v>
      </c>
      <c r="T975" s="96">
        <v>134.76612854003901</v>
      </c>
      <c r="U975" s="92">
        <f t="shared" si="173"/>
        <v>-6.0760576298138913E-3</v>
      </c>
      <c r="V975" s="96">
        <v>210.37236022949199</v>
      </c>
      <c r="W975" s="92">
        <f t="shared" si="174"/>
        <v>-1.1566386494237246E-3</v>
      </c>
      <c r="X975" s="96">
        <v>436.72738647460898</v>
      </c>
      <c r="Y975" s="92">
        <f t="shared" si="175"/>
        <v>-3.2322014046310965E-3</v>
      </c>
    </row>
    <row r="976" spans="3:25" ht="14.25" customHeight="1" x14ac:dyDescent="0.35">
      <c r="C976" s="95">
        <v>44847</v>
      </c>
      <c r="D976" s="96">
        <v>25319.9</v>
      </c>
      <c r="E976" s="92">
        <f t="shared" si="165"/>
        <v>-5.3230355838054244E-3</v>
      </c>
      <c r="F976" s="96">
        <v>3121.10009765625</v>
      </c>
      <c r="G976" s="92">
        <f t="shared" si="166"/>
        <v>-2.0969542978880984E-2</v>
      </c>
      <c r="H976" s="96">
        <v>2083.35009765625</v>
      </c>
      <c r="I976" s="92">
        <f t="shared" si="167"/>
        <v>-7.5032153147844838E-3</v>
      </c>
      <c r="J976" s="96">
        <v>69.370002746582003</v>
      </c>
      <c r="K976" s="92">
        <f t="shared" si="168"/>
        <v>-2.788674112596401E-2</v>
      </c>
      <c r="L976" s="96">
        <v>64.408988952636705</v>
      </c>
      <c r="M976" s="92">
        <f t="shared" si="169"/>
        <v>-7.0065302772371885E-3</v>
      </c>
      <c r="N976" s="96">
        <v>314.31466674804602</v>
      </c>
      <c r="O976" s="92">
        <f t="shared" si="170"/>
        <v>-2.7339052814939313E-2</v>
      </c>
      <c r="P976" s="96">
        <v>33.956111907958899</v>
      </c>
      <c r="Q976" s="92">
        <f t="shared" si="171"/>
        <v>1.0666657583441985E-2</v>
      </c>
      <c r="R976" s="96">
        <v>146.474029541015</v>
      </c>
      <c r="S976" s="92">
        <f t="shared" si="172"/>
        <v>-1.5149959636492349E-3</v>
      </c>
      <c r="T976" s="96">
        <v>135.58998107910099</v>
      </c>
      <c r="U976" s="92">
        <f t="shared" si="173"/>
        <v>-7.4229718941508649E-3</v>
      </c>
      <c r="V976" s="96">
        <v>210.615966796875</v>
      </c>
      <c r="W976" s="92">
        <f t="shared" si="174"/>
        <v>-8.2587338064324944E-3</v>
      </c>
      <c r="X976" s="96">
        <v>438.1435546875</v>
      </c>
      <c r="Y976" s="92">
        <f t="shared" si="175"/>
        <v>-8.8872385401252973E-3</v>
      </c>
    </row>
    <row r="977" spans="3:25" ht="14.25" customHeight="1" x14ac:dyDescent="0.35">
      <c r="C977" s="95">
        <v>44846</v>
      </c>
      <c r="D977" s="96">
        <v>25455.4</v>
      </c>
      <c r="E977" s="92">
        <f t="shared" si="165"/>
        <v>9.7442457779233216E-3</v>
      </c>
      <c r="F977" s="96">
        <v>3187.94995117187</v>
      </c>
      <c r="G977" s="92">
        <f t="shared" si="166"/>
        <v>1.0651910052909219E-2</v>
      </c>
      <c r="H977" s="96">
        <v>2099.10009765625</v>
      </c>
      <c r="I977" s="92">
        <f t="shared" si="167"/>
        <v>-1.3951498727285072E-2</v>
      </c>
      <c r="J977" s="96">
        <v>71.360000610351506</v>
      </c>
      <c r="K977" s="92">
        <f t="shared" si="168"/>
        <v>-1.4014482059099276E-4</v>
      </c>
      <c r="L977" s="96">
        <v>64.863456726074205</v>
      </c>
      <c r="M977" s="92">
        <f t="shared" si="169"/>
        <v>1.8158400006228259E-2</v>
      </c>
      <c r="N977" s="96">
        <v>323.14926147460898</v>
      </c>
      <c r="O977" s="92">
        <f t="shared" si="170"/>
        <v>7.1898001077876916E-3</v>
      </c>
      <c r="P977" s="96">
        <v>33.5977363586425</v>
      </c>
      <c r="Q977" s="92">
        <f t="shared" si="171"/>
        <v>-1.1857669816252581E-2</v>
      </c>
      <c r="R977" s="96">
        <v>146.69627380371</v>
      </c>
      <c r="S977" s="92">
        <f t="shared" si="172"/>
        <v>2.4526585146893876E-2</v>
      </c>
      <c r="T977" s="96">
        <v>136.60398864746</v>
      </c>
      <c r="U977" s="92">
        <f t="shared" si="173"/>
        <v>3.4557359218687855E-2</v>
      </c>
      <c r="V977" s="96">
        <v>212.369873046875</v>
      </c>
      <c r="W977" s="92">
        <f t="shared" si="174"/>
        <v>3.6841272147800641E-3</v>
      </c>
      <c r="X977" s="96">
        <v>442.07235717773398</v>
      </c>
      <c r="Y977" s="92">
        <f t="shared" si="175"/>
        <v>6.9720054129389641E-3</v>
      </c>
    </row>
    <row r="978" spans="3:25" ht="14.25" customHeight="1" x14ac:dyDescent="0.35">
      <c r="C978" s="95">
        <v>44845</v>
      </c>
      <c r="D978" s="96">
        <v>25209.75</v>
      </c>
      <c r="E978" s="92">
        <f t="shared" si="165"/>
        <v>-1.6074327910825192E-2</v>
      </c>
      <c r="F978" s="96">
        <v>3154.35009765625</v>
      </c>
      <c r="G978" s="92">
        <f t="shared" si="166"/>
        <v>-1.1624764318173719E-2</v>
      </c>
      <c r="H978" s="96">
        <v>2128.80004882812</v>
      </c>
      <c r="I978" s="92">
        <f t="shared" si="167"/>
        <v>-1.2570088938808732E-2</v>
      </c>
      <c r="J978" s="96">
        <v>71.370002746582003</v>
      </c>
      <c r="K978" s="92">
        <f t="shared" si="168"/>
        <v>-2.3265320313975879E-2</v>
      </c>
      <c r="L978" s="96">
        <v>63.706645965576101</v>
      </c>
      <c r="M978" s="92">
        <f t="shared" si="169"/>
        <v>-1.5954146449423945E-2</v>
      </c>
      <c r="N978" s="96">
        <v>320.84246826171801</v>
      </c>
      <c r="O978" s="92">
        <f t="shared" si="170"/>
        <v>-5.3294690827687563E-2</v>
      </c>
      <c r="P978" s="96">
        <v>34.000907897949197</v>
      </c>
      <c r="Q978" s="92">
        <f t="shared" si="171"/>
        <v>-3.9370325123099237E-3</v>
      </c>
      <c r="R978" s="96">
        <v>143.18444824218699</v>
      </c>
      <c r="S978" s="92">
        <f t="shared" si="172"/>
        <v>-1.7688284587815906E-2</v>
      </c>
      <c r="T978" s="96">
        <v>132.04100036621</v>
      </c>
      <c r="U978" s="92">
        <f t="shared" si="173"/>
        <v>-2.8716255145013747E-3</v>
      </c>
      <c r="V978" s="96">
        <v>211.59034729003901</v>
      </c>
      <c r="W978" s="92">
        <f t="shared" si="174"/>
        <v>-1.4522497939572498E-2</v>
      </c>
      <c r="X978" s="96">
        <v>439.01156616210898</v>
      </c>
      <c r="Y978" s="92">
        <f t="shared" si="175"/>
        <v>-2.2081980970560133E-2</v>
      </c>
    </row>
    <row r="979" spans="3:25" ht="14.25" customHeight="1" x14ac:dyDescent="0.35">
      <c r="C979" s="95">
        <v>44844</v>
      </c>
      <c r="D979" s="96">
        <v>25621.599999999999</v>
      </c>
      <c r="E979" s="92">
        <f t="shared" si="165"/>
        <v>-1.0137536702209959E-2</v>
      </c>
      <c r="F979" s="96">
        <v>3191.44995117187</v>
      </c>
      <c r="G979" s="92">
        <f t="shared" si="166"/>
        <v>-2.6581511586814321E-2</v>
      </c>
      <c r="H979" s="96">
        <v>2155.89990234375</v>
      </c>
      <c r="I979" s="92">
        <f t="shared" si="167"/>
        <v>-2.1890525661931615E-2</v>
      </c>
      <c r="J979" s="96">
        <v>73.069999694824205</v>
      </c>
      <c r="K979" s="92">
        <f t="shared" si="168"/>
        <v>-2.0115327962165863E-2</v>
      </c>
      <c r="L979" s="96">
        <v>64.739509582519503</v>
      </c>
      <c r="M979" s="92">
        <f t="shared" si="169"/>
        <v>-1.5084903361975543E-2</v>
      </c>
      <c r="N979" s="96">
        <v>338.90426635742102</v>
      </c>
      <c r="O979" s="92">
        <f t="shared" si="170"/>
        <v>7.2477925006375621E-4</v>
      </c>
      <c r="P979" s="96">
        <v>34.135299682617102</v>
      </c>
      <c r="Q979" s="92">
        <f t="shared" si="171"/>
        <v>5.2770404086281975E-3</v>
      </c>
      <c r="R979" s="96">
        <v>145.76274108886699</v>
      </c>
      <c r="S979" s="92">
        <f t="shared" si="172"/>
        <v>-2.1303441800059053E-3</v>
      </c>
      <c r="T979" s="96">
        <v>132.42126464843699</v>
      </c>
      <c r="U979" s="92">
        <f t="shared" si="173"/>
        <v>-2.1490045475180963E-3</v>
      </c>
      <c r="V979" s="96">
        <v>214.70845031738199</v>
      </c>
      <c r="W979" s="92">
        <f t="shared" si="174"/>
        <v>-9.6628571199337543E-3</v>
      </c>
      <c r="X979" s="96">
        <v>448.924713134765</v>
      </c>
      <c r="Y979" s="92">
        <f t="shared" si="175"/>
        <v>1.0186864660659545E-3</v>
      </c>
    </row>
    <row r="980" spans="3:25" ht="14.25" customHeight="1" x14ac:dyDescent="0.35">
      <c r="C980" s="95">
        <v>44841</v>
      </c>
      <c r="D980" s="96">
        <v>25884</v>
      </c>
      <c r="E980" s="92">
        <f t="shared" si="165"/>
        <v>7.2491083596726291E-4</v>
      </c>
      <c r="F980" s="96">
        <v>3278.60009765625</v>
      </c>
      <c r="G980" s="92">
        <f t="shared" si="166"/>
        <v>-2.3863015212132521E-2</v>
      </c>
      <c r="H980" s="96">
        <v>2204.14990234375</v>
      </c>
      <c r="I980" s="92">
        <f t="shared" si="167"/>
        <v>1.1127543381086458E-3</v>
      </c>
      <c r="J980" s="96">
        <v>74.569999694824205</v>
      </c>
      <c r="K980" s="92">
        <f t="shared" si="168"/>
        <v>7.4304657754846737E-3</v>
      </c>
      <c r="L980" s="96">
        <v>65.731056213378906</v>
      </c>
      <c r="M980" s="92">
        <f t="shared" si="169"/>
        <v>-8.7227326872241218E-3</v>
      </c>
      <c r="N980" s="96">
        <v>338.65881347656199</v>
      </c>
      <c r="O980" s="92">
        <f t="shared" si="170"/>
        <v>4.3399264451118746E-2</v>
      </c>
      <c r="P980" s="96">
        <v>33.956111907958899</v>
      </c>
      <c r="Q980" s="92">
        <f t="shared" si="171"/>
        <v>-1.3174939364780647E-3</v>
      </c>
      <c r="R980" s="96">
        <v>146.07392883300699</v>
      </c>
      <c r="S980" s="92">
        <f t="shared" si="172"/>
        <v>8.594508406758905E-3</v>
      </c>
      <c r="T980" s="96">
        <v>132.706451416015</v>
      </c>
      <c r="U980" s="92">
        <f t="shared" si="173"/>
        <v>1.5026673328433438E-2</v>
      </c>
      <c r="V980" s="96">
        <v>216.80339050292901</v>
      </c>
      <c r="W980" s="92">
        <f t="shared" si="174"/>
        <v>3.6084459645360223E-3</v>
      </c>
      <c r="X980" s="96">
        <v>448.46786499023398</v>
      </c>
      <c r="Y980" s="92">
        <f t="shared" si="175"/>
        <v>-2.3183983652414697E-2</v>
      </c>
    </row>
    <row r="981" spans="3:25" ht="14.25" customHeight="1" x14ac:dyDescent="0.35">
      <c r="C981" s="95">
        <v>44840</v>
      </c>
      <c r="D981" s="96">
        <v>25865.25</v>
      </c>
      <c r="E981" s="92">
        <f t="shared" si="165"/>
        <v>5.7392491149073077E-3</v>
      </c>
      <c r="F981" s="96">
        <v>3358.75</v>
      </c>
      <c r="G981" s="92">
        <f t="shared" si="166"/>
        <v>1.209844547768979E-2</v>
      </c>
      <c r="H981" s="96">
        <v>2201.69995117187</v>
      </c>
      <c r="I981" s="92">
        <f t="shared" si="167"/>
        <v>3.1627776939520791E-2</v>
      </c>
      <c r="J981" s="96">
        <v>74.019996643066406</v>
      </c>
      <c r="K981" s="92">
        <f t="shared" si="168"/>
        <v>4.9929030398105034E-2</v>
      </c>
      <c r="L981" s="96">
        <v>66.309455871582003</v>
      </c>
      <c r="M981" s="92">
        <f t="shared" si="169"/>
        <v>1.7110384743168838E-2</v>
      </c>
      <c r="N981" s="96">
        <v>324.57260131835898</v>
      </c>
      <c r="O981" s="92">
        <f t="shared" si="170"/>
        <v>0.12753636432642779</v>
      </c>
      <c r="P981" s="96">
        <v>34.000907897949197</v>
      </c>
      <c r="Q981" s="92">
        <f t="shared" si="171"/>
        <v>-1.1718713184635132E-2</v>
      </c>
      <c r="R981" s="96">
        <v>144.82919311523401</v>
      </c>
      <c r="S981" s="92">
        <f t="shared" si="172"/>
        <v>2.1529626597063256E-3</v>
      </c>
      <c r="T981" s="96">
        <v>130.74183654785099</v>
      </c>
      <c r="U981" s="92">
        <f t="shared" si="173"/>
        <v>-1.0313840225745663E-2</v>
      </c>
      <c r="V981" s="96">
        <v>216.02388000488199</v>
      </c>
      <c r="W981" s="92">
        <f t="shared" si="174"/>
        <v>1.2097769277861437E-2</v>
      </c>
      <c r="X981" s="96">
        <v>459.11190795898398</v>
      </c>
      <c r="Y981" s="92">
        <f t="shared" si="175"/>
        <v>-8.9489371983109134E-4</v>
      </c>
    </row>
    <row r="982" spans="3:25" ht="14.25" customHeight="1" x14ac:dyDescent="0.35">
      <c r="C982" s="95">
        <v>44838</v>
      </c>
      <c r="D982" s="96">
        <v>25717.65</v>
      </c>
      <c r="E982" s="92">
        <f t="shared" si="165"/>
        <v>2.0841437564999454E-2</v>
      </c>
      <c r="F982" s="96">
        <v>3318.60009765625</v>
      </c>
      <c r="G982" s="92">
        <f t="shared" si="166"/>
        <v>6.2411026013582394E-2</v>
      </c>
      <c r="H982" s="96">
        <v>2134.19995117187</v>
      </c>
      <c r="I982" s="92">
        <f t="shared" si="167"/>
        <v>2.9001181710988977E-2</v>
      </c>
      <c r="J982" s="96">
        <v>70.5</v>
      </c>
      <c r="K982" s="92">
        <f t="shared" si="168"/>
        <v>-6.622533642651085E-3</v>
      </c>
      <c r="L982" s="96">
        <v>65.193962097167898</v>
      </c>
      <c r="M982" s="92">
        <f t="shared" si="169"/>
        <v>1.1538382772637634E-2</v>
      </c>
      <c r="N982" s="96">
        <v>287.85998535156199</v>
      </c>
      <c r="O982" s="92">
        <f t="shared" si="170"/>
        <v>4.6246879650975181E-3</v>
      </c>
      <c r="P982" s="96">
        <v>34.404079437255803</v>
      </c>
      <c r="Q982" s="92">
        <f t="shared" si="171"/>
        <v>8.169013712871509E-2</v>
      </c>
      <c r="R982" s="96">
        <v>144.51805114746</v>
      </c>
      <c r="S982" s="92">
        <f t="shared" si="172"/>
        <v>1.3719753670999646E-2</v>
      </c>
      <c r="T982" s="96">
        <v>132.10433959960901</v>
      </c>
      <c r="U982" s="92">
        <f t="shared" si="173"/>
        <v>-1.1148238274530708E-2</v>
      </c>
      <c r="V982" s="96">
        <v>213.44171142578099</v>
      </c>
      <c r="W982" s="92">
        <f t="shared" si="174"/>
        <v>2.7679979522979625E-2</v>
      </c>
      <c r="X982" s="96">
        <v>459.52313232421801</v>
      </c>
      <c r="Y982" s="92">
        <f t="shared" si="175"/>
        <v>4.1627959823974603E-2</v>
      </c>
    </row>
    <row r="983" spans="3:25" ht="14.25" customHeight="1" x14ac:dyDescent="0.35">
      <c r="C983" s="95">
        <v>44837</v>
      </c>
      <c r="D983" s="96">
        <v>25192.6</v>
      </c>
      <c r="E983" s="92">
        <f t="shared" si="165"/>
        <v>-1.519469299840126E-2</v>
      </c>
      <c r="F983" s="96">
        <v>3123.64990234375</v>
      </c>
      <c r="G983" s="92">
        <f t="shared" si="166"/>
        <v>-5.0504633721905168E-2</v>
      </c>
      <c r="H983" s="96">
        <v>2074.05004882812</v>
      </c>
      <c r="I983" s="92">
        <f t="shared" si="167"/>
        <v>-8.2603501400666302E-2</v>
      </c>
      <c r="J983" s="96">
        <v>70.970001220703097</v>
      </c>
      <c r="K983" s="92">
        <f t="shared" si="168"/>
        <v>-4.9933010440729064E-2</v>
      </c>
      <c r="L983" s="96">
        <v>64.450309753417898</v>
      </c>
      <c r="M983" s="92">
        <f t="shared" si="169"/>
        <v>9.0556186176500297E-3</v>
      </c>
      <c r="N983" s="96">
        <v>286.53485107421801</v>
      </c>
      <c r="O983" s="92">
        <f t="shared" si="170"/>
        <v>-2.813370868545062E-2</v>
      </c>
      <c r="P983" s="96">
        <v>31.8058547973632</v>
      </c>
      <c r="Q983" s="92">
        <f t="shared" si="171"/>
        <v>-5.6022958518151533E-3</v>
      </c>
      <c r="R983" s="96">
        <v>142.56213378906199</v>
      </c>
      <c r="S983" s="92">
        <f t="shared" si="172"/>
        <v>4.3847861637338337E-3</v>
      </c>
      <c r="T983" s="96">
        <v>133.59367370605401</v>
      </c>
      <c r="U983" s="92">
        <f t="shared" si="173"/>
        <v>-6.597385327242189E-3</v>
      </c>
      <c r="V983" s="96">
        <v>207.692779541015</v>
      </c>
      <c r="W983" s="92">
        <f t="shared" si="174"/>
        <v>-1.5473395905672538E-2</v>
      </c>
      <c r="X983" s="96">
        <v>441.158599853515</v>
      </c>
      <c r="Y983" s="92">
        <f t="shared" si="175"/>
        <v>-8.3179570858129548E-3</v>
      </c>
    </row>
    <row r="984" spans="3:25" ht="14.25" customHeight="1" x14ac:dyDescent="0.35">
      <c r="C984" s="95">
        <v>44834</v>
      </c>
      <c r="D984" s="96">
        <v>25581.3</v>
      </c>
      <c r="E984" s="92">
        <f t="shared" si="165"/>
        <v>2.0378613823472946E-2</v>
      </c>
      <c r="F984" s="96">
        <v>3289.80004882812</v>
      </c>
      <c r="G984" s="92">
        <f t="shared" si="166"/>
        <v>-3.4229643276881383E-2</v>
      </c>
      <c r="H984" s="96">
        <v>2260.80004882812</v>
      </c>
      <c r="I984" s="92">
        <f t="shared" si="167"/>
        <v>0.12811556285739267</v>
      </c>
      <c r="J984" s="96">
        <v>74.699996948242102</v>
      </c>
      <c r="K984" s="92">
        <f t="shared" si="168"/>
        <v>1.0962208218764591E-2</v>
      </c>
      <c r="L984" s="96">
        <v>63.871910095214801</v>
      </c>
      <c r="M984" s="92">
        <f t="shared" si="169"/>
        <v>-9.6091988615695234E-3</v>
      </c>
      <c r="N984" s="96">
        <v>294.829498291015</v>
      </c>
      <c r="O984" s="92">
        <f t="shared" si="170"/>
        <v>4.3471584880048209E-3</v>
      </c>
      <c r="P984" s="96">
        <v>31.985044479370099</v>
      </c>
      <c r="Q984" s="92">
        <f t="shared" si="171"/>
        <v>-1.2448035281358294E-2</v>
      </c>
      <c r="R984" s="96">
        <v>141.93975830078099</v>
      </c>
      <c r="S984" s="92">
        <f t="shared" si="172"/>
        <v>6.2659074717430485E-4</v>
      </c>
      <c r="T984" s="96">
        <v>134.48089599609301</v>
      </c>
      <c r="U984" s="92">
        <f t="shared" si="173"/>
        <v>2.0192267511801809E-2</v>
      </c>
      <c r="V984" s="96">
        <v>210.95700073242099</v>
      </c>
      <c r="W984" s="92">
        <f t="shared" si="174"/>
        <v>2.0023563730563909E-2</v>
      </c>
      <c r="X984" s="96">
        <v>444.85891723632801</v>
      </c>
      <c r="Y984" s="92">
        <f t="shared" si="175"/>
        <v>8.2832418564289245E-3</v>
      </c>
    </row>
    <row r="985" spans="3:25" ht="14.25" customHeight="1" x14ac:dyDescent="0.35">
      <c r="C985" s="95">
        <v>44833</v>
      </c>
      <c r="D985" s="96">
        <v>25070.400000000001</v>
      </c>
      <c r="E985" s="92">
        <f t="shared" si="165"/>
        <v>-8.3401730531519336E-3</v>
      </c>
      <c r="F985" s="96">
        <v>3406.39990234375</v>
      </c>
      <c r="G985" s="92">
        <f t="shared" si="166"/>
        <v>-5.4329471698977727E-2</v>
      </c>
      <c r="H985" s="96">
        <v>2004.05004882812</v>
      </c>
      <c r="I985" s="92">
        <f t="shared" si="167"/>
        <v>-2.2915091724287184E-2</v>
      </c>
      <c r="J985" s="96">
        <v>73.889999389648395</v>
      </c>
      <c r="K985" s="92">
        <f t="shared" si="168"/>
        <v>4.6226556598691904E-3</v>
      </c>
      <c r="L985" s="96">
        <v>64.491622924804602</v>
      </c>
      <c r="M985" s="92">
        <f t="shared" si="169"/>
        <v>1.2978590233394982E-2</v>
      </c>
      <c r="N985" s="96">
        <v>293.55337524414</v>
      </c>
      <c r="O985" s="92">
        <f t="shared" si="170"/>
        <v>2.3968389177856375E-2</v>
      </c>
      <c r="P985" s="96">
        <v>32.388214111328097</v>
      </c>
      <c r="Q985" s="92">
        <f t="shared" si="171"/>
        <v>-1.0943904480749889E-2</v>
      </c>
      <c r="R985" s="96">
        <v>141.85087585449199</v>
      </c>
      <c r="S985" s="92">
        <f t="shared" si="172"/>
        <v>1.0130052761508024E-2</v>
      </c>
      <c r="T985" s="96">
        <v>131.81916809082</v>
      </c>
      <c r="U985" s="92">
        <f t="shared" si="173"/>
        <v>1.4441641821576479E-3</v>
      </c>
      <c r="V985" s="96">
        <v>206.81581115722599</v>
      </c>
      <c r="W985" s="92">
        <f t="shared" si="174"/>
        <v>-7.7138225638501146E-3</v>
      </c>
      <c r="X985" s="96">
        <v>441.20431518554602</v>
      </c>
      <c r="Y985" s="92">
        <f t="shared" si="175"/>
        <v>-2.2370600243275751E-2</v>
      </c>
    </row>
    <row r="986" spans="3:25" ht="14.25" customHeight="1" x14ac:dyDescent="0.35">
      <c r="C986" s="95">
        <v>44832</v>
      </c>
      <c r="D986" s="96">
        <v>25281.25</v>
      </c>
      <c r="E986" s="92">
        <f t="shared" si="165"/>
        <v>-1.5615813225450914E-2</v>
      </c>
      <c r="F986" s="96">
        <v>3602.10009765625</v>
      </c>
      <c r="G986" s="92">
        <f t="shared" si="166"/>
        <v>-1.2199923315541206E-3</v>
      </c>
      <c r="H986" s="96">
        <v>2051.05004882812</v>
      </c>
      <c r="I986" s="92">
        <f t="shared" si="167"/>
        <v>-4.4378697215240903E-2</v>
      </c>
      <c r="J986" s="96">
        <v>73.550003051757798</v>
      </c>
      <c r="K986" s="92">
        <f t="shared" si="168"/>
        <v>-1.2884163963884809E-2</v>
      </c>
      <c r="L986" s="96">
        <v>63.665336608886697</v>
      </c>
      <c r="M986" s="92">
        <f t="shared" si="169"/>
        <v>1.9505919284956708E-3</v>
      </c>
      <c r="N986" s="96">
        <v>286.68206787109301</v>
      </c>
      <c r="O986" s="92">
        <f t="shared" si="170"/>
        <v>-2.4060133034947917E-2</v>
      </c>
      <c r="P986" s="96">
        <v>32.746589660644503</v>
      </c>
      <c r="Q986" s="92">
        <f t="shared" si="171"/>
        <v>-4.0874504643744203E-3</v>
      </c>
      <c r="R986" s="96">
        <v>140.42832946777301</v>
      </c>
      <c r="S986" s="92">
        <f t="shared" si="172"/>
        <v>-6.6039585108080834E-3</v>
      </c>
      <c r="T986" s="96">
        <v>131.62907409667901</v>
      </c>
      <c r="U986" s="92">
        <f t="shared" si="173"/>
        <v>1.3912668591347765E-2</v>
      </c>
      <c r="V986" s="96">
        <v>208.42355346679599</v>
      </c>
      <c r="W986" s="92">
        <f t="shared" si="174"/>
        <v>-1.6551856317642666E-2</v>
      </c>
      <c r="X986" s="96">
        <v>451.30017089843699</v>
      </c>
      <c r="Y986" s="92">
        <f t="shared" si="175"/>
        <v>-1.994063260276191E-2</v>
      </c>
    </row>
    <row r="987" spans="3:25" ht="14.25" customHeight="1" x14ac:dyDescent="0.35">
      <c r="C987" s="95">
        <v>44831</v>
      </c>
      <c r="D987" s="96">
        <v>25682.3</v>
      </c>
      <c r="E987" s="92">
        <f t="shared" si="165"/>
        <v>-7.3975440153972727E-5</v>
      </c>
      <c r="F987" s="96">
        <v>3606.5</v>
      </c>
      <c r="G987" s="92">
        <f t="shared" si="166"/>
        <v>-2.868300565580395E-2</v>
      </c>
      <c r="H987" s="96">
        <v>2146.30004882812</v>
      </c>
      <c r="I987" s="92">
        <f t="shared" si="167"/>
        <v>-2.8977332095963315E-2</v>
      </c>
      <c r="J987" s="96">
        <v>74.510002136230398</v>
      </c>
      <c r="K987" s="92">
        <f t="shared" si="168"/>
        <v>1.6507490233229616E-2</v>
      </c>
      <c r="L987" s="96">
        <v>63.541393280029297</v>
      </c>
      <c r="M987" s="92">
        <f t="shared" si="169"/>
        <v>-1.6624000757559765E-2</v>
      </c>
      <c r="N987" s="96">
        <v>293.74972534179602</v>
      </c>
      <c r="O987" s="92">
        <f t="shared" si="170"/>
        <v>1.0467803695952904E-2</v>
      </c>
      <c r="P987" s="96">
        <v>32.880989074707003</v>
      </c>
      <c r="Q987" s="92">
        <f t="shared" si="171"/>
        <v>-2.7172155534642695E-3</v>
      </c>
      <c r="R987" s="96">
        <v>141.36187744140599</v>
      </c>
      <c r="S987" s="92">
        <f t="shared" si="172"/>
        <v>2.5221337335814553E-3</v>
      </c>
      <c r="T987" s="96">
        <v>129.82289123535099</v>
      </c>
      <c r="U987" s="92">
        <f t="shared" si="173"/>
        <v>1.9915330251997654E-2</v>
      </c>
      <c r="V987" s="96">
        <v>211.93141174316401</v>
      </c>
      <c r="W987" s="92">
        <f t="shared" si="174"/>
        <v>1.0218313086619135E-2</v>
      </c>
      <c r="X987" s="96">
        <v>460.48248291015602</v>
      </c>
      <c r="Y987" s="92">
        <f t="shared" si="175"/>
        <v>1.9005359724169724E-2</v>
      </c>
    </row>
    <row r="988" spans="3:25" ht="14.25" customHeight="1" x14ac:dyDescent="0.35">
      <c r="C988" s="95">
        <v>44830</v>
      </c>
      <c r="D988" s="96">
        <v>25684.2</v>
      </c>
      <c r="E988" s="92">
        <f t="shared" si="165"/>
        <v>-3.0788563062026153E-2</v>
      </c>
      <c r="F988" s="96">
        <v>3713</v>
      </c>
      <c r="G988" s="92">
        <f t="shared" si="166"/>
        <v>-4.1200254823408056E-2</v>
      </c>
      <c r="H988" s="96">
        <v>2210.35009765625</v>
      </c>
      <c r="I988" s="92">
        <f t="shared" si="167"/>
        <v>-4.8841360341818962E-2</v>
      </c>
      <c r="J988" s="96">
        <v>73.300003051757798</v>
      </c>
      <c r="K988" s="92">
        <f t="shared" si="168"/>
        <v>-4.9533189299497349E-2</v>
      </c>
      <c r="L988" s="96">
        <v>64.615562438964801</v>
      </c>
      <c r="M988" s="92">
        <f t="shared" si="169"/>
        <v>-1.3871345895358433E-2</v>
      </c>
      <c r="N988" s="96">
        <v>290.70666503906199</v>
      </c>
      <c r="O988" s="92">
        <f t="shared" si="170"/>
        <v>-7.1921197815957738E-2</v>
      </c>
      <c r="P988" s="96">
        <v>32.970577239990199</v>
      </c>
      <c r="Q988" s="92">
        <f t="shared" si="171"/>
        <v>-4.4155862827085834E-2</v>
      </c>
      <c r="R988" s="96">
        <v>141.00624084472599</v>
      </c>
      <c r="S988" s="92">
        <f t="shared" si="172"/>
        <v>-3.2631797458042455E-2</v>
      </c>
      <c r="T988" s="96">
        <v>127.287910461425</v>
      </c>
      <c r="U988" s="92">
        <f t="shared" si="173"/>
        <v>-8.3929991713613816E-3</v>
      </c>
      <c r="V988" s="96">
        <v>209.78773498535099</v>
      </c>
      <c r="W988" s="92">
        <f t="shared" si="174"/>
        <v>-4.0979920470936904E-2</v>
      </c>
      <c r="X988" s="96">
        <v>451.89407348632801</v>
      </c>
      <c r="Y988" s="92">
        <f t="shared" si="175"/>
        <v>-5.2036547865105809E-2</v>
      </c>
    </row>
    <row r="989" spans="3:25" ht="14.25" customHeight="1" x14ac:dyDescent="0.35">
      <c r="C989" s="95">
        <v>44827</v>
      </c>
      <c r="D989" s="96">
        <v>26500.1</v>
      </c>
      <c r="E989" s="92">
        <f t="shared" si="165"/>
        <v>-2.6567266703032555E-2</v>
      </c>
      <c r="F989" s="96">
        <v>3872.55004882812</v>
      </c>
      <c r="G989" s="92">
        <f t="shared" si="166"/>
        <v>-3.1353924954985568E-2</v>
      </c>
      <c r="H989" s="96">
        <v>2323.85009765625</v>
      </c>
      <c r="I989" s="92">
        <f t="shared" si="167"/>
        <v>-1.681756572925186E-2</v>
      </c>
      <c r="J989" s="96">
        <v>77.120002746582003</v>
      </c>
      <c r="K989" s="92">
        <f t="shared" si="168"/>
        <v>-2.6876936951646613E-2</v>
      </c>
      <c r="L989" s="96">
        <v>65.524475097656193</v>
      </c>
      <c r="M989" s="92">
        <f t="shared" si="169"/>
        <v>-9.9875885684804766E-3</v>
      </c>
      <c r="N989" s="96">
        <v>313.23489379882801</v>
      </c>
      <c r="O989" s="92">
        <f t="shared" si="170"/>
        <v>-3.7841027544676997E-2</v>
      </c>
      <c r="P989" s="96">
        <v>34.493675231933501</v>
      </c>
      <c r="Q989" s="92">
        <f t="shared" si="171"/>
        <v>-1.7857074971909692E-2</v>
      </c>
      <c r="R989" s="96">
        <v>145.76274108886699</v>
      </c>
      <c r="S989" s="92">
        <f t="shared" si="172"/>
        <v>-2.78682582178299E-2</v>
      </c>
      <c r="T989" s="96">
        <v>128.36528015136699</v>
      </c>
      <c r="U989" s="92">
        <f t="shared" si="173"/>
        <v>-7.9736339507511911E-2</v>
      </c>
      <c r="V989" s="96">
        <v>218.752182006835</v>
      </c>
      <c r="W989" s="92">
        <f t="shared" si="174"/>
        <v>-3.0865503644765813E-2</v>
      </c>
      <c r="X989" s="96">
        <v>476.69989013671801</v>
      </c>
      <c r="Y989" s="92">
        <f t="shared" si="175"/>
        <v>-2.2940030336675576E-2</v>
      </c>
    </row>
    <row r="990" spans="3:25" ht="14.25" customHeight="1" x14ac:dyDescent="0.35">
      <c r="C990" s="95">
        <v>44826</v>
      </c>
      <c r="D990" s="96">
        <v>27223.35</v>
      </c>
      <c r="E990" s="92">
        <f t="shared" si="165"/>
        <v>-3.1764804962266524E-3</v>
      </c>
      <c r="F990" s="96">
        <v>3997.89990234375</v>
      </c>
      <c r="G990" s="92">
        <f t="shared" si="166"/>
        <v>3.4184803037896838E-2</v>
      </c>
      <c r="H990" s="96">
        <v>2363.60009765625</v>
      </c>
      <c r="I990" s="92">
        <f t="shared" si="167"/>
        <v>3.38602002537991E-4</v>
      </c>
      <c r="J990" s="96">
        <v>79.25</v>
      </c>
      <c r="K990" s="92">
        <f t="shared" si="168"/>
        <v>1.4724731732997043E-2</v>
      </c>
      <c r="L990" s="96">
        <v>66.185508728027301</v>
      </c>
      <c r="M990" s="92">
        <f t="shared" si="169"/>
        <v>2.5029445046385046E-3</v>
      </c>
      <c r="N990" s="96">
        <v>325.55419921875</v>
      </c>
      <c r="O990" s="92">
        <f t="shared" si="170"/>
        <v>-1.6750639845390047E-2</v>
      </c>
      <c r="P990" s="96">
        <v>35.120830535888601</v>
      </c>
      <c r="Q990" s="92">
        <f t="shared" si="171"/>
        <v>3.0223280141341347E-2</v>
      </c>
      <c r="R990" s="96">
        <v>149.94134521484301</v>
      </c>
      <c r="S990" s="92">
        <f t="shared" si="172"/>
        <v>2.9632585460959149E-4</v>
      </c>
      <c r="T990" s="96">
        <v>139.48750305175699</v>
      </c>
      <c r="U990" s="92">
        <f t="shared" si="173"/>
        <v>-3.0610346939681565E-2</v>
      </c>
      <c r="V990" s="96">
        <v>225.71911621093699</v>
      </c>
      <c r="W990" s="92">
        <f t="shared" si="174"/>
        <v>1.9463570557338716E-3</v>
      </c>
      <c r="X990" s="96">
        <v>487.89215087890602</v>
      </c>
      <c r="Y990" s="92">
        <f t="shared" si="175"/>
        <v>-6.049345113828819E-3</v>
      </c>
    </row>
    <row r="991" spans="3:25" ht="14.25" customHeight="1" x14ac:dyDescent="0.35">
      <c r="C991" s="95">
        <v>44825</v>
      </c>
      <c r="D991" s="96">
        <v>27310.1</v>
      </c>
      <c r="E991" s="92">
        <f t="shared" si="165"/>
        <v>-1.4941738940678517E-2</v>
      </c>
      <c r="F991" s="96">
        <v>3865.75</v>
      </c>
      <c r="G991" s="92">
        <f t="shared" si="166"/>
        <v>-3.8741293017979461E-2</v>
      </c>
      <c r="H991" s="96">
        <v>2362.80004882812</v>
      </c>
      <c r="I991" s="92">
        <f t="shared" si="167"/>
        <v>-1.5479448780008953E-2</v>
      </c>
      <c r="J991" s="96">
        <v>78.099998474121094</v>
      </c>
      <c r="K991" s="92">
        <f t="shared" si="168"/>
        <v>-1.9460176046000477E-2</v>
      </c>
      <c r="L991" s="96">
        <v>66.020263671875</v>
      </c>
      <c r="M991" s="92">
        <f t="shared" si="169"/>
        <v>-2.0232884406857221E-2</v>
      </c>
      <c r="N991" s="96">
        <v>331.100341796875</v>
      </c>
      <c r="O991" s="92">
        <f t="shared" si="170"/>
        <v>-5.1615715582916666E-3</v>
      </c>
      <c r="P991" s="96">
        <v>34.090503692626903</v>
      </c>
      <c r="Q991" s="92">
        <f t="shared" si="171"/>
        <v>-1.168827434582409E-2</v>
      </c>
      <c r="R991" s="96">
        <v>149.89692687988199</v>
      </c>
      <c r="S991" s="92">
        <f t="shared" si="172"/>
        <v>-1.9197134322736065E-2</v>
      </c>
      <c r="T991" s="96">
        <v>143.89208984375</v>
      </c>
      <c r="U991" s="92">
        <f t="shared" si="173"/>
        <v>-2.4280032236657756E-2</v>
      </c>
      <c r="V991" s="96">
        <v>225.28063964843699</v>
      </c>
      <c r="W991" s="92">
        <f t="shared" si="174"/>
        <v>-1.7215774241213677E-2</v>
      </c>
      <c r="X991" s="96">
        <v>490.86154174804602</v>
      </c>
      <c r="Y991" s="92">
        <f t="shared" si="175"/>
        <v>-1.485265159029725E-2</v>
      </c>
    </row>
    <row r="992" spans="3:25" ht="14.25" customHeight="1" x14ac:dyDescent="0.35">
      <c r="C992" s="95">
        <v>44824</v>
      </c>
      <c r="D992" s="96">
        <v>27724.35</v>
      </c>
      <c r="E992" s="92">
        <f t="shared" si="165"/>
        <v>4.9879018006833142E-3</v>
      </c>
      <c r="F992" s="96">
        <v>4021.55004882812</v>
      </c>
      <c r="G992" s="92">
        <f t="shared" si="166"/>
        <v>-1.9481445639247807E-3</v>
      </c>
      <c r="H992" s="96">
        <v>2399.94995117187</v>
      </c>
      <c r="I992" s="92">
        <f t="shared" si="167"/>
        <v>2.2843928350317455E-2</v>
      </c>
      <c r="J992" s="96">
        <v>79.650001525878906</v>
      </c>
      <c r="K992" s="92">
        <f t="shared" si="168"/>
        <v>1.6332764252106946E-2</v>
      </c>
      <c r="L992" s="96">
        <v>67.383628845214801</v>
      </c>
      <c r="M992" s="92">
        <f t="shared" si="169"/>
        <v>0</v>
      </c>
      <c r="N992" s="96">
        <v>332.81820678710898</v>
      </c>
      <c r="O992" s="92">
        <f t="shared" si="170"/>
        <v>-1.5248238861777064E-2</v>
      </c>
      <c r="P992" s="96">
        <v>34.493675231933501</v>
      </c>
      <c r="Q992" s="92">
        <f t="shared" si="171"/>
        <v>-2.5907264413725928E-3</v>
      </c>
      <c r="R992" s="96">
        <v>152.83084106445301</v>
      </c>
      <c r="S992" s="92">
        <f t="shared" si="172"/>
        <v>5.2631193328716019E-3</v>
      </c>
      <c r="T992" s="96">
        <v>147.472732543945</v>
      </c>
      <c r="U992" s="92">
        <f t="shared" si="173"/>
        <v>-1.9299915670651924E-3</v>
      </c>
      <c r="V992" s="96">
        <v>229.226959228515</v>
      </c>
      <c r="W992" s="92">
        <f t="shared" si="174"/>
        <v>1.2481068993681399E-2</v>
      </c>
      <c r="X992" s="96">
        <v>498.26205444335898</v>
      </c>
      <c r="Y992" s="92">
        <f t="shared" si="175"/>
        <v>1.1593355239659653E-2</v>
      </c>
    </row>
    <row r="993" spans="3:25" ht="14.25" customHeight="1" x14ac:dyDescent="0.35">
      <c r="C993" s="95">
        <v>44823</v>
      </c>
      <c r="D993" s="96">
        <v>27586.75</v>
      </c>
      <c r="E993" s="92">
        <f t="shared" si="165"/>
        <v>-5.1228325784021811E-3</v>
      </c>
      <c r="F993" s="96">
        <v>4029.39990234375</v>
      </c>
      <c r="G993" s="92">
        <f t="shared" si="166"/>
        <v>-1.5959484133646784E-2</v>
      </c>
      <c r="H993" s="96">
        <v>2346.35009765625</v>
      </c>
      <c r="I993" s="92">
        <f t="shared" si="167"/>
        <v>1.2842095634071127E-2</v>
      </c>
      <c r="J993" s="96">
        <v>78.370002746582003</v>
      </c>
      <c r="K993" s="92">
        <f t="shared" si="168"/>
        <v>1.0573818988465211E-2</v>
      </c>
      <c r="L993" s="96">
        <v>67.383628845214801</v>
      </c>
      <c r="M993" s="92">
        <f t="shared" si="169"/>
        <v>1.6199393578392396E-2</v>
      </c>
      <c r="N993" s="96">
        <v>337.9716796875</v>
      </c>
      <c r="O993" s="92">
        <f t="shared" si="170"/>
        <v>4.5392296234207041E-2</v>
      </c>
      <c r="P993" s="96">
        <v>34.5832710266113</v>
      </c>
      <c r="Q993" s="92">
        <f t="shared" si="171"/>
        <v>-1.2935223963242981E-3</v>
      </c>
      <c r="R993" s="96">
        <v>152.03068542480401</v>
      </c>
      <c r="S993" s="92">
        <f t="shared" si="172"/>
        <v>-1.0416689427734549E-2</v>
      </c>
      <c r="T993" s="96">
        <v>147.75790405273401</v>
      </c>
      <c r="U993" s="92">
        <f t="shared" si="173"/>
        <v>-1.0608957837682786E-2</v>
      </c>
      <c r="V993" s="96">
        <v>226.40122985839801</v>
      </c>
      <c r="W993" s="92">
        <f t="shared" si="174"/>
        <v>-1.6715874729650193E-2</v>
      </c>
      <c r="X993" s="96">
        <v>492.55172729492102</v>
      </c>
      <c r="Y993" s="92">
        <f t="shared" si="175"/>
        <v>-2.7746948178622999E-3</v>
      </c>
    </row>
    <row r="994" spans="3:25" ht="14.25" customHeight="1" x14ac:dyDescent="0.35">
      <c r="C994" s="95">
        <v>44820</v>
      </c>
      <c r="D994" s="96">
        <v>27728.799999999999</v>
      </c>
      <c r="E994" s="92">
        <f t="shared" si="165"/>
        <v>-1.5735426184061541E-2</v>
      </c>
      <c r="F994" s="96">
        <v>4094.75</v>
      </c>
      <c r="G994" s="92">
        <f t="shared" si="166"/>
        <v>-2.5941205721932148E-3</v>
      </c>
      <c r="H994" s="96">
        <v>2316.60009765625</v>
      </c>
      <c r="I994" s="92">
        <f t="shared" si="167"/>
        <v>-1.1647171732974582E-2</v>
      </c>
      <c r="J994" s="96">
        <v>77.550003051757798</v>
      </c>
      <c r="K994" s="92">
        <f t="shared" si="168"/>
        <v>-2.8682281953537725E-2</v>
      </c>
      <c r="L994" s="96">
        <v>66.309455871582003</v>
      </c>
      <c r="M994" s="92">
        <f t="shared" si="169"/>
        <v>-3.6614641001405435E-2</v>
      </c>
      <c r="N994" s="96">
        <v>323.29650878906199</v>
      </c>
      <c r="O994" s="92">
        <f t="shared" si="170"/>
        <v>-3.2603774439499356E-2</v>
      </c>
      <c r="P994" s="96">
        <v>34.628063201904297</v>
      </c>
      <c r="Q994" s="92">
        <f t="shared" si="171"/>
        <v>-1.2919612352210175E-3</v>
      </c>
      <c r="R994" s="96">
        <v>153.63101196289</v>
      </c>
      <c r="S994" s="92">
        <f t="shared" si="172"/>
        <v>-1.3135567636402334E-2</v>
      </c>
      <c r="T994" s="96">
        <v>149.34226989746</v>
      </c>
      <c r="U994" s="92">
        <f t="shared" si="173"/>
        <v>-8.207099815216945E-3</v>
      </c>
      <c r="V994" s="96">
        <v>230.25006103515599</v>
      </c>
      <c r="W994" s="92">
        <f t="shared" si="174"/>
        <v>-3.7082273398585053E-2</v>
      </c>
      <c r="X994" s="96">
        <v>493.92221069335898</v>
      </c>
      <c r="Y994" s="92">
        <f t="shared" si="175"/>
        <v>-2.3659107798551626E-2</v>
      </c>
    </row>
    <row r="995" spans="3:25" ht="14.25" customHeight="1" x14ac:dyDescent="0.35">
      <c r="C995" s="95">
        <v>44819</v>
      </c>
      <c r="D995" s="96">
        <v>28172.1</v>
      </c>
      <c r="E995" s="92">
        <f t="shared" si="165"/>
        <v>7.7750650604995197E-3</v>
      </c>
      <c r="F995" s="96">
        <v>4105.39990234375</v>
      </c>
      <c r="G995" s="92">
        <f t="shared" si="166"/>
        <v>3.1987231030442098E-2</v>
      </c>
      <c r="H995" s="96">
        <v>2343.89990234375</v>
      </c>
      <c r="I995" s="92">
        <f t="shared" si="167"/>
        <v>2.1930503377157962E-2</v>
      </c>
      <c r="J995" s="96">
        <v>79.839996337890597</v>
      </c>
      <c r="K995" s="92">
        <f t="shared" si="168"/>
        <v>3.8096379355976984E-2</v>
      </c>
      <c r="L995" s="96">
        <v>68.829627990722599</v>
      </c>
      <c r="M995" s="92">
        <f t="shared" si="169"/>
        <v>-5.9665342557581047E-3</v>
      </c>
      <c r="N995" s="96">
        <v>334.19244384765602</v>
      </c>
      <c r="O995" s="92">
        <f t="shared" si="170"/>
        <v>-1.2616021348982653E-2</v>
      </c>
      <c r="P995" s="96">
        <v>34.672859191894503</v>
      </c>
      <c r="Q995" s="92">
        <f t="shared" si="171"/>
        <v>4.4534349680037222E-2</v>
      </c>
      <c r="R995" s="96">
        <v>155.67590332031199</v>
      </c>
      <c r="S995" s="92">
        <f t="shared" si="172"/>
        <v>1.5956157560809814E-2</v>
      </c>
      <c r="T995" s="96">
        <v>150.57807922363199</v>
      </c>
      <c r="U995" s="92">
        <f t="shared" si="173"/>
        <v>2.1715803482555085E-2</v>
      </c>
      <c r="V995" s="96">
        <v>239.11706542968699</v>
      </c>
      <c r="W995" s="92">
        <f t="shared" si="174"/>
        <v>1.614896537878785E-2</v>
      </c>
      <c r="X995" s="96">
        <v>505.89114379882801</v>
      </c>
      <c r="Y995" s="92">
        <f t="shared" si="175"/>
        <v>1.3082092203382301E-2</v>
      </c>
    </row>
    <row r="996" spans="3:25" ht="14.25" customHeight="1" x14ac:dyDescent="0.35">
      <c r="C996" s="95">
        <v>44818</v>
      </c>
      <c r="D996" s="96">
        <v>27954.75</v>
      </c>
      <c r="E996" s="92">
        <f t="shared" si="165"/>
        <v>-3.3139972261539974E-3</v>
      </c>
      <c r="F996" s="96">
        <v>3978.14990234375</v>
      </c>
      <c r="G996" s="92">
        <f t="shared" si="166"/>
        <v>-1.4589897517239714E-2</v>
      </c>
      <c r="H996" s="96">
        <v>2293.60009765625</v>
      </c>
      <c r="I996" s="92">
        <f t="shared" si="167"/>
        <v>-1.8003470745039496E-2</v>
      </c>
      <c r="J996" s="96">
        <v>76.910003662109304</v>
      </c>
      <c r="K996" s="92">
        <f t="shared" si="168"/>
        <v>-2.2992854808515539E-2</v>
      </c>
      <c r="L996" s="96">
        <v>69.242767333984304</v>
      </c>
      <c r="M996" s="92">
        <f t="shared" si="169"/>
        <v>-6.5203822424404478E-3</v>
      </c>
      <c r="N996" s="96">
        <v>338.46249389648398</v>
      </c>
      <c r="O996" s="92">
        <f t="shared" si="170"/>
        <v>2.1799802541238034E-3</v>
      </c>
      <c r="P996" s="96">
        <v>33.194561004638601</v>
      </c>
      <c r="Q996" s="92">
        <f t="shared" si="171"/>
        <v>1.3514367243032677E-3</v>
      </c>
      <c r="R996" s="96">
        <v>153.23092651367099</v>
      </c>
      <c r="S996" s="92">
        <f t="shared" si="172"/>
        <v>2.9569827981634988E-2</v>
      </c>
      <c r="T996" s="96">
        <v>147.37765502929599</v>
      </c>
      <c r="U996" s="92">
        <f t="shared" si="173"/>
        <v>2.5352536718676211E-2</v>
      </c>
      <c r="V996" s="96">
        <v>235.31694030761699</v>
      </c>
      <c r="W996" s="92">
        <f t="shared" si="174"/>
        <v>1.866823188080069E-3</v>
      </c>
      <c r="X996" s="96">
        <v>499.35848999023398</v>
      </c>
      <c r="Y996" s="92">
        <f t="shared" si="175"/>
        <v>-1.1037854338011632E-2</v>
      </c>
    </row>
    <row r="997" spans="3:25" ht="14.25" customHeight="1" x14ac:dyDescent="0.35">
      <c r="C997" s="95">
        <v>44817</v>
      </c>
      <c r="D997" s="96">
        <v>28047.7</v>
      </c>
      <c r="E997" s="92">
        <f t="shared" si="165"/>
        <v>3.6176135916354824E-3</v>
      </c>
      <c r="F997" s="96">
        <v>4037.05004882812</v>
      </c>
      <c r="G997" s="92">
        <f t="shared" si="166"/>
        <v>7.7508858782127099E-3</v>
      </c>
      <c r="H997" s="96">
        <v>2335.64990234375</v>
      </c>
      <c r="I997" s="92">
        <f t="shared" si="167"/>
        <v>-8.6165025780885474E-3</v>
      </c>
      <c r="J997" s="96">
        <v>78.720001220703097</v>
      </c>
      <c r="K997" s="92">
        <f t="shared" si="168"/>
        <v>-1.0060305031879824E-2</v>
      </c>
      <c r="L997" s="96">
        <v>69.697219848632798</v>
      </c>
      <c r="M997" s="92">
        <f t="shared" si="169"/>
        <v>-1.2872998795070978E-2</v>
      </c>
      <c r="N997" s="96">
        <v>337.72625732421801</v>
      </c>
      <c r="O997" s="92">
        <f t="shared" si="170"/>
        <v>-1.3335370864928309E-2</v>
      </c>
      <c r="P997" s="96">
        <v>33.149761199951101</v>
      </c>
      <c r="Q997" s="92">
        <f t="shared" si="171"/>
        <v>1.353150190797292E-3</v>
      </c>
      <c r="R997" s="96">
        <v>148.83004760742099</v>
      </c>
      <c r="S997" s="92">
        <f t="shared" si="172"/>
        <v>6.0097206331288788E-3</v>
      </c>
      <c r="T997" s="96">
        <v>143.733642578125</v>
      </c>
      <c r="U997" s="92">
        <f t="shared" si="173"/>
        <v>1.2726316463970377E-2</v>
      </c>
      <c r="V997" s="96">
        <v>234.87846374511699</v>
      </c>
      <c r="W997" s="92">
        <f t="shared" si="174"/>
        <v>-7.2075350347546863E-3</v>
      </c>
      <c r="X997" s="96">
        <v>504.93185424804602</v>
      </c>
      <c r="Y997" s="92">
        <f t="shared" si="175"/>
        <v>-1.4796094388896619E-2</v>
      </c>
    </row>
    <row r="998" spans="3:25" ht="14.25" customHeight="1" x14ac:dyDescent="0.35">
      <c r="C998" s="95">
        <v>44816</v>
      </c>
      <c r="D998" s="96">
        <v>27946.6</v>
      </c>
      <c r="E998" s="92">
        <f t="shared" si="165"/>
        <v>9.1593708868140666E-3</v>
      </c>
      <c r="F998" s="96">
        <v>4006</v>
      </c>
      <c r="G998" s="92">
        <f t="shared" si="166"/>
        <v>1.9053165903459401E-2</v>
      </c>
      <c r="H998" s="96">
        <v>2355.94995117187</v>
      </c>
      <c r="I998" s="92">
        <f t="shared" si="167"/>
        <v>1.7293514623662354E-2</v>
      </c>
      <c r="J998" s="96">
        <v>79.519996643066406</v>
      </c>
      <c r="K998" s="92">
        <f t="shared" si="168"/>
        <v>1.5112734871722822E-3</v>
      </c>
      <c r="L998" s="96">
        <v>70.606132507324205</v>
      </c>
      <c r="M998" s="92">
        <f t="shared" si="169"/>
        <v>2.6426370870900051E-2</v>
      </c>
      <c r="N998" s="96">
        <v>342.29083251953102</v>
      </c>
      <c r="O998" s="92">
        <f t="shared" si="170"/>
        <v>-7.1639677280177505E-4</v>
      </c>
      <c r="P998" s="96">
        <v>33.104965209960902</v>
      </c>
      <c r="Q998" s="92">
        <f t="shared" si="171"/>
        <v>6.811721348923383E-3</v>
      </c>
      <c r="R998" s="96">
        <v>147.94096374511699</v>
      </c>
      <c r="S998" s="92">
        <f t="shared" si="172"/>
        <v>-1.2005629274095542E-3</v>
      </c>
      <c r="T998" s="96">
        <v>141.92742919921801</v>
      </c>
      <c r="U998" s="92">
        <f t="shared" si="173"/>
        <v>4.7105413444508137E-3</v>
      </c>
      <c r="V998" s="96">
        <v>236.58364868164</v>
      </c>
      <c r="W998" s="92">
        <f t="shared" si="174"/>
        <v>1.8568740816833351E-3</v>
      </c>
      <c r="X998" s="96">
        <v>512.51507568359295</v>
      </c>
      <c r="Y998" s="92">
        <f t="shared" si="175"/>
        <v>-8.3967552778945187E-3</v>
      </c>
    </row>
    <row r="999" spans="3:25" ht="14.25" customHeight="1" x14ac:dyDescent="0.35">
      <c r="C999" s="95">
        <v>44813</v>
      </c>
      <c r="D999" s="96">
        <v>27692.95</v>
      </c>
      <c r="E999" s="92">
        <f t="shared" si="165"/>
        <v>-3.2627161346980849E-3</v>
      </c>
      <c r="F999" s="96">
        <v>3931.10009765625</v>
      </c>
      <c r="G999" s="92">
        <f t="shared" si="166"/>
        <v>1.3118217370149399E-3</v>
      </c>
      <c r="H999" s="96">
        <v>2315.89990234375</v>
      </c>
      <c r="I999" s="92">
        <f t="shared" si="167"/>
        <v>-7.7762456265592084E-3</v>
      </c>
      <c r="J999" s="96">
        <v>79.400001525878906</v>
      </c>
      <c r="K999" s="92">
        <f t="shared" si="168"/>
        <v>-1.2192034847293032E-2</v>
      </c>
      <c r="L999" s="96">
        <v>68.788307189941406</v>
      </c>
      <c r="M999" s="92">
        <f t="shared" si="169"/>
        <v>4.2220621822763871E-3</v>
      </c>
      <c r="N999" s="96">
        <v>342.53622436523398</v>
      </c>
      <c r="O999" s="92">
        <f t="shared" si="170"/>
        <v>-7.5370483860999204E-3</v>
      </c>
      <c r="P999" s="96">
        <v>32.880989074707003</v>
      </c>
      <c r="Q999" s="92">
        <f t="shared" si="171"/>
        <v>-2.5232186553522995E-2</v>
      </c>
      <c r="R999" s="96">
        <v>148.11878967285099</v>
      </c>
      <c r="S999" s="92">
        <f t="shared" si="172"/>
        <v>-1.1989177637264925E-3</v>
      </c>
      <c r="T999" s="96">
        <v>141.26200866699199</v>
      </c>
      <c r="U999" s="92">
        <f t="shared" si="173"/>
        <v>-6.6844090683625401E-3</v>
      </c>
      <c r="V999" s="96">
        <v>236.14515686035099</v>
      </c>
      <c r="W999" s="92">
        <f t="shared" si="174"/>
        <v>-1.041240444388114E-2</v>
      </c>
      <c r="X999" s="96">
        <v>516.85498046875</v>
      </c>
      <c r="Y999" s="92">
        <f t="shared" si="175"/>
        <v>-1.3514768180713732E-2</v>
      </c>
    </row>
    <row r="1000" spans="3:25" ht="14.25" customHeight="1" x14ac:dyDescent="0.35">
      <c r="C1000" s="95">
        <v>44812</v>
      </c>
      <c r="D1000" s="96">
        <v>27783.599999999999</v>
      </c>
      <c r="E1000" s="92">
        <f t="shared" si="165"/>
        <v>2.3377635395471774E-3</v>
      </c>
      <c r="F1000" s="96">
        <v>3925.94995117187</v>
      </c>
      <c r="G1000" s="92">
        <f t="shared" si="166"/>
        <v>8.4379678640671418E-3</v>
      </c>
      <c r="H1000" s="96">
        <v>2334.05004882812</v>
      </c>
      <c r="I1000" s="92">
        <f t="shared" si="167"/>
        <v>-5.4964539560414805E-3</v>
      </c>
      <c r="J1000" s="96">
        <v>80.379997253417898</v>
      </c>
      <c r="K1000" s="92">
        <f t="shared" si="168"/>
        <v>-1.0829496181124831E-2</v>
      </c>
      <c r="L1000" s="96">
        <v>68.499099731445298</v>
      </c>
      <c r="M1000" s="92">
        <f t="shared" si="169"/>
        <v>-1.5439556649667674E-2</v>
      </c>
      <c r="N1000" s="96">
        <v>345.13754272460898</v>
      </c>
      <c r="O1000" s="92">
        <f t="shared" si="170"/>
        <v>-3.4012847124165191E-3</v>
      </c>
      <c r="P1000" s="96">
        <v>33.732124328613203</v>
      </c>
      <c r="Q1000" s="92">
        <f t="shared" si="171"/>
        <v>-1.051258635674579E-2</v>
      </c>
      <c r="R1000" s="96">
        <v>148.29658508300699</v>
      </c>
      <c r="S1000" s="92">
        <f t="shared" si="172"/>
        <v>-2.9887466006787156E-3</v>
      </c>
      <c r="T1000" s="96">
        <v>142.21261596679599</v>
      </c>
      <c r="U1000" s="92">
        <f t="shared" si="173"/>
        <v>0</v>
      </c>
      <c r="V1000" s="96">
        <v>238.62986755371</v>
      </c>
      <c r="W1000" s="92">
        <f t="shared" si="174"/>
        <v>-8.3013956206559048E-3</v>
      </c>
      <c r="X1000" s="96">
        <v>523.93585205078102</v>
      </c>
      <c r="Y1000" s="92">
        <f t="shared" si="175"/>
        <v>-1.2654775811151486E-2</v>
      </c>
    </row>
    <row r="1001" spans="3:25" ht="14.25" customHeight="1" x14ac:dyDescent="0.35">
      <c r="C1001" s="95">
        <v>44811</v>
      </c>
      <c r="D1001" s="96">
        <v>27718.799999999999</v>
      </c>
      <c r="E1001" s="92">
        <f t="shared" si="165"/>
        <v>-5.9780172491079586E-3</v>
      </c>
      <c r="F1001" s="96">
        <v>3893.10009765625</v>
      </c>
      <c r="G1001" s="92">
        <f t="shared" si="166"/>
        <v>-1.7898348985993406E-2</v>
      </c>
      <c r="H1001" s="96">
        <v>2346.94995117187</v>
      </c>
      <c r="I1001" s="92">
        <f t="shared" si="167"/>
        <v>-1.1768896509826265E-2</v>
      </c>
      <c r="J1001" s="96">
        <v>81.260002136230398</v>
      </c>
      <c r="K1001" s="92">
        <f t="shared" si="168"/>
        <v>-3.5561116453097785E-3</v>
      </c>
      <c r="L1001" s="96">
        <v>69.573280334472599</v>
      </c>
      <c r="M1001" s="92">
        <f t="shared" si="169"/>
        <v>4.3370585607767076E-2</v>
      </c>
      <c r="N1001" s="96">
        <v>346.31546020507801</v>
      </c>
      <c r="O1001" s="92">
        <f t="shared" si="170"/>
        <v>-1.7680694039064693E-2</v>
      </c>
      <c r="P1001" s="96">
        <v>34.090503692626903</v>
      </c>
      <c r="Q1001" s="92">
        <f t="shared" si="171"/>
        <v>6.614062646782104E-3</v>
      </c>
      <c r="R1001" s="96">
        <v>148.74113464355401</v>
      </c>
      <c r="S1001" s="92">
        <f t="shared" si="172"/>
        <v>-6.8269636843155679E-3</v>
      </c>
      <c r="T1001" s="96">
        <v>142.21261596679599</v>
      </c>
      <c r="U1001" s="92">
        <f t="shared" si="173"/>
        <v>-2.8883997978441656E-3</v>
      </c>
      <c r="V1001" s="96">
        <v>240.62741088867099</v>
      </c>
      <c r="W1001" s="92">
        <f t="shared" si="174"/>
        <v>-1.617126511235023E-3</v>
      </c>
      <c r="X1001" s="96">
        <v>530.651123046875</v>
      </c>
      <c r="Y1001" s="92">
        <f t="shared" si="175"/>
        <v>1.2065118242665651E-3</v>
      </c>
    </row>
    <row r="1002" spans="3:25" ht="14.25" customHeight="1" x14ac:dyDescent="0.35">
      <c r="C1002" s="95">
        <v>44810</v>
      </c>
      <c r="D1002" s="96">
        <v>27885.5</v>
      </c>
      <c r="E1002" s="92">
        <f t="shared" si="165"/>
        <v>1.2850641260801154E-2</v>
      </c>
      <c r="F1002" s="96">
        <v>3964.05004882812</v>
      </c>
      <c r="G1002" s="92">
        <f t="shared" si="166"/>
        <v>2.133334591384739E-2</v>
      </c>
      <c r="H1002" s="96">
        <v>2374.89990234375</v>
      </c>
      <c r="I1002" s="92">
        <f t="shared" si="167"/>
        <v>8.9641656376611145E-3</v>
      </c>
      <c r="J1002" s="96">
        <v>81.550003051757798</v>
      </c>
      <c r="K1002" s="92">
        <f t="shared" si="168"/>
        <v>4.5915118314812986E-2</v>
      </c>
      <c r="L1002" s="96">
        <v>66.6812744140625</v>
      </c>
      <c r="M1002" s="92">
        <f t="shared" si="169"/>
        <v>-6.7692734284386935E-3</v>
      </c>
      <c r="N1002" s="96">
        <v>352.54876708984301</v>
      </c>
      <c r="O1002" s="92">
        <f t="shared" si="170"/>
        <v>9.1318150009700449E-3</v>
      </c>
      <c r="P1002" s="96">
        <v>33.866508483886697</v>
      </c>
      <c r="Q1002" s="92">
        <f t="shared" si="171"/>
        <v>-2.8277779024337257E-2</v>
      </c>
      <c r="R1002" s="96">
        <v>149.76356506347599</v>
      </c>
      <c r="S1002" s="92">
        <f t="shared" si="172"/>
        <v>2.4012196870151215E-2</v>
      </c>
      <c r="T1002" s="96">
        <v>142.62457275390599</v>
      </c>
      <c r="U1002" s="92">
        <f t="shared" si="173"/>
        <v>7.385772400001045E-3</v>
      </c>
      <c r="V1002" s="96">
        <v>241.017166137695</v>
      </c>
      <c r="W1002" s="92">
        <f t="shared" si="174"/>
        <v>4.6098590214468604E-2</v>
      </c>
      <c r="X1002" s="96">
        <v>530.01165771484295</v>
      </c>
      <c r="Y1002" s="92">
        <f t="shared" si="175"/>
        <v>1.3098265868977332E-2</v>
      </c>
    </row>
    <row r="1003" spans="3:25" ht="14.25" customHeight="1" x14ac:dyDescent="0.35">
      <c r="C1003" s="95">
        <v>44809</v>
      </c>
      <c r="D1003" s="96">
        <v>27531.7</v>
      </c>
      <c r="E1003" s="92">
        <f t="shared" si="165"/>
        <v>6.3178825133367589E-3</v>
      </c>
      <c r="F1003" s="96">
        <v>3881.25</v>
      </c>
      <c r="G1003" s="92">
        <f t="shared" si="166"/>
        <v>3.8018261722321256E-3</v>
      </c>
      <c r="H1003" s="96">
        <v>2353.80004882812</v>
      </c>
      <c r="I1003" s="92">
        <f t="shared" si="167"/>
        <v>-1.2294929976691349E-2</v>
      </c>
      <c r="J1003" s="96">
        <v>77.970001220703097</v>
      </c>
      <c r="K1003" s="92">
        <f t="shared" si="168"/>
        <v>-2.8411199742017446E-2</v>
      </c>
      <c r="L1003" s="96">
        <v>67.135734558105398</v>
      </c>
      <c r="M1003" s="92">
        <f t="shared" si="169"/>
        <v>1.5624918847440439E-2</v>
      </c>
      <c r="N1003" s="96">
        <v>349.35848999023398</v>
      </c>
      <c r="O1003" s="92">
        <f t="shared" si="170"/>
        <v>2.0355541231163121E-2</v>
      </c>
      <c r="P1003" s="96">
        <v>34.852046966552699</v>
      </c>
      <c r="Q1003" s="92">
        <f t="shared" si="171"/>
        <v>1.2869729361955073E-3</v>
      </c>
      <c r="R1003" s="96">
        <v>146.25173950195301</v>
      </c>
      <c r="S1003" s="92">
        <f t="shared" si="172"/>
        <v>1.6687144130483E-2</v>
      </c>
      <c r="T1003" s="96">
        <v>141.57890319824199</v>
      </c>
      <c r="U1003" s="92">
        <f t="shared" si="173"/>
        <v>-3.5681834363691101E-3</v>
      </c>
      <c r="V1003" s="96">
        <v>230.396224975585</v>
      </c>
      <c r="W1003" s="92">
        <f t="shared" si="174"/>
        <v>5.3145842800201848E-3</v>
      </c>
      <c r="X1003" s="96">
        <v>523.1591796875</v>
      </c>
      <c r="Y1003" s="92">
        <f t="shared" si="175"/>
        <v>-8.3133804874168105E-3</v>
      </c>
    </row>
    <row r="1004" spans="3:25" ht="14.25" customHeight="1" x14ac:dyDescent="0.35">
      <c r="C1004" s="95">
        <v>44806</v>
      </c>
      <c r="D1004" s="96">
        <v>27358.85</v>
      </c>
      <c r="E1004" s="92">
        <f t="shared" si="165"/>
        <v>-7.5074911665905519E-3</v>
      </c>
      <c r="F1004" s="96">
        <v>3866.55004882812</v>
      </c>
      <c r="G1004" s="92">
        <f t="shared" si="166"/>
        <v>-3.5820336606976477E-3</v>
      </c>
      <c r="H1004" s="96">
        <v>2383.10009765625</v>
      </c>
      <c r="I1004" s="92">
        <f t="shared" si="167"/>
        <v>-4.1786802022171221E-3</v>
      </c>
      <c r="J1004" s="96">
        <v>80.25</v>
      </c>
      <c r="K1004" s="92">
        <f t="shared" si="168"/>
        <v>-1.7747821326856261E-2</v>
      </c>
      <c r="L1004" s="96">
        <v>66.102882385253906</v>
      </c>
      <c r="M1004" s="92">
        <f t="shared" si="169"/>
        <v>-4.9751032378985149E-3</v>
      </c>
      <c r="N1004" s="96">
        <v>342.38897705078102</v>
      </c>
      <c r="O1004" s="92">
        <f t="shared" si="170"/>
        <v>-1.2597446293041936E-2</v>
      </c>
      <c r="P1004" s="96">
        <v>34.8072509765625</v>
      </c>
      <c r="Q1004" s="92">
        <f t="shared" si="171"/>
        <v>3.5999884188890441E-2</v>
      </c>
      <c r="R1004" s="96">
        <v>143.85127258300699</v>
      </c>
      <c r="S1004" s="92">
        <f t="shared" si="172"/>
        <v>6.8452047521925241E-3</v>
      </c>
      <c r="T1004" s="96">
        <v>142.08589172363199</v>
      </c>
      <c r="U1004" s="92">
        <f t="shared" si="173"/>
        <v>-8.4033550804871737E-3</v>
      </c>
      <c r="V1004" s="96">
        <v>229.17823791503901</v>
      </c>
      <c r="W1004" s="92">
        <f t="shared" si="174"/>
        <v>-8.4316901783632048E-3</v>
      </c>
      <c r="X1004" s="96">
        <v>527.54486083984295</v>
      </c>
      <c r="Y1004" s="92">
        <f t="shared" si="175"/>
        <v>-9.7752004068455411E-3</v>
      </c>
    </row>
    <row r="1005" spans="3:25" ht="14.25" customHeight="1" x14ac:dyDescent="0.35">
      <c r="C1005" s="95">
        <v>44805</v>
      </c>
      <c r="D1005" s="96">
        <v>27565.8</v>
      </c>
      <c r="E1005" s="92">
        <f t="shared" si="165"/>
        <v>-1.9167748937003015E-2</v>
      </c>
      <c r="F1005" s="96">
        <v>3880.44995117187</v>
      </c>
      <c r="G1005" s="92">
        <f t="shared" si="166"/>
        <v>-2.0261570174296084E-2</v>
      </c>
      <c r="H1005" s="96">
        <v>2393.10009765625</v>
      </c>
      <c r="I1005" s="92">
        <f t="shared" si="167"/>
        <v>-1.7691426968007296E-2</v>
      </c>
      <c r="J1005" s="96">
        <v>81.699996948242102</v>
      </c>
      <c r="K1005" s="92">
        <f t="shared" si="168"/>
        <v>-1.3165889059445157E-2</v>
      </c>
      <c r="L1005" s="96">
        <v>66.433395385742102</v>
      </c>
      <c r="M1005" s="92">
        <f t="shared" si="169"/>
        <v>-1.2891332274378664E-2</v>
      </c>
      <c r="N1005" s="96">
        <v>346.757232666015</v>
      </c>
      <c r="O1005" s="92">
        <f t="shared" si="170"/>
        <v>3.5771994430689347E-2</v>
      </c>
      <c r="P1005" s="96">
        <v>33.5977363586425</v>
      </c>
      <c r="Q1005" s="92">
        <f t="shared" si="171"/>
        <v>-2.343742636927304E-2</v>
      </c>
      <c r="R1005" s="96">
        <v>142.873275756835</v>
      </c>
      <c r="S1005" s="92">
        <f t="shared" si="172"/>
        <v>-2.0121875922236909E-2</v>
      </c>
      <c r="T1005" s="96">
        <v>143.29000854492099</v>
      </c>
      <c r="U1005" s="92">
        <f t="shared" si="173"/>
        <v>-1.5243679279973055E-2</v>
      </c>
      <c r="V1005" s="96">
        <v>231.127029418945</v>
      </c>
      <c r="W1005" s="92">
        <f t="shared" si="174"/>
        <v>1.0550401994515735E-3</v>
      </c>
      <c r="X1005" s="96">
        <v>532.75262451171795</v>
      </c>
      <c r="Y1005" s="92">
        <f t="shared" si="175"/>
        <v>1.6318970053921245E-3</v>
      </c>
    </row>
    <row r="1006" spans="3:25" ht="14.25" customHeight="1" x14ac:dyDescent="0.35">
      <c r="C1006" s="95">
        <v>44803</v>
      </c>
      <c r="D1006" s="96">
        <v>28104.5</v>
      </c>
      <c r="E1006" s="92">
        <f t="shared" si="165"/>
        <v>1.9851256193878619E-2</v>
      </c>
      <c r="F1006" s="96">
        <v>3960.69995117187</v>
      </c>
      <c r="G1006" s="92">
        <f t="shared" si="166"/>
        <v>2.727234791718236E-2</v>
      </c>
      <c r="H1006" s="96">
        <v>2436.19995117187</v>
      </c>
      <c r="I1006" s="92">
        <f t="shared" si="167"/>
        <v>4.2068502858338963E-2</v>
      </c>
      <c r="J1006" s="96">
        <v>82.790000915527301</v>
      </c>
      <c r="K1006" s="92">
        <f t="shared" si="168"/>
        <v>4.9968326159186116E-2</v>
      </c>
      <c r="L1006" s="96">
        <v>67.300994873046804</v>
      </c>
      <c r="M1006" s="92">
        <f t="shared" si="169"/>
        <v>4.5571306656551069E-2</v>
      </c>
      <c r="N1006" s="96">
        <v>334.78143310546801</v>
      </c>
      <c r="O1006" s="92">
        <f t="shared" si="170"/>
        <v>7.2315725453371948E-2</v>
      </c>
      <c r="P1006" s="96">
        <v>34.404079437255803</v>
      </c>
      <c r="Q1006" s="92">
        <f t="shared" si="171"/>
        <v>6.3712172401417355E-2</v>
      </c>
      <c r="R1006" s="96">
        <v>145.80718994140599</v>
      </c>
      <c r="S1006" s="92">
        <f t="shared" si="172"/>
        <v>1.8949851299490783E-2</v>
      </c>
      <c r="T1006" s="96">
        <v>145.50808715820301</v>
      </c>
      <c r="U1006" s="92">
        <f t="shared" si="173"/>
        <v>1.1230619530286923E-2</v>
      </c>
      <c r="V1006" s="96">
        <v>230.88343811035099</v>
      </c>
      <c r="W1006" s="92">
        <f t="shared" si="174"/>
        <v>1.8482779287247064E-2</v>
      </c>
      <c r="X1006" s="96">
        <v>531.88464355468705</v>
      </c>
      <c r="Y1006" s="92">
        <f t="shared" si="175"/>
        <v>5.874644471180579E-3</v>
      </c>
    </row>
    <row r="1007" spans="3:25" ht="14.25" customHeight="1" x14ac:dyDescent="0.35">
      <c r="C1007" s="95">
        <v>44802</v>
      </c>
      <c r="D1007" s="96">
        <v>27557.45</v>
      </c>
      <c r="E1007" s="92">
        <f t="shared" si="165"/>
        <v>-6.0307343825801718E-3</v>
      </c>
      <c r="F1007" s="96">
        <v>3855.55004882812</v>
      </c>
      <c r="G1007" s="92">
        <f t="shared" si="166"/>
        <v>2.7817791377303447E-2</v>
      </c>
      <c r="H1007" s="96">
        <v>2337.85009765625</v>
      </c>
      <c r="I1007" s="92">
        <f t="shared" si="167"/>
        <v>-2.2944270125901167E-2</v>
      </c>
      <c r="J1007" s="96">
        <v>78.849998474121094</v>
      </c>
      <c r="K1007" s="92">
        <f t="shared" si="168"/>
        <v>4.9933423118406983E-2</v>
      </c>
      <c r="L1007" s="96">
        <v>64.36767578125</v>
      </c>
      <c r="M1007" s="92">
        <f t="shared" si="169"/>
        <v>-2.5641019718503522E-2</v>
      </c>
      <c r="N1007" s="96">
        <v>312.20416259765602</v>
      </c>
      <c r="O1007" s="92">
        <f t="shared" si="170"/>
        <v>-4.3826291278559193E-3</v>
      </c>
      <c r="P1007" s="96">
        <v>32.343410491943303</v>
      </c>
      <c r="Q1007" s="92">
        <f t="shared" si="171"/>
        <v>1.5470946194463764E-2</v>
      </c>
      <c r="R1007" s="96">
        <v>143.09555053710901</v>
      </c>
      <c r="S1007" s="92">
        <f t="shared" si="172"/>
        <v>-1.4993708419375085E-2</v>
      </c>
      <c r="T1007" s="96">
        <v>143.89208984375</v>
      </c>
      <c r="U1007" s="92">
        <f t="shared" si="173"/>
        <v>-1.4753447851818091E-2</v>
      </c>
      <c r="V1007" s="96">
        <v>226.69351196289</v>
      </c>
      <c r="W1007" s="92">
        <f t="shared" si="174"/>
        <v>-1.0421207163908264E-2</v>
      </c>
      <c r="X1007" s="96">
        <v>528.77825927734295</v>
      </c>
      <c r="Y1007" s="92">
        <f t="shared" si="175"/>
        <v>4.1642055659651955E-3</v>
      </c>
    </row>
    <row r="1008" spans="3:25" ht="14.25" customHeight="1" x14ac:dyDescent="0.35">
      <c r="C1008" s="95">
        <v>44799</v>
      </c>
      <c r="D1008" s="96">
        <v>27724.65</v>
      </c>
      <c r="E1008" s="92">
        <f t="shared" si="165"/>
        <v>7.6231423701340617E-3</v>
      </c>
      <c r="F1008" s="96">
        <v>3751.19995117187</v>
      </c>
      <c r="G1008" s="92">
        <f t="shared" si="166"/>
        <v>9.5268587864179022E-3</v>
      </c>
      <c r="H1008" s="96">
        <v>2392.75</v>
      </c>
      <c r="I1008" s="92">
        <f t="shared" si="167"/>
        <v>1.0323840167118403E-2</v>
      </c>
      <c r="J1008" s="96">
        <v>75.099998474121094</v>
      </c>
      <c r="K1008" s="92">
        <f t="shared" si="168"/>
        <v>-4.5743311483081528E-2</v>
      </c>
      <c r="L1008" s="96">
        <v>66.061561584472599</v>
      </c>
      <c r="M1008" s="92">
        <f t="shared" si="169"/>
        <v>9.4695541116127657E-3</v>
      </c>
      <c r="N1008" s="96">
        <v>313.57846069335898</v>
      </c>
      <c r="O1008" s="92">
        <f t="shared" si="170"/>
        <v>-6.6853909557327285E-3</v>
      </c>
      <c r="P1008" s="96">
        <v>31.850650787353501</v>
      </c>
      <c r="Q1008" s="92">
        <f t="shared" si="171"/>
        <v>5.6576438052979849E-3</v>
      </c>
      <c r="R1008" s="96">
        <v>145.27374267578099</v>
      </c>
      <c r="S1008" s="92">
        <f t="shared" si="172"/>
        <v>2.8319600313829962E-2</v>
      </c>
      <c r="T1008" s="96">
        <v>146.046783447265</v>
      </c>
      <c r="U1008" s="92">
        <f t="shared" si="173"/>
        <v>1.8338411909398333E-2</v>
      </c>
      <c r="V1008" s="96">
        <v>229.080810546875</v>
      </c>
      <c r="W1008" s="92">
        <f t="shared" si="174"/>
        <v>2.5294374390780527E-2</v>
      </c>
      <c r="X1008" s="96">
        <v>526.58544921875</v>
      </c>
      <c r="Y1008" s="92">
        <f t="shared" si="175"/>
        <v>7.6929716501774603E-3</v>
      </c>
    </row>
    <row r="1009" spans="3:25" ht="14.25" customHeight="1" x14ac:dyDescent="0.35">
      <c r="C1009" s="95">
        <v>44798</v>
      </c>
      <c r="D1009" s="96">
        <v>27514.9</v>
      </c>
      <c r="E1009" s="92">
        <f t="shared" si="165"/>
        <v>-1.6907642907678655E-3</v>
      </c>
      <c r="F1009" s="96">
        <v>3715.80004882812</v>
      </c>
      <c r="G1009" s="92">
        <f t="shared" si="166"/>
        <v>4.1617519432468608E-3</v>
      </c>
      <c r="H1009" s="96">
        <v>2368.30004882812</v>
      </c>
      <c r="I1009" s="92">
        <f t="shared" si="167"/>
        <v>4.0061685908991951E-3</v>
      </c>
      <c r="J1009" s="96">
        <v>78.699996948242102</v>
      </c>
      <c r="K1009" s="92">
        <f t="shared" si="168"/>
        <v>7.9405110482579921E-3</v>
      </c>
      <c r="L1009" s="96">
        <v>65.441856384277301</v>
      </c>
      <c r="M1009" s="92">
        <f t="shared" si="169"/>
        <v>1.1494292181173371E-2</v>
      </c>
      <c r="N1009" s="96">
        <v>315.68896484375</v>
      </c>
      <c r="O1009" s="92">
        <f t="shared" si="170"/>
        <v>-1.0765821226297656E-2</v>
      </c>
      <c r="P1009" s="96">
        <v>31.671464920043899</v>
      </c>
      <c r="Q1009" s="92">
        <f t="shared" si="171"/>
        <v>3.9705881340065696E-2</v>
      </c>
      <c r="R1009" s="96">
        <v>141.27294921875</v>
      </c>
      <c r="S1009" s="92">
        <f t="shared" si="172"/>
        <v>-1.1815987969050923E-2</v>
      </c>
      <c r="T1009" s="96">
        <v>143.416748046875</v>
      </c>
      <c r="U1009" s="92">
        <f t="shared" si="173"/>
        <v>-1.3728322183027775E-2</v>
      </c>
      <c r="V1009" s="96">
        <v>223.42930603027301</v>
      </c>
      <c r="W1009" s="92">
        <f t="shared" si="174"/>
        <v>-1.3065227445505645E-3</v>
      </c>
      <c r="X1009" s="96">
        <v>522.56536865234295</v>
      </c>
      <c r="Y1009" s="92">
        <f t="shared" si="175"/>
        <v>-1.549197855305473E-2</v>
      </c>
    </row>
    <row r="1010" spans="3:25" ht="14.25" customHeight="1" x14ac:dyDescent="0.35">
      <c r="C1010" s="95">
        <v>44797</v>
      </c>
      <c r="D1010" s="96">
        <v>27561.5</v>
      </c>
      <c r="E1010" s="92">
        <f t="shared" si="165"/>
        <v>2.5188916876575096E-3</v>
      </c>
      <c r="F1010" s="96">
        <v>3700.39990234375</v>
      </c>
      <c r="G1010" s="92">
        <f t="shared" si="166"/>
        <v>2.7346678883526598E-2</v>
      </c>
      <c r="H1010" s="96">
        <v>2358.85009765625</v>
      </c>
      <c r="I1010" s="92">
        <f t="shared" si="167"/>
        <v>-2.2400350978090344E-2</v>
      </c>
      <c r="J1010" s="96">
        <v>78.080001831054602</v>
      </c>
      <c r="K1010" s="92">
        <f t="shared" si="168"/>
        <v>-4.9890465549960239E-2</v>
      </c>
      <c r="L1010" s="96">
        <v>64.698196411132798</v>
      </c>
      <c r="M1010" s="92">
        <f t="shared" si="169"/>
        <v>3.8461670496743317E-3</v>
      </c>
      <c r="N1010" s="96">
        <v>319.12460327148398</v>
      </c>
      <c r="O1010" s="92">
        <f t="shared" si="170"/>
        <v>1.9282002515580654E-2</v>
      </c>
      <c r="P1010" s="96">
        <v>30.461946487426701</v>
      </c>
      <c r="Q1010" s="92">
        <f t="shared" si="171"/>
        <v>0</v>
      </c>
      <c r="R1010" s="96">
        <v>142.96218872070301</v>
      </c>
      <c r="S1010" s="92">
        <f t="shared" si="172"/>
        <v>1.3551749105008337E-2</v>
      </c>
      <c r="T1010" s="96">
        <v>145.41302490234301</v>
      </c>
      <c r="U1010" s="92">
        <f t="shared" si="173"/>
        <v>8.3495954925671967E-3</v>
      </c>
      <c r="V1010" s="96">
        <v>223.72160339355401</v>
      </c>
      <c r="W1010" s="92">
        <f t="shared" si="174"/>
        <v>-7.9931220368248956E-3</v>
      </c>
      <c r="X1010" s="96">
        <v>530.788330078125</v>
      </c>
      <c r="Y1010" s="92">
        <f t="shared" si="175"/>
        <v>1.7216912045192601E-4</v>
      </c>
    </row>
    <row r="1011" spans="3:25" ht="14.25" customHeight="1" x14ac:dyDescent="0.35">
      <c r="C1011" s="95">
        <v>44796</v>
      </c>
      <c r="D1011" s="96">
        <v>27492.25</v>
      </c>
      <c r="E1011" s="92">
        <f t="shared" si="165"/>
        <v>9.4640988452148189E-3</v>
      </c>
      <c r="F1011" s="96">
        <v>3601.89990234375</v>
      </c>
      <c r="G1011" s="92">
        <f t="shared" si="166"/>
        <v>3.3128729702623705E-2</v>
      </c>
      <c r="H1011" s="96">
        <v>2412.89990234375</v>
      </c>
      <c r="I1011" s="92">
        <f t="shared" si="167"/>
        <v>-4.2405039252406018E-2</v>
      </c>
      <c r="J1011" s="96">
        <v>82.180000305175696</v>
      </c>
      <c r="K1011" s="92">
        <f t="shared" si="168"/>
        <v>-4.9942193003749136E-2</v>
      </c>
      <c r="L1011" s="96">
        <v>64.450309753417898</v>
      </c>
      <c r="M1011" s="92">
        <f t="shared" si="169"/>
        <v>-1.3906417872606269E-2</v>
      </c>
      <c r="N1011" s="96">
        <v>313.087646484375</v>
      </c>
      <c r="O1011" s="92">
        <f t="shared" si="170"/>
        <v>4.7110958331149977E-2</v>
      </c>
      <c r="P1011" s="96">
        <v>30.461946487426701</v>
      </c>
      <c r="Q1011" s="92">
        <f t="shared" si="171"/>
        <v>1.4727842488662102E-3</v>
      </c>
      <c r="R1011" s="96">
        <v>141.05070495605401</v>
      </c>
      <c r="S1011" s="92">
        <f t="shared" si="172"/>
        <v>1.3738255493559448E-2</v>
      </c>
      <c r="T1011" s="96">
        <v>144.20893859863199</v>
      </c>
      <c r="U1011" s="92">
        <f t="shared" si="173"/>
        <v>7.0814164154138215E-3</v>
      </c>
      <c r="V1011" s="96">
        <v>225.52424621582</v>
      </c>
      <c r="W1011" s="92">
        <f t="shared" si="174"/>
        <v>3.256746831535029E-2</v>
      </c>
      <c r="X1011" s="96">
        <v>530.69696044921795</v>
      </c>
      <c r="Y1011" s="92">
        <f t="shared" si="175"/>
        <v>-4.6267152279443335E-3</v>
      </c>
    </row>
    <row r="1012" spans="3:25" ht="14.25" customHeight="1" x14ac:dyDescent="0.35">
      <c r="C1012" s="95">
        <v>44795</v>
      </c>
      <c r="D1012" s="96">
        <v>27234.5</v>
      </c>
      <c r="E1012" s="92">
        <f t="shared" si="165"/>
        <v>-8.5026057546858658E-3</v>
      </c>
      <c r="F1012" s="96">
        <v>3486.39990234375</v>
      </c>
      <c r="G1012" s="92">
        <f t="shared" si="166"/>
        <v>-4.0946316664947413E-2</v>
      </c>
      <c r="H1012" s="96">
        <v>2519.75</v>
      </c>
      <c r="I1012" s="92">
        <f t="shared" si="167"/>
        <v>4.495402905165502E-2</v>
      </c>
      <c r="J1012" s="96">
        <v>86.5</v>
      </c>
      <c r="K1012" s="92">
        <f t="shared" si="168"/>
        <v>4.9884702522136282E-2</v>
      </c>
      <c r="L1012" s="96">
        <v>65.359222412109304</v>
      </c>
      <c r="M1012" s="92">
        <f t="shared" si="169"/>
        <v>-3.7784664161646386E-3</v>
      </c>
      <c r="N1012" s="96">
        <v>299.00140380859301</v>
      </c>
      <c r="O1012" s="92">
        <f t="shared" si="170"/>
        <v>-3.668570449859565E-2</v>
      </c>
      <c r="P1012" s="96">
        <v>30.417148590087798</v>
      </c>
      <c r="Q1012" s="92">
        <f t="shared" si="171"/>
        <v>-2.7220698625459616E-2</v>
      </c>
      <c r="R1012" s="96">
        <v>139.13917541503901</v>
      </c>
      <c r="S1012" s="92">
        <f t="shared" si="172"/>
        <v>-7.9239876850871749E-3</v>
      </c>
      <c r="T1012" s="96">
        <v>143.19491577148401</v>
      </c>
      <c r="U1012" s="92">
        <f t="shared" si="173"/>
        <v>-9.642883827385873E-3</v>
      </c>
      <c r="V1012" s="96">
        <v>218.41114807128901</v>
      </c>
      <c r="W1012" s="92">
        <f t="shared" si="174"/>
        <v>-3.6535513609921133E-2</v>
      </c>
      <c r="X1012" s="96">
        <v>533.16375732421795</v>
      </c>
      <c r="Y1012" s="92">
        <f t="shared" si="175"/>
        <v>-4.8604354968447838E-3</v>
      </c>
    </row>
    <row r="1013" spans="3:25" ht="14.25" customHeight="1" x14ac:dyDescent="0.35">
      <c r="C1013" s="95">
        <v>44792</v>
      </c>
      <c r="D1013" s="96">
        <v>27468.05</v>
      </c>
      <c r="E1013" s="92">
        <f t="shared" si="165"/>
        <v>-5.8901660465856542E-3</v>
      </c>
      <c r="F1013" s="96">
        <v>3635.25</v>
      </c>
      <c r="G1013" s="92">
        <f t="shared" si="166"/>
        <v>9.9178927053682475E-3</v>
      </c>
      <c r="H1013" s="96">
        <v>2411.35009765625</v>
      </c>
      <c r="I1013" s="92">
        <f t="shared" si="167"/>
        <v>5.0079471818070598E-2</v>
      </c>
      <c r="J1013" s="96">
        <v>82.389999389648395</v>
      </c>
      <c r="K1013" s="92">
        <f t="shared" si="168"/>
        <v>3.1293028152456603E-2</v>
      </c>
      <c r="L1013" s="96">
        <v>65.607116699218693</v>
      </c>
      <c r="M1013" s="92">
        <f t="shared" si="169"/>
        <v>-8.7389526789823924E-3</v>
      </c>
      <c r="N1013" s="96">
        <v>310.38821411132801</v>
      </c>
      <c r="O1013" s="92">
        <f t="shared" si="170"/>
        <v>-3.273161043779993E-2</v>
      </c>
      <c r="P1013" s="96">
        <v>31.268293380737301</v>
      </c>
      <c r="Q1013" s="92">
        <f t="shared" si="171"/>
        <v>7.2151557161306279E-3</v>
      </c>
      <c r="R1013" s="96">
        <v>140.25051879882801</v>
      </c>
      <c r="S1013" s="92">
        <f t="shared" si="172"/>
        <v>-1.8967742073203953E-2</v>
      </c>
      <c r="T1013" s="96">
        <v>144.58917236328099</v>
      </c>
      <c r="U1013" s="92">
        <f t="shared" si="173"/>
        <v>-4.1466058912575932E-3</v>
      </c>
      <c r="V1013" s="96">
        <v>226.69351196289</v>
      </c>
      <c r="W1013" s="92">
        <f t="shared" si="174"/>
        <v>-2.2273592806702602E-2</v>
      </c>
      <c r="X1013" s="96">
        <v>535.767822265625</v>
      </c>
      <c r="Y1013" s="92">
        <f t="shared" si="175"/>
        <v>-1.8720825462870128E-3</v>
      </c>
    </row>
    <row r="1014" spans="3:25" ht="14.25" customHeight="1" x14ac:dyDescent="0.35">
      <c r="C1014" s="95">
        <v>44791</v>
      </c>
      <c r="D1014" s="96">
        <v>27630.799999999999</v>
      </c>
      <c r="E1014" s="92">
        <f t="shared" si="165"/>
        <v>7.8053550893275592E-4</v>
      </c>
      <c r="F1014" s="96">
        <v>3599.55004882812</v>
      </c>
      <c r="G1014" s="92">
        <f t="shared" si="166"/>
        <v>5.2816325544413623E-4</v>
      </c>
      <c r="H1014" s="96">
        <v>2296.35009765625</v>
      </c>
      <c r="I1014" s="92">
        <f t="shared" si="167"/>
        <v>3.1117418696807508E-2</v>
      </c>
      <c r="J1014" s="96">
        <v>79.889999389648395</v>
      </c>
      <c r="K1014" s="92">
        <f t="shared" si="168"/>
        <v>4.9940902019277811E-2</v>
      </c>
      <c r="L1014" s="96">
        <v>66.185508728027301</v>
      </c>
      <c r="M1014" s="92">
        <f t="shared" si="169"/>
        <v>-6.2034193670037485E-3</v>
      </c>
      <c r="N1014" s="96">
        <v>320.891510009765</v>
      </c>
      <c r="O1014" s="92">
        <f t="shared" si="170"/>
        <v>-1.5954308718059251E-2</v>
      </c>
      <c r="P1014" s="96">
        <v>31.044303894042901</v>
      </c>
      <c r="Q1014" s="92">
        <f t="shared" si="171"/>
        <v>1.6129052396946175E-2</v>
      </c>
      <c r="R1014" s="96">
        <v>142.96218872070301</v>
      </c>
      <c r="S1014" s="92">
        <f t="shared" si="172"/>
        <v>-4.0259201564104563E-3</v>
      </c>
      <c r="T1014" s="96">
        <v>145.19122314453099</v>
      </c>
      <c r="U1014" s="92">
        <f t="shared" si="173"/>
        <v>1.247250090045382E-2</v>
      </c>
      <c r="V1014" s="96">
        <v>231.857818603515</v>
      </c>
      <c r="W1014" s="92">
        <f t="shared" si="174"/>
        <v>2.7391644690473171E-3</v>
      </c>
      <c r="X1014" s="96">
        <v>536.772705078125</v>
      </c>
      <c r="Y1014" s="92">
        <f t="shared" si="175"/>
        <v>9.8840086766709412E-3</v>
      </c>
    </row>
    <row r="1015" spans="3:25" ht="14.25" customHeight="1" x14ac:dyDescent="0.35">
      <c r="C1015" s="95">
        <v>44790</v>
      </c>
      <c r="D1015" s="96">
        <v>27609.25</v>
      </c>
      <c r="E1015" s="92">
        <f t="shared" si="165"/>
        <v>5.350972059878556E-3</v>
      </c>
      <c r="F1015" s="96">
        <v>3597.64990234375</v>
      </c>
      <c r="G1015" s="92">
        <f t="shared" si="166"/>
        <v>4.48118278140619E-3</v>
      </c>
      <c r="H1015" s="96">
        <v>2227.05004882812</v>
      </c>
      <c r="I1015" s="92">
        <f t="shared" si="167"/>
        <v>3.9897655085487926E-3</v>
      </c>
      <c r="J1015" s="96">
        <v>76.089996337890597</v>
      </c>
      <c r="K1015" s="92">
        <f t="shared" si="168"/>
        <v>4.9951635935026717E-2</v>
      </c>
      <c r="L1015" s="96">
        <v>66.598648071289006</v>
      </c>
      <c r="M1015" s="92">
        <f t="shared" si="169"/>
        <v>1.9607774429006408E-2</v>
      </c>
      <c r="N1015" s="96">
        <v>326.09411621093699</v>
      </c>
      <c r="O1015" s="92">
        <f t="shared" si="170"/>
        <v>-4.0473950859344354E-3</v>
      </c>
      <c r="P1015" s="96">
        <v>30.551536560058501</v>
      </c>
      <c r="Q1015" s="92">
        <f t="shared" si="171"/>
        <v>-1.1594195028713838E-2</v>
      </c>
      <c r="R1015" s="96">
        <v>143.54006958007801</v>
      </c>
      <c r="S1015" s="92">
        <f t="shared" si="172"/>
        <v>1.7007858829089617E-2</v>
      </c>
      <c r="T1015" s="96">
        <v>143.40263366699199</v>
      </c>
      <c r="U1015" s="92">
        <f t="shared" si="173"/>
        <v>-1.52936064331477E-3</v>
      </c>
      <c r="V1015" s="96">
        <v>231.22445678710901</v>
      </c>
      <c r="W1015" s="92">
        <f t="shared" si="174"/>
        <v>5.5084396275639769E-3</v>
      </c>
      <c r="X1015" s="96">
        <v>531.51916503906205</v>
      </c>
      <c r="Y1015" s="92">
        <f t="shared" si="175"/>
        <v>1.3768858875051748E-3</v>
      </c>
    </row>
    <row r="1016" spans="3:25" ht="14.25" customHeight="1" x14ac:dyDescent="0.35">
      <c r="C1016" s="95">
        <v>44789</v>
      </c>
      <c r="D1016" s="96">
        <v>27462.3</v>
      </c>
      <c r="E1016" s="92">
        <f t="shared" si="165"/>
        <v>1.0983306919648994E-2</v>
      </c>
      <c r="F1016" s="96">
        <v>3581.60009765625</v>
      </c>
      <c r="G1016" s="92">
        <f t="shared" si="166"/>
        <v>1.3010521192850177E-2</v>
      </c>
      <c r="H1016" s="96">
        <v>2218.19995117187</v>
      </c>
      <c r="I1016" s="92">
        <f t="shared" si="167"/>
        <v>1.9393359913543184E-2</v>
      </c>
      <c r="J1016" s="96">
        <v>72.470001220703097</v>
      </c>
      <c r="K1016" s="92">
        <f t="shared" si="168"/>
        <v>4.9833442014169727E-2</v>
      </c>
      <c r="L1016" s="96">
        <v>65.317909240722599</v>
      </c>
      <c r="M1016" s="92">
        <f t="shared" si="169"/>
        <v>-5.0344760501546126E-3</v>
      </c>
      <c r="N1016" s="96">
        <v>327.41931152343699</v>
      </c>
      <c r="O1016" s="92">
        <f t="shared" si="170"/>
        <v>4.2181089046656517E-2</v>
      </c>
      <c r="P1016" s="96">
        <v>30.909912109375</v>
      </c>
      <c r="Q1016" s="92">
        <f t="shared" si="171"/>
        <v>1.4705745154309113E-2</v>
      </c>
      <c r="R1016" s="96">
        <v>141.13958740234301</v>
      </c>
      <c r="S1016" s="92">
        <f t="shared" si="172"/>
        <v>1.5771249850684566E-3</v>
      </c>
      <c r="T1016" s="96">
        <v>143.62228393554599</v>
      </c>
      <c r="U1016" s="92">
        <f t="shared" si="173"/>
        <v>3.507745431564846E-3</v>
      </c>
      <c r="V1016" s="96">
        <v>229.957748413085</v>
      </c>
      <c r="W1016" s="92">
        <f t="shared" si="174"/>
        <v>1.5490523240871967E-2</v>
      </c>
      <c r="X1016" s="96">
        <v>530.788330078125</v>
      </c>
      <c r="Y1016" s="92">
        <f t="shared" si="175"/>
        <v>3.0216010217951617E-3</v>
      </c>
    </row>
    <row r="1017" spans="3:25" ht="14.25" customHeight="1" x14ac:dyDescent="0.35">
      <c r="C1017" s="95">
        <v>44785</v>
      </c>
      <c r="D1017" s="96">
        <v>27163.95</v>
      </c>
      <c r="E1017" s="92">
        <f t="shared" si="165"/>
        <v>1.8835972882500274E-2</v>
      </c>
      <c r="F1017" s="96">
        <v>3535.60009765625</v>
      </c>
      <c r="G1017" s="92">
        <f t="shared" si="166"/>
        <v>1.1920647710025323E-2</v>
      </c>
      <c r="H1017" s="96">
        <v>2176</v>
      </c>
      <c r="I1017" s="92">
        <f t="shared" si="167"/>
        <v>5.12730295023478E-3</v>
      </c>
      <c r="J1017" s="96">
        <v>69.029998779296804</v>
      </c>
      <c r="K1017" s="92">
        <f t="shared" si="168"/>
        <v>8.0314748160350558E-3</v>
      </c>
      <c r="L1017" s="96">
        <v>65.648414611816406</v>
      </c>
      <c r="M1017" s="92">
        <f t="shared" si="169"/>
        <v>1.8914995347234509E-3</v>
      </c>
      <c r="N1017" s="96">
        <v>314.167388916015</v>
      </c>
      <c r="O1017" s="92">
        <f t="shared" si="170"/>
        <v>7.5553164437145437E-3</v>
      </c>
      <c r="P1017" s="96">
        <v>30.461946487426701</v>
      </c>
      <c r="Q1017" s="92">
        <f t="shared" si="171"/>
        <v>4.4313425854862754E-3</v>
      </c>
      <c r="R1017" s="96">
        <v>140.91734313964801</v>
      </c>
      <c r="S1017" s="92">
        <f t="shared" si="172"/>
        <v>3.1565586894304554E-2</v>
      </c>
      <c r="T1017" s="96">
        <v>143.12025451660099</v>
      </c>
      <c r="U1017" s="92">
        <f t="shared" si="173"/>
        <v>2.3334284347380718E-2</v>
      </c>
      <c r="V1017" s="96">
        <v>226.44992065429599</v>
      </c>
      <c r="W1017" s="92">
        <f t="shared" si="174"/>
        <v>1.3077642525139765E-2</v>
      </c>
      <c r="X1017" s="96">
        <v>529.18933105468705</v>
      </c>
      <c r="Y1017" s="92">
        <f t="shared" si="175"/>
        <v>4.0136344095490273E-2</v>
      </c>
    </row>
    <row r="1018" spans="3:25" ht="14.25" customHeight="1" x14ac:dyDescent="0.35">
      <c r="C1018" s="95">
        <v>44784</v>
      </c>
      <c r="D1018" s="96">
        <v>26661.75</v>
      </c>
      <c r="E1018" s="92">
        <f t="shared" si="165"/>
        <v>-1.1250808651874777E-4</v>
      </c>
      <c r="F1018" s="96">
        <v>3493.94995117187</v>
      </c>
      <c r="G1018" s="92">
        <f t="shared" si="166"/>
        <v>1.6821166267716015E-2</v>
      </c>
      <c r="H1018" s="96">
        <v>2164.89990234375</v>
      </c>
      <c r="I1018" s="92">
        <f t="shared" si="167"/>
        <v>-2.3117776045133986E-5</v>
      </c>
      <c r="J1018" s="96">
        <v>68.480003356933594</v>
      </c>
      <c r="K1018" s="92">
        <f t="shared" si="168"/>
        <v>7.7999474980874339E-3</v>
      </c>
      <c r="L1018" s="96">
        <v>65.524475097656193</v>
      </c>
      <c r="M1018" s="92">
        <f t="shared" si="169"/>
        <v>-9.3691199334330344E-3</v>
      </c>
      <c r="N1018" s="96">
        <v>311.81155395507801</v>
      </c>
      <c r="O1018" s="92">
        <f t="shared" si="170"/>
        <v>-1.1052274525148342E-2</v>
      </c>
      <c r="P1018" s="96">
        <v>30.3275547027587</v>
      </c>
      <c r="Q1018" s="92">
        <f t="shared" si="171"/>
        <v>-2.9455057913710947E-3</v>
      </c>
      <c r="R1018" s="96">
        <v>136.60531616210901</v>
      </c>
      <c r="S1018" s="92">
        <f t="shared" si="172"/>
        <v>-1.3483196830824551E-2</v>
      </c>
      <c r="T1018" s="96">
        <v>139.85679626464801</v>
      </c>
      <c r="U1018" s="92">
        <f t="shared" si="173"/>
        <v>-2.908167061704936E-3</v>
      </c>
      <c r="V1018" s="96">
        <v>223.52671813964801</v>
      </c>
      <c r="W1018" s="92">
        <f t="shared" si="174"/>
        <v>3.9386424057281655E-3</v>
      </c>
      <c r="X1018" s="96">
        <v>508.76919555664</v>
      </c>
      <c r="Y1018" s="92">
        <f t="shared" si="175"/>
        <v>2.692493884685554E-2</v>
      </c>
    </row>
    <row r="1019" spans="3:25" ht="14.25" customHeight="1" x14ac:dyDescent="0.35">
      <c r="C1019" s="95">
        <v>44783</v>
      </c>
      <c r="D1019" s="96">
        <v>26664.75</v>
      </c>
      <c r="E1019" s="92">
        <f t="shared" si="165"/>
        <v>-2.3981577957898903E-3</v>
      </c>
      <c r="F1019" s="96">
        <v>3436.14990234375</v>
      </c>
      <c r="G1019" s="92">
        <f t="shared" si="166"/>
        <v>-3.2489288860202414E-3</v>
      </c>
      <c r="H1019" s="96">
        <v>2164.94995117187</v>
      </c>
      <c r="I1019" s="92">
        <f t="shared" si="167"/>
        <v>-1.154627774052619E-4</v>
      </c>
      <c r="J1019" s="96">
        <v>67.949996948242102</v>
      </c>
      <c r="K1019" s="92">
        <f t="shared" si="168"/>
        <v>3.393176637429085E-2</v>
      </c>
      <c r="L1019" s="96">
        <v>66.144187927246094</v>
      </c>
      <c r="M1019" s="92">
        <f t="shared" si="169"/>
        <v>-4.3533445312669006E-3</v>
      </c>
      <c r="N1019" s="96">
        <v>315.296295166015</v>
      </c>
      <c r="O1019" s="92">
        <f t="shared" si="170"/>
        <v>3.0643491983845639E-2</v>
      </c>
      <c r="P1019" s="96">
        <v>30.417148590087798</v>
      </c>
      <c r="Q1019" s="92">
        <f t="shared" si="171"/>
        <v>-1.8786082532902593E-2</v>
      </c>
      <c r="R1019" s="96">
        <v>138.47236633300699</v>
      </c>
      <c r="S1019" s="92">
        <f t="shared" si="172"/>
        <v>-4.1561324901375762E-3</v>
      </c>
      <c r="T1019" s="96">
        <v>140.26470947265599</v>
      </c>
      <c r="U1019" s="92">
        <f t="shared" si="173"/>
        <v>7.2103663781257765E-3</v>
      </c>
      <c r="V1019" s="96">
        <v>222.64978027343699</v>
      </c>
      <c r="W1019" s="92">
        <f t="shared" si="174"/>
        <v>1.0952541821238615E-3</v>
      </c>
      <c r="X1019" s="96">
        <v>495.42977905273398</v>
      </c>
      <c r="Y1019" s="92">
        <f t="shared" si="175"/>
        <v>-1.1394852631590791E-2</v>
      </c>
    </row>
    <row r="1020" spans="3:25" ht="14.25" customHeight="1" x14ac:dyDescent="0.35">
      <c r="C1020" s="95">
        <v>44781</v>
      </c>
      <c r="D1020" s="96">
        <v>26728.85</v>
      </c>
      <c r="E1020" s="92">
        <f t="shared" si="165"/>
        <v>1.1741705196896879E-2</v>
      </c>
      <c r="F1020" s="96">
        <v>3447.35009765625</v>
      </c>
      <c r="G1020" s="92">
        <f t="shared" si="166"/>
        <v>4.0379667382857365E-2</v>
      </c>
      <c r="H1020" s="96">
        <v>2165.19995117187</v>
      </c>
      <c r="I1020" s="92">
        <f t="shared" si="167"/>
        <v>2.8012535071598066E-2</v>
      </c>
      <c r="J1020" s="96">
        <v>65.720001220703097</v>
      </c>
      <c r="K1020" s="92">
        <f t="shared" si="168"/>
        <v>-1.039003769547886E-2</v>
      </c>
      <c r="L1020" s="96">
        <v>66.433395385742102</v>
      </c>
      <c r="M1020" s="92">
        <f t="shared" si="169"/>
        <v>9.4161700959531913E-3</v>
      </c>
      <c r="N1020" s="96">
        <v>305.921783447265</v>
      </c>
      <c r="O1020" s="92">
        <f t="shared" si="170"/>
        <v>9.0447898125531445E-2</v>
      </c>
      <c r="P1020" s="96">
        <v>30.999507904052699</v>
      </c>
      <c r="Q1020" s="92">
        <f t="shared" si="171"/>
        <v>-2.2284226958106723E-2</v>
      </c>
      <c r="R1020" s="96">
        <v>139.05027770996</v>
      </c>
      <c r="S1020" s="92">
        <f t="shared" si="172"/>
        <v>2.4421635299871847E-2</v>
      </c>
      <c r="T1020" s="96">
        <v>139.26058959960901</v>
      </c>
      <c r="U1020" s="92">
        <f t="shared" si="173"/>
        <v>-7.8245968362179452E-3</v>
      </c>
      <c r="V1020" s="96">
        <v>222.40618896484301</v>
      </c>
      <c r="W1020" s="92">
        <f t="shared" si="174"/>
        <v>-1.658769787010328E-2</v>
      </c>
      <c r="X1020" s="96">
        <v>501.14019775390602</v>
      </c>
      <c r="Y1020" s="92">
        <f t="shared" si="175"/>
        <v>1.414459983765104E-2</v>
      </c>
    </row>
    <row r="1021" spans="3:25" ht="14.25" customHeight="1" x14ac:dyDescent="0.35">
      <c r="C1021" s="95">
        <v>44778</v>
      </c>
      <c r="D1021" s="96">
        <v>26418.65</v>
      </c>
      <c r="E1021" s="92">
        <f t="shared" si="165"/>
        <v>-1.4367392622300912E-2</v>
      </c>
      <c r="F1021" s="96">
        <v>3313.55004882812</v>
      </c>
      <c r="G1021" s="92">
        <f t="shared" si="166"/>
        <v>-6.1436900492458202E-2</v>
      </c>
      <c r="H1021" s="96">
        <v>2106.19995117187</v>
      </c>
      <c r="I1021" s="92">
        <f t="shared" si="167"/>
        <v>-3.8681851200968786E-2</v>
      </c>
      <c r="J1021" s="96">
        <v>66.410003662109304</v>
      </c>
      <c r="K1021" s="92">
        <f t="shared" si="168"/>
        <v>-4.3772403451628139E-2</v>
      </c>
      <c r="L1021" s="96">
        <v>65.813682556152301</v>
      </c>
      <c r="M1021" s="92">
        <f t="shared" si="169"/>
        <v>-3.1290562053708504E-3</v>
      </c>
      <c r="N1021" s="96">
        <v>280.54690551757801</v>
      </c>
      <c r="O1021" s="92">
        <f t="shared" si="170"/>
        <v>4.4208853106692647E-2</v>
      </c>
      <c r="P1021" s="96">
        <v>31.7060527801513</v>
      </c>
      <c r="Q1021" s="92">
        <f t="shared" si="171"/>
        <v>7.0125757359862373E-3</v>
      </c>
      <c r="R1021" s="96">
        <v>135.73539733886699</v>
      </c>
      <c r="S1021" s="92">
        <f t="shared" si="172"/>
        <v>5.8175480523545708E-3</v>
      </c>
      <c r="T1021" s="96">
        <v>140.35884094238199</v>
      </c>
      <c r="U1021" s="92">
        <f t="shared" si="173"/>
        <v>1.2907344851382785E-2</v>
      </c>
      <c r="V1021" s="96">
        <v>226.157623291015</v>
      </c>
      <c r="W1021" s="92">
        <f t="shared" si="174"/>
        <v>1.9547651777879427E-2</v>
      </c>
      <c r="X1021" s="96">
        <v>494.150634765625</v>
      </c>
      <c r="Y1021" s="92">
        <f t="shared" si="175"/>
        <v>1.7400258215379383E-2</v>
      </c>
    </row>
    <row r="1022" spans="3:25" ht="14.25" customHeight="1" x14ac:dyDescent="0.35">
      <c r="C1022" s="95">
        <v>44777</v>
      </c>
      <c r="D1022" s="96">
        <v>26803.75</v>
      </c>
      <c r="E1022" s="92">
        <f t="shared" si="165"/>
        <v>-9.1859272334093856E-3</v>
      </c>
      <c r="F1022" s="96">
        <v>3530.44995117187</v>
      </c>
      <c r="G1022" s="92">
        <f t="shared" si="166"/>
        <v>7.1604412730135181E-3</v>
      </c>
      <c r="H1022" s="96">
        <v>2190.94995117187</v>
      </c>
      <c r="I1022" s="92">
        <f t="shared" si="167"/>
        <v>-6.1916655537173071E-3</v>
      </c>
      <c r="J1022" s="96">
        <v>69.449996948242102</v>
      </c>
      <c r="K1022" s="92">
        <f t="shared" si="168"/>
        <v>2.2526484401413915E-2</v>
      </c>
      <c r="L1022" s="96">
        <v>66.020263671875</v>
      </c>
      <c r="M1022" s="92">
        <f t="shared" si="169"/>
        <v>-9.9129890362158468E-3</v>
      </c>
      <c r="N1022" s="96">
        <v>268.669342041015</v>
      </c>
      <c r="O1022" s="92">
        <f t="shared" si="170"/>
        <v>3.4782656733228778E-2</v>
      </c>
      <c r="P1022" s="96">
        <v>31.4852600097656</v>
      </c>
      <c r="Q1022" s="92">
        <f t="shared" si="171"/>
        <v>-8.3447608299580533E-3</v>
      </c>
      <c r="R1022" s="96">
        <v>134.95031738281199</v>
      </c>
      <c r="S1022" s="92">
        <f t="shared" si="172"/>
        <v>-3.1005169116865461E-2</v>
      </c>
      <c r="T1022" s="96">
        <v>138.57026672363199</v>
      </c>
      <c r="U1022" s="92">
        <f t="shared" si="173"/>
        <v>-1.2522153806108882E-2</v>
      </c>
      <c r="V1022" s="96">
        <v>221.821533203125</v>
      </c>
      <c r="W1022" s="92">
        <f t="shared" si="174"/>
        <v>-2.0860229886048409E-2</v>
      </c>
      <c r="X1022" s="96">
        <v>485.69934082031199</v>
      </c>
      <c r="Y1022" s="92">
        <f t="shared" si="175"/>
        <v>-2.7201908012289833E-3</v>
      </c>
    </row>
    <row r="1023" spans="3:25" ht="14.25" customHeight="1" x14ac:dyDescent="0.35">
      <c r="C1023" s="95">
        <v>44776</v>
      </c>
      <c r="D1023" s="96">
        <v>27052.25</v>
      </c>
      <c r="E1023" s="92">
        <f t="shared" si="165"/>
        <v>5.0853412726303837E-4</v>
      </c>
      <c r="F1023" s="96">
        <v>3505.35009765625</v>
      </c>
      <c r="G1023" s="92">
        <f t="shared" si="166"/>
        <v>2.4521810250547116E-2</v>
      </c>
      <c r="H1023" s="96">
        <v>2204.60009765625</v>
      </c>
      <c r="I1023" s="92">
        <f t="shared" si="167"/>
        <v>-3.9871005196155718E-2</v>
      </c>
      <c r="J1023" s="96">
        <v>67.919998168945298</v>
      </c>
      <c r="K1023" s="92">
        <f t="shared" si="168"/>
        <v>3.3632614750635836E-2</v>
      </c>
      <c r="L1023" s="96">
        <v>66.6812744140625</v>
      </c>
      <c r="M1023" s="92">
        <f t="shared" si="169"/>
        <v>3.196926401513478E-2</v>
      </c>
      <c r="N1023" s="96">
        <v>259.638427734375</v>
      </c>
      <c r="O1023" s="92">
        <f t="shared" si="170"/>
        <v>1.1085557496109066E-2</v>
      </c>
      <c r="P1023" s="96">
        <v>31.750207901000898</v>
      </c>
      <c r="Q1023" s="92">
        <f t="shared" si="171"/>
        <v>1.4104217088838578E-2</v>
      </c>
      <c r="R1023" s="96">
        <v>139.26835632324199</v>
      </c>
      <c r="S1023" s="92">
        <f t="shared" si="172"/>
        <v>6.2644050344484725E-4</v>
      </c>
      <c r="T1023" s="96">
        <v>140.32746887207</v>
      </c>
      <c r="U1023" s="92">
        <f t="shared" si="173"/>
        <v>4.4925546427965202E-3</v>
      </c>
      <c r="V1023" s="96">
        <v>226.54736328125</v>
      </c>
      <c r="W1023" s="92">
        <f t="shared" si="174"/>
        <v>-6.4469724066884559E-4</v>
      </c>
      <c r="X1023" s="96">
        <v>487.02413940429602</v>
      </c>
      <c r="Y1023" s="92">
        <f t="shared" si="175"/>
        <v>3.4826469097430923E-3</v>
      </c>
    </row>
    <row r="1024" spans="3:25" ht="14.25" customHeight="1" x14ac:dyDescent="0.35">
      <c r="C1024" s="95">
        <v>44775</v>
      </c>
      <c r="D1024" s="96">
        <v>27038.5</v>
      </c>
      <c r="E1024" s="92">
        <f t="shared" si="165"/>
        <v>1.0919206100248768E-2</v>
      </c>
      <c r="F1024" s="96">
        <v>3421.44995117187</v>
      </c>
      <c r="G1024" s="92">
        <f t="shared" si="166"/>
        <v>4.8961432106038094E-2</v>
      </c>
      <c r="H1024" s="96">
        <v>2296.14990234375</v>
      </c>
      <c r="I1024" s="92">
        <f t="shared" si="167"/>
        <v>9.8737527615766485E-3</v>
      </c>
      <c r="J1024" s="96">
        <v>65.709999084472599</v>
      </c>
      <c r="K1024" s="92">
        <f t="shared" si="168"/>
        <v>2.0817093066874959E-2</v>
      </c>
      <c r="L1024" s="96">
        <v>64.615562438964801</v>
      </c>
      <c r="M1024" s="92">
        <f t="shared" si="169"/>
        <v>-4.4558737201132459E-3</v>
      </c>
      <c r="N1024" s="96">
        <v>256.791748046875</v>
      </c>
      <c r="O1024" s="92">
        <f t="shared" si="170"/>
        <v>6.2766625431488032E-2</v>
      </c>
      <c r="P1024" s="96">
        <v>31.3086242675781</v>
      </c>
      <c r="Q1024" s="92">
        <f t="shared" si="171"/>
        <v>2.1613812316410907E-2</v>
      </c>
      <c r="R1024" s="96">
        <v>139.18116760253901</v>
      </c>
      <c r="S1024" s="92">
        <f t="shared" si="172"/>
        <v>1.9489085066202616E-2</v>
      </c>
      <c r="T1024" s="96">
        <v>139.69985961914</v>
      </c>
      <c r="U1024" s="92">
        <f t="shared" si="173"/>
        <v>1.6670275672520551E-2</v>
      </c>
      <c r="V1024" s="96">
        <v>226.69351196289</v>
      </c>
      <c r="W1024" s="92">
        <f t="shared" si="174"/>
        <v>9.9847631289586847E-3</v>
      </c>
      <c r="X1024" s="96">
        <v>485.333892822265</v>
      </c>
      <c r="Y1024" s="92">
        <f t="shared" si="175"/>
        <v>7.6827837996922277E-3</v>
      </c>
    </row>
    <row r="1025" spans="3:25" ht="14.25" customHeight="1" x14ac:dyDescent="0.35">
      <c r="C1025" s="95">
        <v>44774</v>
      </c>
      <c r="D1025" s="96">
        <v>26746.45</v>
      </c>
      <c r="E1025" s="92">
        <f t="shared" si="165"/>
        <v>2.7982120345601436E-2</v>
      </c>
      <c r="F1025" s="96">
        <v>3261.75</v>
      </c>
      <c r="G1025" s="92">
        <f t="shared" si="166"/>
        <v>4.8929089775378909E-2</v>
      </c>
      <c r="H1025" s="96">
        <v>2273.69995117187</v>
      </c>
      <c r="I1025" s="92">
        <f t="shared" si="167"/>
        <v>4.5523521507715214E-2</v>
      </c>
      <c r="J1025" s="96">
        <v>64.370002746582003</v>
      </c>
      <c r="K1025" s="92">
        <f t="shared" si="168"/>
        <v>2.5163271349212257E-2</v>
      </c>
      <c r="L1025" s="96">
        <v>64.904769897460895</v>
      </c>
      <c r="M1025" s="92">
        <f t="shared" si="169"/>
        <v>2.4788165785110117E-2</v>
      </c>
      <c r="N1025" s="96">
        <v>241.625717163085</v>
      </c>
      <c r="O1025" s="92">
        <f t="shared" si="170"/>
        <v>3.0994789418409718E-2</v>
      </c>
      <c r="P1025" s="96">
        <v>30.646242141723601</v>
      </c>
      <c r="Q1025" s="92">
        <f t="shared" si="171"/>
        <v>1.6105448850407322E-2</v>
      </c>
      <c r="R1025" s="96">
        <v>136.5205078125</v>
      </c>
      <c r="S1025" s="92">
        <f t="shared" si="172"/>
        <v>2.3209930308115023E-2</v>
      </c>
      <c r="T1025" s="96">
        <v>137.40921020507801</v>
      </c>
      <c r="U1025" s="92">
        <f t="shared" si="173"/>
        <v>2.3369915282552389E-2</v>
      </c>
      <c r="V1025" s="96">
        <v>224.45240783691401</v>
      </c>
      <c r="W1025" s="92">
        <f t="shared" si="174"/>
        <v>3.8080221243134593E-2</v>
      </c>
      <c r="X1025" s="96">
        <v>481.63360595703102</v>
      </c>
      <c r="Y1025" s="92">
        <f t="shared" si="175"/>
        <v>4.5736187245626336E-3</v>
      </c>
    </row>
    <row r="1026" spans="3:25" ht="14.25" customHeight="1" x14ac:dyDescent="0.35">
      <c r="C1026" s="95">
        <v>44771</v>
      </c>
      <c r="D1026" s="96">
        <v>26018.400000000001</v>
      </c>
      <c r="E1026" s="92">
        <f t="shared" si="165"/>
        <v>1.8111525676418605E-2</v>
      </c>
      <c r="F1026" s="96">
        <v>3109.60009765625</v>
      </c>
      <c r="G1026" s="92">
        <f t="shared" si="166"/>
        <v>3.2181036116103456E-2</v>
      </c>
      <c r="H1026" s="96">
        <v>2174.69995117187</v>
      </c>
      <c r="I1026" s="92">
        <f t="shared" si="167"/>
        <v>1.4342685557184875E-2</v>
      </c>
      <c r="J1026" s="96">
        <v>62.790000915527301</v>
      </c>
      <c r="K1026" s="92">
        <f t="shared" si="168"/>
        <v>-2.4848555509977444E-2</v>
      </c>
      <c r="L1026" s="96">
        <v>63.334815979003899</v>
      </c>
      <c r="M1026" s="92">
        <f t="shared" si="169"/>
        <v>1.5904505658599355E-2</v>
      </c>
      <c r="N1026" s="96">
        <v>234.361724853515</v>
      </c>
      <c r="O1026" s="92">
        <f t="shared" si="170"/>
        <v>-1.6680375874730813E-2</v>
      </c>
      <c r="P1026" s="96">
        <v>30.160493850708001</v>
      </c>
      <c r="Q1026" s="92">
        <f t="shared" si="171"/>
        <v>1.3353207194681138E-2</v>
      </c>
      <c r="R1026" s="96">
        <v>133.42375183105401</v>
      </c>
      <c r="S1026" s="92">
        <f t="shared" si="172"/>
        <v>1.7293169138855369E-2</v>
      </c>
      <c r="T1026" s="96">
        <v>134.27130126953099</v>
      </c>
      <c r="U1026" s="92">
        <f t="shared" si="173"/>
        <v>-1.1670979624434086E-3</v>
      </c>
      <c r="V1026" s="96">
        <v>216.21875</v>
      </c>
      <c r="W1026" s="92">
        <f t="shared" si="174"/>
        <v>1.7190016484522674E-2</v>
      </c>
      <c r="X1026" s="96">
        <v>479.440826416015</v>
      </c>
      <c r="Y1026" s="92">
        <f t="shared" si="175"/>
        <v>4.3551764038510132E-2</v>
      </c>
    </row>
    <row r="1027" spans="3:25" ht="14.25" customHeight="1" x14ac:dyDescent="0.35">
      <c r="C1027" s="95">
        <v>44770</v>
      </c>
      <c r="D1027" s="96">
        <v>25555.55</v>
      </c>
      <c r="E1027" s="92">
        <f t="shared" si="165"/>
        <v>1.0953907744282176E-2</v>
      </c>
      <c r="F1027" s="96">
        <v>3012.64990234375</v>
      </c>
      <c r="G1027" s="92">
        <f t="shared" si="166"/>
        <v>5.5237822996789809E-3</v>
      </c>
      <c r="H1027" s="96">
        <v>2143.94995117187</v>
      </c>
      <c r="I1027" s="92">
        <f t="shared" si="167"/>
        <v>2.1317645312929123E-2</v>
      </c>
      <c r="J1027" s="96">
        <v>64.389999389648395</v>
      </c>
      <c r="K1027" s="92">
        <f t="shared" si="168"/>
        <v>3.0404827334743256E-2</v>
      </c>
      <c r="L1027" s="96">
        <v>62.343276977538999</v>
      </c>
      <c r="M1027" s="92">
        <f t="shared" si="169"/>
        <v>1.9920388340581852E-3</v>
      </c>
      <c r="N1027" s="96">
        <v>238.33728027343699</v>
      </c>
      <c r="O1027" s="92">
        <f t="shared" si="170"/>
        <v>6.6081151501026891E-2</v>
      </c>
      <c r="P1027" s="96">
        <v>29.7630615234375</v>
      </c>
      <c r="Q1027" s="92">
        <f t="shared" si="171"/>
        <v>2.1212299298589476E-2</v>
      </c>
      <c r="R1027" s="96">
        <v>131.15565490722599</v>
      </c>
      <c r="S1027" s="92">
        <f t="shared" si="172"/>
        <v>4.3421229745830292E-3</v>
      </c>
      <c r="T1027" s="96">
        <v>134.42819213867099</v>
      </c>
      <c r="U1027" s="92">
        <f t="shared" si="173"/>
        <v>1.6852616905798978E-2</v>
      </c>
      <c r="V1027" s="96">
        <v>212.56475830078099</v>
      </c>
      <c r="W1027" s="92">
        <f t="shared" si="174"/>
        <v>6.8809390660984349E-4</v>
      </c>
      <c r="X1027" s="96">
        <v>459.43176269531199</v>
      </c>
      <c r="Y1027" s="92">
        <f t="shared" si="175"/>
        <v>-1.4212812000015784E-2</v>
      </c>
    </row>
    <row r="1028" spans="3:25" ht="14.25" customHeight="1" x14ac:dyDescent="0.35">
      <c r="C1028" s="95">
        <v>44769</v>
      </c>
      <c r="D1028" s="96">
        <v>25278.65</v>
      </c>
      <c r="E1028" s="92">
        <f t="shared" ref="E1028:E1091" si="176">D1028/D1029-1</f>
        <v>2.0970706297362973E-4</v>
      </c>
      <c r="F1028" s="96">
        <v>2996.10009765625</v>
      </c>
      <c r="G1028" s="92">
        <f t="shared" ref="G1028:G1091" si="177">F1028/F1029-1</f>
        <v>7.8500130480163577E-4</v>
      </c>
      <c r="H1028" s="96">
        <v>2099.19995117187</v>
      </c>
      <c r="I1028" s="92">
        <f t="shared" ref="I1028:I1091" si="178">H1028/H1029-1</f>
        <v>-2.1153477900111017E-3</v>
      </c>
      <c r="J1028" s="96">
        <v>62.490001678466797</v>
      </c>
      <c r="K1028" s="92">
        <f t="shared" ref="K1028:K1091" si="179">J1028/J1029-1</f>
        <v>4.9546535397687164E-2</v>
      </c>
      <c r="L1028" s="96">
        <v>62.219333648681598</v>
      </c>
      <c r="M1028" s="92">
        <f t="shared" ref="M1028:M1091" si="180">L1028/L1029-1</f>
        <v>5.3403694230640397E-3</v>
      </c>
      <c r="N1028" s="96">
        <v>223.56391906738199</v>
      </c>
      <c r="O1028" s="92">
        <f t="shared" ref="O1028:O1091" si="181">N1028/N1029-1</f>
        <v>2.2217262432178586E-2</v>
      </c>
      <c r="P1028" s="96">
        <v>29.144832611083899</v>
      </c>
      <c r="Q1028" s="92">
        <f t="shared" ref="Q1028:Q1091" si="182">P1028/P1029-1</f>
        <v>0</v>
      </c>
      <c r="R1028" s="96">
        <v>130.588623046875</v>
      </c>
      <c r="S1028" s="92">
        <f t="shared" ref="S1028:S1091" si="183">R1028/R1029-1</f>
        <v>-1.999905310599015E-3</v>
      </c>
      <c r="T1028" s="96">
        <v>132.200271606445</v>
      </c>
      <c r="U1028" s="92">
        <f t="shared" ref="U1028:U1091" si="184">T1028/T1029-1</f>
        <v>7.412564092067031E-3</v>
      </c>
      <c r="V1028" s="96">
        <v>212.41859436035099</v>
      </c>
      <c r="W1028" s="92">
        <f t="shared" ref="W1028:W1091" si="185">V1028/V1029-1</f>
        <v>-3.6038062227431888E-2</v>
      </c>
      <c r="X1028" s="96">
        <v>466.05572509765602</v>
      </c>
      <c r="Y1028" s="92">
        <f t="shared" ref="Y1028:Y1091" si="186">X1028/X1029-1</f>
        <v>1.6844363635734938E-2</v>
      </c>
    </row>
    <row r="1029" spans="3:25" ht="14.25" customHeight="1" x14ac:dyDescent="0.35">
      <c r="C1029" s="95">
        <v>44768</v>
      </c>
      <c r="D1029" s="96">
        <v>25273.35</v>
      </c>
      <c r="E1029" s="92">
        <f t="shared" si="176"/>
        <v>-3.4501998158579239E-3</v>
      </c>
      <c r="F1029" s="96">
        <v>2993.75</v>
      </c>
      <c r="G1029" s="92">
        <f t="shared" si="177"/>
        <v>8.0814883407693827E-3</v>
      </c>
      <c r="H1029" s="96">
        <v>2103.64990234375</v>
      </c>
      <c r="I1029" s="92">
        <f t="shared" si="178"/>
        <v>-1.5882388548599136E-2</v>
      </c>
      <c r="J1029" s="96">
        <v>59.540000915527301</v>
      </c>
      <c r="K1029" s="92">
        <f t="shared" si="179"/>
        <v>2.0569090843347793E-2</v>
      </c>
      <c r="L1029" s="96">
        <v>61.888824462890597</v>
      </c>
      <c r="M1029" s="92">
        <f t="shared" si="180"/>
        <v>2.0066339354971596E-3</v>
      </c>
      <c r="N1029" s="96">
        <v>218.70489501953099</v>
      </c>
      <c r="O1029" s="92">
        <f t="shared" si="181"/>
        <v>-2.9827976905469344E-2</v>
      </c>
      <c r="P1029" s="96">
        <v>29.144832611083899</v>
      </c>
      <c r="Q1029" s="92">
        <f t="shared" si="182"/>
        <v>0</v>
      </c>
      <c r="R1029" s="96">
        <v>130.85031127929599</v>
      </c>
      <c r="S1029" s="92">
        <f t="shared" si="183"/>
        <v>-6.6634627352324394E-4</v>
      </c>
      <c r="T1029" s="96">
        <v>131.2275390625</v>
      </c>
      <c r="U1029" s="92">
        <f t="shared" si="184"/>
        <v>5.7722280248193591E-3</v>
      </c>
      <c r="V1029" s="96">
        <v>220.359939575195</v>
      </c>
      <c r="W1029" s="92">
        <f t="shared" si="185"/>
        <v>-2.7311832794864821E-2</v>
      </c>
      <c r="X1029" s="96">
        <v>458.335357666015</v>
      </c>
      <c r="Y1029" s="92">
        <f t="shared" si="186"/>
        <v>-5.156202990161618E-3</v>
      </c>
    </row>
    <row r="1030" spans="3:25" ht="14.25" customHeight="1" x14ac:dyDescent="0.35">
      <c r="C1030" s="95">
        <v>44767</v>
      </c>
      <c r="D1030" s="96">
        <v>25360.85</v>
      </c>
      <c r="E1030" s="92">
        <f t="shared" si="176"/>
        <v>-1.0178891679497704E-2</v>
      </c>
      <c r="F1030" s="96">
        <v>2969.75</v>
      </c>
      <c r="G1030" s="92">
        <f t="shared" si="177"/>
        <v>-2.5860892032255611E-3</v>
      </c>
      <c r="H1030" s="96">
        <v>2137.60009765625</v>
      </c>
      <c r="I1030" s="92">
        <f t="shared" si="178"/>
        <v>8.0879751370230846E-3</v>
      </c>
      <c r="J1030" s="96">
        <v>58.340000152587798</v>
      </c>
      <c r="K1030" s="92">
        <f t="shared" si="179"/>
        <v>1.3731862917858439E-3</v>
      </c>
      <c r="L1030" s="96">
        <v>61.764884948730398</v>
      </c>
      <c r="M1030" s="92">
        <f t="shared" si="180"/>
        <v>-3.9972259325844472E-3</v>
      </c>
      <c r="N1030" s="96">
        <v>225.42898559570301</v>
      </c>
      <c r="O1030" s="92">
        <f t="shared" si="181"/>
        <v>-3.3256198675910675E-2</v>
      </c>
      <c r="P1030" s="96">
        <v>29.144832611083899</v>
      </c>
      <c r="Q1030" s="92">
        <f t="shared" si="182"/>
        <v>-6.0243036819932483E-3</v>
      </c>
      <c r="R1030" s="96">
        <v>130.93756103515599</v>
      </c>
      <c r="S1030" s="92">
        <f t="shared" si="183"/>
        <v>7.7208551399585712E-3</v>
      </c>
      <c r="T1030" s="96">
        <v>130.47441101074199</v>
      </c>
      <c r="U1030" s="92">
        <f t="shared" si="184"/>
        <v>-1.0000065994042906E-2</v>
      </c>
      <c r="V1030" s="96">
        <v>226.54736328125</v>
      </c>
      <c r="W1030" s="92">
        <f t="shared" si="185"/>
        <v>7.1474394000754504E-3</v>
      </c>
      <c r="X1030" s="96">
        <v>460.71087646484301</v>
      </c>
      <c r="Y1030" s="92">
        <f t="shared" si="186"/>
        <v>2.0866053741681601E-3</v>
      </c>
    </row>
    <row r="1031" spans="3:25" ht="14.25" customHeight="1" x14ac:dyDescent="0.35">
      <c r="C1031" s="95">
        <v>44764</v>
      </c>
      <c r="D1031" s="96">
        <v>25621.65</v>
      </c>
      <c r="E1031" s="92">
        <f t="shared" si="176"/>
        <v>-3.8083796015488947E-3</v>
      </c>
      <c r="F1031" s="96">
        <v>2977.44995117187</v>
      </c>
      <c r="G1031" s="92">
        <f t="shared" si="177"/>
        <v>-2.1782356904519129E-2</v>
      </c>
      <c r="H1031" s="96">
        <v>2120.44995117187</v>
      </c>
      <c r="I1031" s="92">
        <f t="shared" si="178"/>
        <v>5.0716678146083272E-3</v>
      </c>
      <c r="J1031" s="96">
        <v>58.259998321533203</v>
      </c>
      <c r="K1031" s="92">
        <f t="shared" si="179"/>
        <v>-9.1836891587396829E-3</v>
      </c>
      <c r="L1031" s="96">
        <v>62.012763977050703</v>
      </c>
      <c r="M1031" s="92">
        <f t="shared" si="180"/>
        <v>6.667100429320616E-4</v>
      </c>
      <c r="N1031" s="96">
        <v>233.18379211425699</v>
      </c>
      <c r="O1031" s="92">
        <f t="shared" si="181"/>
        <v>8.4907745984841299E-3</v>
      </c>
      <c r="P1031" s="96">
        <v>29.321474075317301</v>
      </c>
      <c r="Q1031" s="92">
        <f t="shared" si="182"/>
        <v>-7.4737924323472482E-3</v>
      </c>
      <c r="R1031" s="96">
        <v>129.93435668945301</v>
      </c>
      <c r="S1031" s="92">
        <f t="shared" si="183"/>
        <v>-1.2595658883698735E-2</v>
      </c>
      <c r="T1031" s="96">
        <v>131.79234313964801</v>
      </c>
      <c r="U1031" s="92">
        <f t="shared" si="184"/>
        <v>-1.0833694086170742E-2</v>
      </c>
      <c r="V1031" s="96">
        <v>224.93962097167901</v>
      </c>
      <c r="W1031" s="92">
        <f t="shared" si="185"/>
        <v>3.2595495716933875E-3</v>
      </c>
      <c r="X1031" s="96">
        <v>459.75155639648398</v>
      </c>
      <c r="Y1031" s="92">
        <f t="shared" si="186"/>
        <v>-1.0909050561548006E-2</v>
      </c>
    </row>
    <row r="1032" spans="3:25" ht="14.25" customHeight="1" x14ac:dyDescent="0.35">
      <c r="C1032" s="95">
        <v>44763</v>
      </c>
      <c r="D1032" s="96">
        <v>25719.599999999999</v>
      </c>
      <c r="E1032" s="92">
        <f t="shared" si="176"/>
        <v>4.3501690864644615E-3</v>
      </c>
      <c r="F1032" s="96">
        <v>3043.75</v>
      </c>
      <c r="G1032" s="92">
        <f t="shared" si="177"/>
        <v>8.2815734989647449E-3</v>
      </c>
      <c r="H1032" s="96">
        <v>2109.75</v>
      </c>
      <c r="I1032" s="92">
        <f t="shared" si="178"/>
        <v>1.2210310692162052E-2</v>
      </c>
      <c r="J1032" s="96">
        <v>58.799999237060497</v>
      </c>
      <c r="K1032" s="92">
        <f t="shared" si="179"/>
        <v>1.4142802712974412E-2</v>
      </c>
      <c r="L1032" s="96">
        <v>61.971446990966797</v>
      </c>
      <c r="M1032" s="92">
        <f t="shared" si="180"/>
        <v>2.0040150615396879E-3</v>
      </c>
      <c r="N1032" s="96">
        <v>231.22055053710901</v>
      </c>
      <c r="O1032" s="92">
        <f t="shared" si="181"/>
        <v>-2.5243072179935933E-2</v>
      </c>
      <c r="P1032" s="96">
        <v>29.5422668457031</v>
      </c>
      <c r="Q1032" s="92">
        <f t="shared" si="182"/>
        <v>4.5045138528578832E-3</v>
      </c>
      <c r="R1032" s="96">
        <v>131.59184265136699</v>
      </c>
      <c r="S1032" s="92">
        <f t="shared" si="183"/>
        <v>1.9930638959728686E-3</v>
      </c>
      <c r="T1032" s="96">
        <v>133.23577880859301</v>
      </c>
      <c r="U1032" s="92">
        <f t="shared" si="184"/>
        <v>1.4575722868963137E-2</v>
      </c>
      <c r="V1032" s="96">
        <v>224.20880126953099</v>
      </c>
      <c r="W1032" s="92">
        <f t="shared" si="185"/>
        <v>1.0984165999099682E-2</v>
      </c>
      <c r="X1032" s="96">
        <v>464.82232666015602</v>
      </c>
      <c r="Y1032" s="92">
        <f t="shared" si="186"/>
        <v>-5.570809859927861E-3</v>
      </c>
    </row>
    <row r="1033" spans="3:25" ht="14.25" customHeight="1" x14ac:dyDescent="0.35">
      <c r="C1033" s="95">
        <v>44762</v>
      </c>
      <c r="D1033" s="96">
        <v>25608.2</v>
      </c>
      <c r="E1033" s="92">
        <f t="shared" si="176"/>
        <v>9.2816294678925715E-3</v>
      </c>
      <c r="F1033" s="96">
        <v>3018.75</v>
      </c>
      <c r="G1033" s="92">
        <f t="shared" si="177"/>
        <v>-3.630662595923706E-3</v>
      </c>
      <c r="H1033" s="96">
        <v>2084.30004882812</v>
      </c>
      <c r="I1033" s="92">
        <f t="shared" si="178"/>
        <v>-1.1711688559449929E-2</v>
      </c>
      <c r="J1033" s="96">
        <v>57.9799995422363</v>
      </c>
      <c r="K1033" s="92">
        <f t="shared" si="179"/>
        <v>-1.1760672375037196E-2</v>
      </c>
      <c r="L1033" s="96">
        <v>61.847503662109297</v>
      </c>
      <c r="M1033" s="92">
        <f t="shared" si="180"/>
        <v>-2.0000070173538109E-3</v>
      </c>
      <c r="N1033" s="96">
        <v>237.20841979980401</v>
      </c>
      <c r="O1033" s="92">
        <f t="shared" si="181"/>
        <v>1.9620241956375795E-2</v>
      </c>
      <c r="P1033" s="96">
        <v>29.4097900390625</v>
      </c>
      <c r="Q1033" s="92">
        <f t="shared" si="182"/>
        <v>-1.3333297499219077E-2</v>
      </c>
      <c r="R1033" s="96">
        <v>131.33009338378901</v>
      </c>
      <c r="S1033" s="92">
        <f t="shared" si="183"/>
        <v>-1.3265985030384009E-3</v>
      </c>
      <c r="T1033" s="96">
        <v>131.32167053222599</v>
      </c>
      <c r="U1033" s="92">
        <f t="shared" si="184"/>
        <v>-3.5713198218449982E-3</v>
      </c>
      <c r="V1033" s="96">
        <v>221.77281188964801</v>
      </c>
      <c r="W1033" s="92">
        <f t="shared" si="185"/>
        <v>-1.7544381398784115E-3</v>
      </c>
      <c r="X1033" s="96">
        <v>467.42626953125</v>
      </c>
      <c r="Y1033" s="92">
        <f t="shared" si="186"/>
        <v>-2.2357959173044062E-2</v>
      </c>
    </row>
    <row r="1034" spans="3:25" ht="14.25" customHeight="1" x14ac:dyDescent="0.35">
      <c r="C1034" s="95">
        <v>44761</v>
      </c>
      <c r="D1034" s="96">
        <v>25372.7</v>
      </c>
      <c r="E1034" s="92">
        <f t="shared" si="176"/>
        <v>3.7006782269182192E-3</v>
      </c>
      <c r="F1034" s="96">
        <v>3029.75</v>
      </c>
      <c r="G1034" s="92">
        <f t="shared" si="177"/>
        <v>1.6524073142090145E-2</v>
      </c>
      <c r="H1034" s="96">
        <v>2109</v>
      </c>
      <c r="I1034" s="92">
        <f t="shared" si="178"/>
        <v>7.5241848799714184E-3</v>
      </c>
      <c r="J1034" s="96">
        <v>58.669998168945298</v>
      </c>
      <c r="K1034" s="92">
        <f t="shared" si="179"/>
        <v>1.2075158418182186E-2</v>
      </c>
      <c r="L1034" s="96">
        <v>61.971446990966797</v>
      </c>
      <c r="M1034" s="92">
        <f t="shared" si="180"/>
        <v>7.3875553296174346E-3</v>
      </c>
      <c r="N1034" s="96">
        <v>232.64389038085901</v>
      </c>
      <c r="O1034" s="92">
        <f t="shared" si="181"/>
        <v>1.2604095180288377E-2</v>
      </c>
      <c r="P1034" s="96">
        <v>29.8072185516357</v>
      </c>
      <c r="Q1034" s="92">
        <f t="shared" si="182"/>
        <v>-1.4598694792619771E-2</v>
      </c>
      <c r="R1034" s="96">
        <v>131.50454711914</v>
      </c>
      <c r="S1034" s="92">
        <f t="shared" si="183"/>
        <v>6.3414484910842006E-3</v>
      </c>
      <c r="T1034" s="96">
        <v>131.79234313964801</v>
      </c>
      <c r="U1034" s="92">
        <f t="shared" si="184"/>
        <v>-1.1889089745140691E-3</v>
      </c>
      <c r="V1034" s="96">
        <v>222.16258239746</v>
      </c>
      <c r="W1034" s="92">
        <f t="shared" si="185"/>
        <v>8.7792045522272488E-4</v>
      </c>
      <c r="X1034" s="96">
        <v>478.115966796875</v>
      </c>
      <c r="Y1034" s="92">
        <f t="shared" si="186"/>
        <v>1.2479285957000652E-2</v>
      </c>
    </row>
    <row r="1035" spans="3:25" ht="14.25" customHeight="1" x14ac:dyDescent="0.35">
      <c r="C1035" s="95">
        <v>44760</v>
      </c>
      <c r="D1035" s="96">
        <v>25279.15</v>
      </c>
      <c r="E1035" s="92">
        <f t="shared" si="176"/>
        <v>1.2603897534499087E-2</v>
      </c>
      <c r="F1035" s="96">
        <v>2980.5</v>
      </c>
      <c r="G1035" s="92">
        <f t="shared" si="177"/>
        <v>3.1546852843373996E-2</v>
      </c>
      <c r="H1035" s="96">
        <v>2093.25</v>
      </c>
      <c r="I1035" s="92">
        <f t="shared" si="178"/>
        <v>9.9390146078000008E-3</v>
      </c>
      <c r="J1035" s="96">
        <v>57.970001220703097</v>
      </c>
      <c r="K1035" s="92">
        <f t="shared" si="179"/>
        <v>1.0810858990028871E-2</v>
      </c>
      <c r="L1035" s="96">
        <v>61.5169868469238</v>
      </c>
      <c r="M1035" s="92">
        <f t="shared" si="180"/>
        <v>4.0458049297047438E-3</v>
      </c>
      <c r="N1035" s="96">
        <v>229.748123168945</v>
      </c>
      <c r="O1035" s="92">
        <f t="shared" si="181"/>
        <v>2.3169425331222904E-2</v>
      </c>
      <c r="P1035" s="96">
        <v>30.248811721801701</v>
      </c>
      <c r="Q1035" s="92">
        <f t="shared" si="182"/>
        <v>-1.0115626509526909E-2</v>
      </c>
      <c r="R1035" s="96">
        <v>130.67587280273401</v>
      </c>
      <c r="S1035" s="92">
        <f t="shared" si="183"/>
        <v>3.3395182753892527E-4</v>
      </c>
      <c r="T1035" s="96">
        <v>131.94921875</v>
      </c>
      <c r="U1035" s="92">
        <f t="shared" si="184"/>
        <v>4.5386144668315698E-3</v>
      </c>
      <c r="V1035" s="96">
        <v>221.96771240234301</v>
      </c>
      <c r="W1035" s="92">
        <f t="shared" si="185"/>
        <v>1.2444536747866053E-2</v>
      </c>
      <c r="X1035" s="96">
        <v>472.22296142578102</v>
      </c>
      <c r="Y1035" s="92">
        <f t="shared" si="186"/>
        <v>3.9835118773821732E-2</v>
      </c>
    </row>
    <row r="1036" spans="3:25" ht="14.25" customHeight="1" x14ac:dyDescent="0.35">
      <c r="C1036" s="95">
        <v>44757</v>
      </c>
      <c r="D1036" s="96">
        <v>24964.5</v>
      </c>
      <c r="E1036" s="92">
        <f t="shared" si="176"/>
        <v>-4.3442834634943583E-4</v>
      </c>
      <c r="F1036" s="96">
        <v>2889.35009765625</v>
      </c>
      <c r="G1036" s="92">
        <f t="shared" si="177"/>
        <v>6.9292116804842152E-5</v>
      </c>
      <c r="H1036" s="96">
        <v>2072.64990234375</v>
      </c>
      <c r="I1036" s="92">
        <f t="shared" si="178"/>
        <v>-6.8759452114278696E-3</v>
      </c>
      <c r="J1036" s="96">
        <v>57.349998474121001</v>
      </c>
      <c r="K1036" s="92">
        <f t="shared" si="179"/>
        <v>1.0750736299073749E-2</v>
      </c>
      <c r="L1036" s="96">
        <v>61.2691040039062</v>
      </c>
      <c r="M1036" s="92">
        <f t="shared" si="180"/>
        <v>-7.3627692066375872E-3</v>
      </c>
      <c r="N1036" s="96">
        <v>224.54553222656199</v>
      </c>
      <c r="O1036" s="92">
        <f t="shared" si="181"/>
        <v>-1.37961034808608E-2</v>
      </c>
      <c r="P1036" s="96">
        <v>30.557924270629801</v>
      </c>
      <c r="Q1036" s="92">
        <f t="shared" si="182"/>
        <v>1.1695993214419609E-2</v>
      </c>
      <c r="R1036" s="96">
        <v>130.63224792480401</v>
      </c>
      <c r="S1036" s="92">
        <f t="shared" si="183"/>
        <v>9.7775252090090969E-3</v>
      </c>
      <c r="T1036" s="96">
        <v>131.35305786132801</v>
      </c>
      <c r="U1036" s="92">
        <f t="shared" si="184"/>
        <v>-2.5832043058982457E-2</v>
      </c>
      <c r="V1036" s="96">
        <v>219.23937988281199</v>
      </c>
      <c r="W1036" s="92">
        <f t="shared" si="185"/>
        <v>1.6489718068426251E-2</v>
      </c>
      <c r="X1036" s="96">
        <v>454.13253784179602</v>
      </c>
      <c r="Y1036" s="92">
        <f t="shared" si="186"/>
        <v>1.4594851432330636E-2</v>
      </c>
    </row>
    <row r="1037" spans="3:25" ht="14.25" customHeight="1" x14ac:dyDescent="0.35">
      <c r="C1037" s="95">
        <v>44756</v>
      </c>
      <c r="D1037" s="96">
        <v>24975.35</v>
      </c>
      <c r="E1037" s="92">
        <f t="shared" si="176"/>
        <v>1.0035507457374804E-2</v>
      </c>
      <c r="F1037" s="96">
        <v>2889.14990234375</v>
      </c>
      <c r="G1037" s="92">
        <f t="shared" si="177"/>
        <v>5.7986615894335847E-2</v>
      </c>
      <c r="H1037" s="96">
        <v>2087</v>
      </c>
      <c r="I1037" s="92">
        <f t="shared" si="178"/>
        <v>-8.4333056182444022E-3</v>
      </c>
      <c r="J1037" s="96">
        <v>56.740001678466797</v>
      </c>
      <c r="K1037" s="92">
        <f t="shared" si="179"/>
        <v>-1.0291298338459431E-2</v>
      </c>
      <c r="L1037" s="96">
        <v>61.723560333251903</v>
      </c>
      <c r="M1037" s="92">
        <f t="shared" si="180"/>
        <v>2.2587221108025579E-2</v>
      </c>
      <c r="N1037" s="96">
        <v>227.68672180175699</v>
      </c>
      <c r="O1037" s="92">
        <f t="shared" si="181"/>
        <v>1.5765260430094408E-2</v>
      </c>
      <c r="P1037" s="96">
        <v>30.2046508789062</v>
      </c>
      <c r="Q1037" s="92">
        <f t="shared" si="182"/>
        <v>2.2421570987178452E-2</v>
      </c>
      <c r="R1037" s="96">
        <v>129.36735534667901</v>
      </c>
      <c r="S1037" s="92">
        <f t="shared" si="183"/>
        <v>-2.0188643931934314E-3</v>
      </c>
      <c r="T1037" s="96">
        <v>134.83615112304599</v>
      </c>
      <c r="U1037" s="92">
        <f t="shared" si="184"/>
        <v>1.8656109345742689E-3</v>
      </c>
      <c r="V1037" s="96">
        <v>215.68283081054599</v>
      </c>
      <c r="W1037" s="92">
        <f t="shared" si="185"/>
        <v>2.718016837300663E-3</v>
      </c>
      <c r="X1037" s="96">
        <v>447.59988403320301</v>
      </c>
      <c r="Y1037" s="92">
        <f t="shared" si="186"/>
        <v>1.6706354410816804E-2</v>
      </c>
    </row>
    <row r="1038" spans="3:25" ht="14.25" customHeight="1" x14ac:dyDescent="0.35">
      <c r="C1038" s="95">
        <v>44755</v>
      </c>
      <c r="D1038" s="96">
        <v>24727.200000000001</v>
      </c>
      <c r="E1038" s="92">
        <f t="shared" si="176"/>
        <v>-1.4791750088152811E-2</v>
      </c>
      <c r="F1038" s="96">
        <v>2730.80004882812</v>
      </c>
      <c r="G1038" s="92">
        <f t="shared" si="177"/>
        <v>-6.9095933022829126E-3</v>
      </c>
      <c r="H1038" s="96">
        <v>2104.75</v>
      </c>
      <c r="I1038" s="92">
        <f t="shared" si="178"/>
        <v>-8.2797690380215672E-2</v>
      </c>
      <c r="J1038" s="96">
        <v>57.330001831054602</v>
      </c>
      <c r="K1038" s="92">
        <f t="shared" si="179"/>
        <v>-2.0836847513290291E-2</v>
      </c>
      <c r="L1038" s="96">
        <v>60.360191345214801</v>
      </c>
      <c r="M1038" s="92">
        <f t="shared" si="180"/>
        <v>4.8143009096832667E-3</v>
      </c>
      <c r="N1038" s="96">
        <v>224.15289306640599</v>
      </c>
      <c r="O1038" s="92">
        <f t="shared" si="181"/>
        <v>-1.9325649714737714E-2</v>
      </c>
      <c r="P1038" s="96">
        <v>29.5422668457031</v>
      </c>
      <c r="Q1038" s="92">
        <f t="shared" si="182"/>
        <v>1.3636524866094346E-2</v>
      </c>
      <c r="R1038" s="96">
        <v>129.62905883789</v>
      </c>
      <c r="S1038" s="92">
        <f t="shared" si="183"/>
        <v>1.019701610667445E-2</v>
      </c>
      <c r="T1038" s="96">
        <v>134.58506774902301</v>
      </c>
      <c r="U1038" s="92">
        <f t="shared" si="184"/>
        <v>4.4495589673041458E-3</v>
      </c>
      <c r="V1038" s="96">
        <v>215.09819030761699</v>
      </c>
      <c r="W1038" s="92">
        <f t="shared" si="185"/>
        <v>-3.3859641383164885E-3</v>
      </c>
      <c r="X1038" s="96">
        <v>440.24499511718699</v>
      </c>
      <c r="Y1038" s="92">
        <f t="shared" si="186"/>
        <v>1.2502620577628631E-2</v>
      </c>
    </row>
    <row r="1039" spans="3:25" ht="14.25" customHeight="1" x14ac:dyDescent="0.35">
      <c r="C1039" s="95">
        <v>44754</v>
      </c>
      <c r="D1039" s="96">
        <v>25098.45</v>
      </c>
      <c r="E1039" s="92">
        <f t="shared" si="176"/>
        <v>3.7171822199115745E-3</v>
      </c>
      <c r="F1039" s="96">
        <v>2749.80004882812</v>
      </c>
      <c r="G1039" s="92">
        <f t="shared" si="177"/>
        <v>2.186963664285968E-2</v>
      </c>
      <c r="H1039" s="96">
        <v>2294.75</v>
      </c>
      <c r="I1039" s="92">
        <f t="shared" si="178"/>
        <v>3.9594943473874267E-2</v>
      </c>
      <c r="J1039" s="96">
        <v>58.549999237060497</v>
      </c>
      <c r="K1039" s="92">
        <f t="shared" si="179"/>
        <v>2.6832668660362602E-2</v>
      </c>
      <c r="L1039" s="96">
        <v>60.070991516113203</v>
      </c>
      <c r="M1039" s="92">
        <f t="shared" si="180"/>
        <v>-2.7434726711285107E-3</v>
      </c>
      <c r="N1039" s="96">
        <v>228.57015991210901</v>
      </c>
      <c r="O1039" s="92">
        <f t="shared" si="181"/>
        <v>2.486791622007023E-2</v>
      </c>
      <c r="P1039" s="96">
        <v>29.144832611083899</v>
      </c>
      <c r="Q1039" s="92">
        <f t="shared" si="182"/>
        <v>2.4844639679952873E-2</v>
      </c>
      <c r="R1039" s="96">
        <v>128.32057189941401</v>
      </c>
      <c r="S1039" s="92">
        <f t="shared" si="183"/>
        <v>1.5884027872495654E-2</v>
      </c>
      <c r="T1039" s="96">
        <v>133.98887634277301</v>
      </c>
      <c r="U1039" s="92">
        <f t="shared" si="184"/>
        <v>-1.6355696091367111E-2</v>
      </c>
      <c r="V1039" s="96">
        <v>215.82897949218699</v>
      </c>
      <c r="W1039" s="92">
        <f t="shared" si="185"/>
        <v>3.3974678425925386E-3</v>
      </c>
      <c r="X1039" s="96">
        <v>434.80874633789</v>
      </c>
      <c r="Y1039" s="92">
        <f t="shared" si="186"/>
        <v>-2.6689802898000825E-2</v>
      </c>
    </row>
    <row r="1040" spans="3:25" ht="14.25" customHeight="1" x14ac:dyDescent="0.35">
      <c r="C1040" s="95">
        <v>44753</v>
      </c>
      <c r="D1040" s="96">
        <v>25005.5</v>
      </c>
      <c r="E1040" s="92">
        <f t="shared" si="176"/>
        <v>2.7019034691232902E-2</v>
      </c>
      <c r="F1040" s="96">
        <v>2690.94995117187</v>
      </c>
      <c r="G1040" s="92">
        <f t="shared" si="177"/>
        <v>5.6973979493297078E-2</v>
      </c>
      <c r="H1040" s="96">
        <v>2207.35009765625</v>
      </c>
      <c r="I1040" s="92">
        <f t="shared" si="178"/>
        <v>0.14906303886322236</v>
      </c>
      <c r="J1040" s="96">
        <v>57.020000457763601</v>
      </c>
      <c r="K1040" s="92">
        <f t="shared" si="179"/>
        <v>4.9898711396559436E-2</v>
      </c>
      <c r="L1040" s="96">
        <v>60.236248016357401</v>
      </c>
      <c r="M1040" s="92">
        <f t="shared" si="180"/>
        <v>2.7510200193694434E-3</v>
      </c>
      <c r="N1040" s="96">
        <v>223.02401733398401</v>
      </c>
      <c r="O1040" s="92">
        <f t="shared" si="181"/>
        <v>7.0435810661617415E-2</v>
      </c>
      <c r="P1040" s="96">
        <v>28.4382934570312</v>
      </c>
      <c r="Q1040" s="92">
        <f t="shared" si="182"/>
        <v>-3.0961818215023973E-3</v>
      </c>
      <c r="R1040" s="96">
        <v>126.314193725585</v>
      </c>
      <c r="S1040" s="92">
        <f t="shared" si="183"/>
        <v>7.65498072210824E-3</v>
      </c>
      <c r="T1040" s="96">
        <v>136.216796875</v>
      </c>
      <c r="U1040" s="92">
        <f t="shared" si="184"/>
        <v>-7.9983713894327124E-3</v>
      </c>
      <c r="V1040" s="96">
        <v>215.09819030761699</v>
      </c>
      <c r="W1040" s="92">
        <f t="shared" si="185"/>
        <v>3.1811902855212182E-3</v>
      </c>
      <c r="X1040" s="96">
        <v>446.73193359375</v>
      </c>
      <c r="Y1040" s="92">
        <f t="shared" si="186"/>
        <v>1.6845154792554329E-2</v>
      </c>
    </row>
    <row r="1041" spans="3:25" ht="14.25" customHeight="1" x14ac:dyDescent="0.35">
      <c r="C1041" s="95">
        <v>44750</v>
      </c>
      <c r="D1041" s="96">
        <v>24347.65</v>
      </c>
      <c r="E1041" s="92">
        <f t="shared" si="176"/>
        <v>9.8925096903041965E-3</v>
      </c>
      <c r="F1041" s="96">
        <v>2545.89990234375</v>
      </c>
      <c r="G1041" s="92">
        <f t="shared" si="177"/>
        <v>3.2358704645987668E-2</v>
      </c>
      <c r="H1041" s="96">
        <v>1921</v>
      </c>
      <c r="I1041" s="92">
        <f t="shared" si="178"/>
        <v>5.9171854830890602E-3</v>
      </c>
      <c r="J1041" s="96">
        <v>54.310001373291001</v>
      </c>
      <c r="K1041" s="92">
        <f t="shared" si="179"/>
        <v>-1.4695166442123209E-2</v>
      </c>
      <c r="L1041" s="96">
        <v>60.070991516113203</v>
      </c>
      <c r="M1041" s="92">
        <f t="shared" si="180"/>
        <v>1.3774364826653063E-3</v>
      </c>
      <c r="N1041" s="96">
        <v>208.34880065917901</v>
      </c>
      <c r="O1041" s="92">
        <f t="shared" si="181"/>
        <v>-1.3708126277978794E-2</v>
      </c>
      <c r="P1041" s="96">
        <v>28.526617050170898</v>
      </c>
      <c r="Q1041" s="92">
        <f t="shared" si="182"/>
        <v>7.8004630737424918E-3</v>
      </c>
      <c r="R1041" s="96">
        <v>125.354606628417</v>
      </c>
      <c r="S1041" s="92">
        <f t="shared" si="183"/>
        <v>2.3139719386422009E-2</v>
      </c>
      <c r="T1041" s="96">
        <v>137.31509399414</v>
      </c>
      <c r="U1041" s="92">
        <f t="shared" si="184"/>
        <v>2.9404860933805788E-2</v>
      </c>
      <c r="V1041" s="96">
        <v>214.416091918945</v>
      </c>
      <c r="W1041" s="92">
        <f t="shared" si="185"/>
        <v>2.5634937636648036E-2</v>
      </c>
      <c r="X1041" s="96">
        <v>439.33132934570301</v>
      </c>
      <c r="Y1041" s="92">
        <f t="shared" si="186"/>
        <v>1.1451686013379536E-3</v>
      </c>
    </row>
    <row r="1042" spans="3:25" ht="14.25" customHeight="1" x14ac:dyDescent="0.35">
      <c r="C1042" s="95">
        <v>44749</v>
      </c>
      <c r="D1042" s="96">
        <v>24109.15</v>
      </c>
      <c r="E1042" s="92">
        <f t="shared" si="176"/>
        <v>1.2438120867803715E-3</v>
      </c>
      <c r="F1042" s="96">
        <v>2466.10009765625</v>
      </c>
      <c r="G1042" s="92">
        <f t="shared" si="177"/>
        <v>-1.8135411565519233E-2</v>
      </c>
      <c r="H1042" s="96">
        <v>1909.69995117187</v>
      </c>
      <c r="I1042" s="92">
        <f t="shared" si="178"/>
        <v>3.1517571854253745E-3</v>
      </c>
      <c r="J1042" s="96">
        <v>55.119998931884702</v>
      </c>
      <c r="K1042" s="92">
        <f t="shared" si="179"/>
        <v>4.9105404861059521E-2</v>
      </c>
      <c r="L1042" s="96">
        <v>59.9883613586425</v>
      </c>
      <c r="M1042" s="92">
        <f t="shared" si="180"/>
        <v>6.2368994142474321E-3</v>
      </c>
      <c r="N1042" s="96">
        <v>211.24456787109301</v>
      </c>
      <c r="O1042" s="92">
        <f t="shared" si="181"/>
        <v>3.3869759864167293E-2</v>
      </c>
      <c r="P1042" s="96">
        <v>28.305818557739201</v>
      </c>
      <c r="Q1042" s="92">
        <f t="shared" si="182"/>
        <v>7.8617202186264112E-3</v>
      </c>
      <c r="R1042" s="96">
        <v>122.51953887939401</v>
      </c>
      <c r="S1042" s="92">
        <f t="shared" si="183"/>
        <v>1.0795239716475002E-2</v>
      </c>
      <c r="T1042" s="96">
        <v>133.39270019531199</v>
      </c>
      <c r="U1042" s="92">
        <f t="shared" si="184"/>
        <v>9.9787988217154844E-3</v>
      </c>
      <c r="V1042" s="96">
        <v>209.05693054199199</v>
      </c>
      <c r="W1042" s="92">
        <f t="shared" si="185"/>
        <v>2.5700968261030965E-3</v>
      </c>
      <c r="X1042" s="96">
        <v>438.82879638671801</v>
      </c>
      <c r="Y1042" s="92">
        <f t="shared" si="186"/>
        <v>5.6530973773158966E-3</v>
      </c>
    </row>
    <row r="1043" spans="3:25" ht="14.25" customHeight="1" x14ac:dyDescent="0.35">
      <c r="C1043" s="95">
        <v>44748</v>
      </c>
      <c r="D1043" s="96">
        <v>24079.200000000001</v>
      </c>
      <c r="E1043" s="92">
        <f t="shared" si="176"/>
        <v>-6.1826736555367079E-3</v>
      </c>
      <c r="F1043" s="96">
        <v>2511.64990234375</v>
      </c>
      <c r="G1043" s="92">
        <f t="shared" si="177"/>
        <v>1.4275270693613562E-2</v>
      </c>
      <c r="H1043" s="96">
        <v>1903.69995117187</v>
      </c>
      <c r="I1043" s="92">
        <f t="shared" si="178"/>
        <v>1.4549097421982182E-2</v>
      </c>
      <c r="J1043" s="96">
        <v>52.540000915527301</v>
      </c>
      <c r="K1043" s="92">
        <f t="shared" si="179"/>
        <v>-1.9026301956903691E-4</v>
      </c>
      <c r="L1043" s="96">
        <v>59.616539001464801</v>
      </c>
      <c r="M1043" s="92">
        <f t="shared" si="180"/>
        <v>6.9784341487606483E-3</v>
      </c>
      <c r="N1043" s="96">
        <v>204.32415771484301</v>
      </c>
      <c r="O1043" s="92">
        <f t="shared" si="181"/>
        <v>2.9171859695678704E-2</v>
      </c>
      <c r="P1043" s="96">
        <v>28.0850219726562</v>
      </c>
      <c r="Q1043" s="92">
        <f t="shared" si="182"/>
        <v>1.4354028751042192E-2</v>
      </c>
      <c r="R1043" s="96">
        <v>121.211036682128</v>
      </c>
      <c r="S1043" s="92">
        <f t="shared" si="183"/>
        <v>-1.3489302723389551E-2</v>
      </c>
      <c r="T1043" s="96">
        <v>132.07475280761699</v>
      </c>
      <c r="U1043" s="92">
        <f t="shared" si="184"/>
        <v>-1.7277694960051382E-2</v>
      </c>
      <c r="V1043" s="96">
        <v>208.52101135253901</v>
      </c>
      <c r="W1043" s="92">
        <f t="shared" si="185"/>
        <v>5.6390446275564887E-3</v>
      </c>
      <c r="X1043" s="96">
        <v>436.36199951171801</v>
      </c>
      <c r="Y1043" s="92">
        <f t="shared" si="186"/>
        <v>1.1971642987224307E-2</v>
      </c>
    </row>
    <row r="1044" spans="3:25" ht="14.25" customHeight="1" x14ac:dyDescent="0.35">
      <c r="C1044" s="95">
        <v>44747</v>
      </c>
      <c r="D1044" s="96">
        <v>24229</v>
      </c>
      <c r="E1044" s="92">
        <f t="shared" si="176"/>
        <v>6.2629266307281384E-3</v>
      </c>
      <c r="F1044" s="96">
        <v>2476.30004882812</v>
      </c>
      <c r="G1044" s="92">
        <f t="shared" si="177"/>
        <v>2.195532542107026E-2</v>
      </c>
      <c r="H1044" s="96">
        <v>1876.40002441406</v>
      </c>
      <c r="I1044" s="92">
        <f t="shared" si="178"/>
        <v>-3.822441741978877E-3</v>
      </c>
      <c r="J1044" s="96">
        <v>52.549999237060497</v>
      </c>
      <c r="K1044" s="92">
        <f t="shared" si="179"/>
        <v>4.0122102380681923E-3</v>
      </c>
      <c r="L1044" s="96">
        <v>59.203392028808501</v>
      </c>
      <c r="M1044" s="92">
        <f t="shared" si="180"/>
        <v>-6.9300730900555552E-3</v>
      </c>
      <c r="N1044" s="96">
        <v>198.53259277343699</v>
      </c>
      <c r="O1044" s="92">
        <f t="shared" si="181"/>
        <v>-1.1968734214397259E-2</v>
      </c>
      <c r="P1044" s="96">
        <v>27.687593460083001</v>
      </c>
      <c r="Q1044" s="92">
        <f t="shared" si="182"/>
        <v>-6.3392256847569772E-3</v>
      </c>
      <c r="R1044" s="96">
        <v>122.868446350097</v>
      </c>
      <c r="S1044" s="92">
        <f t="shared" si="183"/>
        <v>-3.8896554129971284E-3</v>
      </c>
      <c r="T1044" s="96">
        <v>134.39682006835901</v>
      </c>
      <c r="U1044" s="92">
        <f t="shared" si="184"/>
        <v>1.637411690120727E-2</v>
      </c>
      <c r="V1044" s="96">
        <v>207.35174560546801</v>
      </c>
      <c r="W1044" s="92">
        <f t="shared" si="185"/>
        <v>6.3844554861083314E-3</v>
      </c>
      <c r="X1044" s="96">
        <v>431.19982910156199</v>
      </c>
      <c r="Y1044" s="92">
        <f t="shared" si="186"/>
        <v>1.3420679122211787E-2</v>
      </c>
    </row>
    <row r="1045" spans="3:25" ht="14.25" customHeight="1" x14ac:dyDescent="0.35">
      <c r="C1045" s="95">
        <v>44746</v>
      </c>
      <c r="D1045" s="96">
        <v>24078.2</v>
      </c>
      <c r="E1045" s="92">
        <f t="shared" si="176"/>
        <v>-1.8509421565029438E-3</v>
      </c>
      <c r="F1045" s="96">
        <v>2423.10009765625</v>
      </c>
      <c r="G1045" s="92">
        <f t="shared" si="177"/>
        <v>9.351715671069627E-3</v>
      </c>
      <c r="H1045" s="96">
        <v>1883.59997558593</v>
      </c>
      <c r="I1045" s="92">
        <f t="shared" si="178"/>
        <v>-4.0765944966194456E-2</v>
      </c>
      <c r="J1045" s="96">
        <v>52.340000152587798</v>
      </c>
      <c r="K1045" s="92">
        <f t="shared" si="179"/>
        <v>-5.8879651340318917E-3</v>
      </c>
      <c r="L1045" s="96">
        <v>59.616539001464801</v>
      </c>
      <c r="M1045" s="92">
        <f t="shared" si="180"/>
        <v>1.6197260943805913E-2</v>
      </c>
      <c r="N1045" s="96">
        <v>200.93756103515599</v>
      </c>
      <c r="O1045" s="92">
        <f t="shared" si="181"/>
        <v>2.203095109657216E-3</v>
      </c>
      <c r="P1045" s="96">
        <v>27.864231109619102</v>
      </c>
      <c r="Q1045" s="92">
        <f t="shared" si="182"/>
        <v>2.2690413661276887E-2</v>
      </c>
      <c r="R1045" s="96">
        <v>123.34822845458901</v>
      </c>
      <c r="S1045" s="92">
        <f t="shared" si="183"/>
        <v>5.3320689601554783E-3</v>
      </c>
      <c r="T1045" s="96">
        <v>132.23164367675699</v>
      </c>
      <c r="U1045" s="92">
        <f t="shared" si="184"/>
        <v>2.0339001011395075E-2</v>
      </c>
      <c r="V1045" s="96">
        <v>206.03631591796801</v>
      </c>
      <c r="W1045" s="92">
        <f t="shared" si="185"/>
        <v>2.1497618474291214E-2</v>
      </c>
      <c r="X1045" s="96">
        <v>425.48947143554602</v>
      </c>
      <c r="Y1045" s="92">
        <f t="shared" si="186"/>
        <v>1.5925082438390747E-2</v>
      </c>
    </row>
    <row r="1046" spans="3:25" ht="14.25" customHeight="1" x14ac:dyDescent="0.35">
      <c r="C1046" s="95">
        <v>44743</v>
      </c>
      <c r="D1046" s="96">
        <v>24122.85</v>
      </c>
      <c r="E1046" s="92">
        <f t="shared" si="176"/>
        <v>-3.9255630563355126E-2</v>
      </c>
      <c r="F1046" s="96">
        <v>2400.64990234375</v>
      </c>
      <c r="G1046" s="92">
        <f t="shared" si="177"/>
        <v>-2.951104759442047E-2</v>
      </c>
      <c r="H1046" s="96">
        <v>1963.65002441406</v>
      </c>
      <c r="I1046" s="92">
        <f t="shared" si="178"/>
        <v>1.7646169806667E-2</v>
      </c>
      <c r="J1046" s="96">
        <v>52.650001525878899</v>
      </c>
      <c r="K1046" s="92">
        <f t="shared" si="179"/>
        <v>1.5218153227909426E-3</v>
      </c>
      <c r="L1046" s="96">
        <v>58.666305541992102</v>
      </c>
      <c r="M1046" s="92">
        <f t="shared" si="180"/>
        <v>-2.8088476073585555E-3</v>
      </c>
      <c r="N1046" s="96">
        <v>200.495849609375</v>
      </c>
      <c r="O1046" s="92">
        <f t="shared" si="181"/>
        <v>-1.7792715381584334E-2</v>
      </c>
      <c r="P1046" s="96">
        <v>27.246007919311499</v>
      </c>
      <c r="Q1046" s="92">
        <f t="shared" si="182"/>
        <v>3.2521096046274067E-3</v>
      </c>
      <c r="R1046" s="96">
        <v>122.69401550292901</v>
      </c>
      <c r="S1046" s="92">
        <f t="shared" si="183"/>
        <v>-1.574507976585493E-2</v>
      </c>
      <c r="T1046" s="96">
        <v>129.59579467773401</v>
      </c>
      <c r="U1046" s="92">
        <f t="shared" si="184"/>
        <v>-2.548361287471046E-2</v>
      </c>
      <c r="V1046" s="96">
        <v>201.70024108886699</v>
      </c>
      <c r="W1046" s="92">
        <f t="shared" si="185"/>
        <v>2.3738960651428442E-2</v>
      </c>
      <c r="X1046" s="96">
        <v>418.819732666015</v>
      </c>
      <c r="Y1046" s="92">
        <f t="shared" si="186"/>
        <v>1.4945125648950564E-2</v>
      </c>
    </row>
    <row r="1047" spans="3:25" ht="14.25" customHeight="1" x14ac:dyDescent="0.35">
      <c r="C1047" s="95">
        <v>44742</v>
      </c>
      <c r="D1047" s="96">
        <v>25108.5</v>
      </c>
      <c r="E1047" s="92">
        <f t="shared" si="176"/>
        <v>5.4399513067295846E-3</v>
      </c>
      <c r="F1047" s="96">
        <v>2473.64990234375</v>
      </c>
      <c r="G1047" s="92">
        <f t="shared" si="177"/>
        <v>5.3558501311947948E-2</v>
      </c>
      <c r="H1047" s="96">
        <v>1929.59997558593</v>
      </c>
      <c r="I1047" s="92">
        <f t="shared" si="178"/>
        <v>1.4671096981869969E-2</v>
      </c>
      <c r="J1047" s="96">
        <v>52.569999694824197</v>
      </c>
      <c r="K1047" s="92">
        <f t="shared" si="179"/>
        <v>-2.6661704711345879E-2</v>
      </c>
      <c r="L1047" s="96">
        <v>58.831554412841797</v>
      </c>
      <c r="M1047" s="92">
        <f t="shared" si="180"/>
        <v>4.2310654805863823E-3</v>
      </c>
      <c r="N1047" s="96">
        <v>204.127838134765</v>
      </c>
      <c r="O1047" s="92">
        <f t="shared" si="181"/>
        <v>-3.8159157410488143E-2</v>
      </c>
      <c r="P1047" s="96">
        <v>27.157688140869102</v>
      </c>
      <c r="Q1047" s="92">
        <f t="shared" si="182"/>
        <v>-6.4621877237285297E-3</v>
      </c>
      <c r="R1047" s="96">
        <v>124.65674591064401</v>
      </c>
      <c r="S1047" s="92">
        <f t="shared" si="183"/>
        <v>8.1129011787672844E-3</v>
      </c>
      <c r="T1047" s="96">
        <v>132.98472595214801</v>
      </c>
      <c r="U1047" s="92">
        <f t="shared" si="184"/>
        <v>3.7893961406436638E-3</v>
      </c>
      <c r="V1047" s="96">
        <v>197.02311706542901</v>
      </c>
      <c r="W1047" s="92">
        <f t="shared" si="185"/>
        <v>-2.4602078414333706E-2</v>
      </c>
      <c r="X1047" s="96">
        <v>412.652587890625</v>
      </c>
      <c r="Y1047" s="92">
        <f t="shared" si="186"/>
        <v>-1.8365661368311414E-2</v>
      </c>
    </row>
    <row r="1048" spans="3:25" ht="14.25" customHeight="1" x14ac:dyDescent="0.35">
      <c r="C1048" s="95">
        <v>44741</v>
      </c>
      <c r="D1048" s="96">
        <v>24972.65</v>
      </c>
      <c r="E1048" s="92">
        <f t="shared" si="176"/>
        <v>2.0210025757875894E-2</v>
      </c>
      <c r="F1048" s="96">
        <v>2347.89990234375</v>
      </c>
      <c r="G1048" s="92">
        <f t="shared" si="177"/>
        <v>8.5282429660886727E-2</v>
      </c>
      <c r="H1048" s="96">
        <v>1901.69995117187</v>
      </c>
      <c r="I1048" s="92">
        <f t="shared" si="178"/>
        <v>-4.2673636768560952E-3</v>
      </c>
      <c r="J1048" s="96">
        <v>54.009998321533203</v>
      </c>
      <c r="K1048" s="92">
        <f t="shared" si="179"/>
        <v>-7.4007245313456593E-4</v>
      </c>
      <c r="L1048" s="96">
        <v>58.583683013916001</v>
      </c>
      <c r="M1048" s="92">
        <f t="shared" si="180"/>
        <v>-2.8101428714904952E-2</v>
      </c>
      <c r="N1048" s="96">
        <v>212.22621154785099</v>
      </c>
      <c r="O1048" s="92">
        <f t="shared" si="181"/>
        <v>-1.4809739434661906E-2</v>
      </c>
      <c r="P1048" s="96">
        <v>27.334327697753899</v>
      </c>
      <c r="Q1048" s="92">
        <f t="shared" si="182"/>
        <v>-4.7692269866571935E-2</v>
      </c>
      <c r="R1048" s="96">
        <v>123.65355682373</v>
      </c>
      <c r="S1048" s="92">
        <f t="shared" si="183"/>
        <v>2.272733152688855E-2</v>
      </c>
      <c r="T1048" s="96">
        <v>132.48269653320301</v>
      </c>
      <c r="U1048" s="92">
        <f t="shared" si="184"/>
        <v>3.8040423919021293E-3</v>
      </c>
      <c r="V1048" s="96">
        <v>201.99255371093699</v>
      </c>
      <c r="W1048" s="92">
        <f t="shared" si="185"/>
        <v>-6.4701329751624126E-3</v>
      </c>
      <c r="X1048" s="96">
        <v>420.37301635742102</v>
      </c>
      <c r="Y1048" s="92">
        <f t="shared" si="186"/>
        <v>-3.1979678772418807E-2</v>
      </c>
    </row>
    <row r="1049" spans="3:25" ht="14.25" customHeight="1" x14ac:dyDescent="0.35">
      <c r="C1049" s="95">
        <v>44740</v>
      </c>
      <c r="D1049" s="96">
        <v>24477.95</v>
      </c>
      <c r="E1049" s="92">
        <f t="shared" si="176"/>
        <v>9.8934943467219316E-3</v>
      </c>
      <c r="F1049" s="96">
        <v>2163.39990234375</v>
      </c>
      <c r="G1049" s="92">
        <f t="shared" si="177"/>
        <v>1.0674757886712127E-2</v>
      </c>
      <c r="H1049" s="96">
        <v>1909.84997558593</v>
      </c>
      <c r="I1049" s="92">
        <f t="shared" si="178"/>
        <v>-4.067503834811248E-3</v>
      </c>
      <c r="J1049" s="96">
        <v>54.049999237060497</v>
      </c>
      <c r="K1049" s="92">
        <f t="shared" si="179"/>
        <v>-9.7105638734615862E-3</v>
      </c>
      <c r="L1049" s="96">
        <v>60.277568817138601</v>
      </c>
      <c r="M1049" s="92">
        <f t="shared" si="180"/>
        <v>2.9640254785967324E-2</v>
      </c>
      <c r="N1049" s="96">
        <v>215.41647338867099</v>
      </c>
      <c r="O1049" s="92">
        <f t="shared" si="181"/>
        <v>5.268040450161271E-3</v>
      </c>
      <c r="P1049" s="96">
        <v>28.703250885009702</v>
      </c>
      <c r="Q1049" s="92">
        <f t="shared" si="182"/>
        <v>6.1918956085171839E-3</v>
      </c>
      <c r="R1049" s="96">
        <v>120.90569305419901</v>
      </c>
      <c r="S1049" s="92">
        <f t="shared" si="183"/>
        <v>7.2190316205200666E-4</v>
      </c>
      <c r="T1049" s="96">
        <v>131.98063659667901</v>
      </c>
      <c r="U1049" s="92">
        <f t="shared" si="184"/>
        <v>-5.9087031746378749E-3</v>
      </c>
      <c r="V1049" s="96">
        <v>203.30798339843699</v>
      </c>
      <c r="W1049" s="92">
        <f t="shared" si="185"/>
        <v>2.4021101916253951E-3</v>
      </c>
      <c r="X1049" s="96">
        <v>434.26052856445301</v>
      </c>
      <c r="Y1049" s="92">
        <f t="shared" si="186"/>
        <v>1.203020106543784E-2</v>
      </c>
    </row>
    <row r="1050" spans="3:25" ht="14.25" customHeight="1" x14ac:dyDescent="0.35">
      <c r="C1050" s="95">
        <v>44739</v>
      </c>
      <c r="D1050" s="96">
        <v>24238.15</v>
      </c>
      <c r="E1050" s="92">
        <f t="shared" si="176"/>
        <v>9.0274048448668598E-3</v>
      </c>
      <c r="F1050" s="96">
        <v>2140.55004882812</v>
      </c>
      <c r="G1050" s="92">
        <f t="shared" si="177"/>
        <v>-5.3668734278246033E-3</v>
      </c>
      <c r="H1050" s="96">
        <v>1917.65002441406</v>
      </c>
      <c r="I1050" s="92">
        <f t="shared" si="178"/>
        <v>3.2326684763865243E-2</v>
      </c>
      <c r="J1050" s="96">
        <v>54.580001831054602</v>
      </c>
      <c r="K1050" s="92">
        <f t="shared" si="179"/>
        <v>3.1953156757588586E-2</v>
      </c>
      <c r="L1050" s="96">
        <v>58.5423583984375</v>
      </c>
      <c r="M1050" s="92">
        <f t="shared" si="180"/>
        <v>7.8235306942839866E-3</v>
      </c>
      <c r="N1050" s="96">
        <v>214.28759765625</v>
      </c>
      <c r="O1050" s="92">
        <f t="shared" si="181"/>
        <v>4.6500408583366015E-2</v>
      </c>
      <c r="P1050" s="96">
        <v>28.526617050170898</v>
      </c>
      <c r="Q1050" s="92">
        <f t="shared" si="182"/>
        <v>4.0257802509253704E-2</v>
      </c>
      <c r="R1050" s="96">
        <v>120.818473815917</v>
      </c>
      <c r="S1050" s="92">
        <f t="shared" si="183"/>
        <v>1.3909181546499561E-2</v>
      </c>
      <c r="T1050" s="96">
        <v>132.76510620117099</v>
      </c>
      <c r="U1050" s="92">
        <f t="shared" si="184"/>
        <v>1.2443160648442309E-2</v>
      </c>
      <c r="V1050" s="96">
        <v>202.82078552246</v>
      </c>
      <c r="W1050" s="92">
        <f t="shared" si="185"/>
        <v>1.2024616568429014E-3</v>
      </c>
      <c r="X1050" s="96">
        <v>429.098388671875</v>
      </c>
      <c r="Y1050" s="92">
        <f t="shared" si="186"/>
        <v>1.5239902816170714E-2</v>
      </c>
    </row>
    <row r="1051" spans="3:25" ht="14.25" customHeight="1" x14ac:dyDescent="0.35">
      <c r="C1051" s="95">
        <v>44736</v>
      </c>
      <c r="D1051" s="96">
        <v>24021.3</v>
      </c>
      <c r="E1051" s="92">
        <f t="shared" si="176"/>
        <v>1.3875669778052657E-2</v>
      </c>
      <c r="F1051" s="96">
        <v>2152.10009765625</v>
      </c>
      <c r="G1051" s="92">
        <f t="shared" si="177"/>
        <v>2.2375343304631867E-2</v>
      </c>
      <c r="H1051" s="96">
        <v>1857.59997558593</v>
      </c>
      <c r="I1051" s="92">
        <f t="shared" si="178"/>
        <v>3.3866690182791093E-2</v>
      </c>
      <c r="J1051" s="96">
        <v>52.889999389648402</v>
      </c>
      <c r="K1051" s="92">
        <f t="shared" si="179"/>
        <v>4.6912092446756759E-2</v>
      </c>
      <c r="L1051" s="96">
        <v>58.087905883788999</v>
      </c>
      <c r="M1051" s="92">
        <f t="shared" si="180"/>
        <v>2.0319352255106837E-2</v>
      </c>
      <c r="N1051" s="96">
        <v>204.76589965820301</v>
      </c>
      <c r="O1051" s="92">
        <f t="shared" si="181"/>
        <v>2.430659421979775E-2</v>
      </c>
      <c r="P1051" s="96">
        <v>27.422641754150298</v>
      </c>
      <c r="Q1051" s="92">
        <f t="shared" si="182"/>
        <v>9.7561181167875599E-3</v>
      </c>
      <c r="R1051" s="96">
        <v>119.161041259765</v>
      </c>
      <c r="S1051" s="92">
        <f t="shared" si="183"/>
        <v>7.3267273825150525E-4</v>
      </c>
      <c r="T1051" s="96">
        <v>131.13339233398401</v>
      </c>
      <c r="U1051" s="92">
        <f t="shared" si="184"/>
        <v>1.9182736609595352E-3</v>
      </c>
      <c r="V1051" s="96">
        <v>202.57719421386699</v>
      </c>
      <c r="W1051" s="92">
        <f t="shared" si="185"/>
        <v>2.4390275895811442E-2</v>
      </c>
      <c r="X1051" s="96">
        <v>422.657135009765</v>
      </c>
      <c r="Y1051" s="92">
        <f t="shared" si="186"/>
        <v>1.4918901410628571E-2</v>
      </c>
    </row>
    <row r="1052" spans="3:25" ht="14.25" customHeight="1" x14ac:dyDescent="0.35">
      <c r="C1052" s="95">
        <v>44735</v>
      </c>
      <c r="D1052" s="96">
        <v>23692.55</v>
      </c>
      <c r="E1052" s="92">
        <f t="shared" si="176"/>
        <v>-4.1820692206010479E-3</v>
      </c>
      <c r="F1052" s="96">
        <v>2105</v>
      </c>
      <c r="G1052" s="92">
        <f t="shared" si="177"/>
        <v>-8.1749461012158298E-3</v>
      </c>
      <c r="H1052" s="96">
        <v>1796.75</v>
      </c>
      <c r="I1052" s="92">
        <f t="shared" si="178"/>
        <v>3.4934638135456941E-2</v>
      </c>
      <c r="J1052" s="96">
        <v>50.520000457763601</v>
      </c>
      <c r="K1052" s="92">
        <f t="shared" si="179"/>
        <v>2.1431487927863202E-2</v>
      </c>
      <c r="L1052" s="96">
        <v>56.931102752685497</v>
      </c>
      <c r="M1052" s="92">
        <f t="shared" si="180"/>
        <v>-1.4493695189071731E-3</v>
      </c>
      <c r="N1052" s="96">
        <v>199.90684509277301</v>
      </c>
      <c r="O1052" s="92">
        <f t="shared" si="181"/>
        <v>-1.0447143071116272E-2</v>
      </c>
      <c r="P1052" s="96">
        <v>27.157688140869102</v>
      </c>
      <c r="Q1052" s="92">
        <f t="shared" si="182"/>
        <v>-4.85437911040143E-3</v>
      </c>
      <c r="R1052" s="96">
        <v>119.0737991333</v>
      </c>
      <c r="S1052" s="92">
        <f t="shared" si="183"/>
        <v>-8.3544230286957122E-3</v>
      </c>
      <c r="T1052" s="96">
        <v>130.88232421875</v>
      </c>
      <c r="U1052" s="92">
        <f t="shared" si="184"/>
        <v>-9.9693243567492429E-3</v>
      </c>
      <c r="V1052" s="96">
        <v>197.75392150878901</v>
      </c>
      <c r="W1052" s="92">
        <f t="shared" si="185"/>
        <v>8.1966537208868484E-3</v>
      </c>
      <c r="X1052" s="96">
        <v>416.444244384765</v>
      </c>
      <c r="Y1052" s="92">
        <f t="shared" si="186"/>
        <v>-1.0206244311570023E-2</v>
      </c>
    </row>
    <row r="1053" spans="3:25" ht="14.25" customHeight="1" x14ac:dyDescent="0.35">
      <c r="C1053" s="95">
        <v>44734</v>
      </c>
      <c r="D1053" s="96">
        <v>23792.05</v>
      </c>
      <c r="E1053" s="92">
        <f t="shared" si="176"/>
        <v>-2.3152453507253923E-2</v>
      </c>
      <c r="F1053" s="96">
        <v>2122.35009765625</v>
      </c>
      <c r="G1053" s="92">
        <f t="shared" si="177"/>
        <v>-4.1850048138150742E-2</v>
      </c>
      <c r="H1053" s="96">
        <v>1736.09997558593</v>
      </c>
      <c r="I1053" s="92">
        <f t="shared" si="178"/>
        <v>-4.0351556566881719E-2</v>
      </c>
      <c r="J1053" s="96">
        <v>49.459999084472599</v>
      </c>
      <c r="K1053" s="92">
        <f t="shared" si="179"/>
        <v>-2.6569617247206967E-2</v>
      </c>
      <c r="L1053" s="96">
        <v>57.013736724853501</v>
      </c>
      <c r="M1053" s="92">
        <f t="shared" si="180"/>
        <v>-2.5423749812528929E-2</v>
      </c>
      <c r="N1053" s="96">
        <v>202.01734924316401</v>
      </c>
      <c r="O1053" s="92">
        <f t="shared" si="181"/>
        <v>-2.6259797686881359E-2</v>
      </c>
      <c r="P1053" s="96">
        <v>27.290164947509702</v>
      </c>
      <c r="Q1053" s="92">
        <f t="shared" si="182"/>
        <v>2.3178711335562374E-2</v>
      </c>
      <c r="R1053" s="96">
        <v>120.076972961425</v>
      </c>
      <c r="S1053" s="92">
        <f t="shared" si="183"/>
        <v>-1.6434494590545579E-2</v>
      </c>
      <c r="T1053" s="96">
        <v>132.200271606445</v>
      </c>
      <c r="U1053" s="92">
        <f t="shared" si="184"/>
        <v>1.426104650281701E-3</v>
      </c>
      <c r="V1053" s="96">
        <v>196.14617919921801</v>
      </c>
      <c r="W1053" s="92">
        <f t="shared" si="185"/>
        <v>-1.5888548423213411E-2</v>
      </c>
      <c r="X1053" s="96">
        <v>420.73840332031199</v>
      </c>
      <c r="Y1053" s="92">
        <f t="shared" si="186"/>
        <v>-6.1508435540430506E-3</v>
      </c>
    </row>
    <row r="1054" spans="3:25" ht="14.25" customHeight="1" x14ac:dyDescent="0.35">
      <c r="C1054" s="95">
        <v>44733</v>
      </c>
      <c r="D1054" s="96">
        <v>24355.95</v>
      </c>
      <c r="E1054" s="92">
        <f t="shared" si="176"/>
        <v>2.7620847801597348E-2</v>
      </c>
      <c r="F1054" s="96">
        <v>2215.05004882812</v>
      </c>
      <c r="G1054" s="92">
        <f t="shared" si="177"/>
        <v>7.5136536259249986E-2</v>
      </c>
      <c r="H1054" s="96">
        <v>1809.09997558593</v>
      </c>
      <c r="I1054" s="92">
        <f t="shared" si="178"/>
        <v>3.7536174264020561E-2</v>
      </c>
      <c r="J1054" s="96">
        <v>50.810001373291001</v>
      </c>
      <c r="K1054" s="92">
        <f t="shared" si="179"/>
        <v>2.3363541022400236E-2</v>
      </c>
      <c r="L1054" s="96">
        <v>58.501052856445298</v>
      </c>
      <c r="M1054" s="92">
        <f t="shared" si="180"/>
        <v>3.5087842447586004E-2</v>
      </c>
      <c r="N1054" s="96">
        <v>207.46534729003901</v>
      </c>
      <c r="O1054" s="92">
        <f t="shared" si="181"/>
        <v>8.1074146388320889E-2</v>
      </c>
      <c r="P1054" s="96">
        <v>26.6719436645507</v>
      </c>
      <c r="Q1054" s="92">
        <f t="shared" si="182"/>
        <v>4.3178060927957951E-2</v>
      </c>
      <c r="R1054" s="96">
        <v>122.083351135253</v>
      </c>
      <c r="S1054" s="92">
        <f t="shared" si="183"/>
        <v>1.967215433841929E-2</v>
      </c>
      <c r="T1054" s="96">
        <v>132.01200866699199</v>
      </c>
      <c r="U1054" s="92">
        <f t="shared" si="184"/>
        <v>1.0083982007123238E-2</v>
      </c>
      <c r="V1054" s="96">
        <v>199.31297302246</v>
      </c>
      <c r="W1054" s="92">
        <f t="shared" si="185"/>
        <v>4.9512680557830535E-2</v>
      </c>
      <c r="X1054" s="96">
        <v>423.34231567382801</v>
      </c>
      <c r="Y1054" s="92">
        <f t="shared" si="186"/>
        <v>2.1494634091743459E-2</v>
      </c>
    </row>
    <row r="1055" spans="3:25" ht="14.25" customHeight="1" x14ac:dyDescent="0.35">
      <c r="C1055" s="95">
        <v>44732</v>
      </c>
      <c r="D1055" s="96">
        <v>23701.3</v>
      </c>
      <c r="E1055" s="92">
        <f t="shared" si="176"/>
        <v>-1.8788953908379868E-2</v>
      </c>
      <c r="F1055" s="96">
        <v>2060.25</v>
      </c>
      <c r="G1055" s="92">
        <f t="shared" si="177"/>
        <v>1.3603278926587414E-2</v>
      </c>
      <c r="H1055" s="96">
        <v>1743.65002441406</v>
      </c>
      <c r="I1055" s="92">
        <f t="shared" si="178"/>
        <v>1.89335423895165E-2</v>
      </c>
      <c r="J1055" s="96">
        <v>49.650001525878899</v>
      </c>
      <c r="K1055" s="92">
        <f t="shared" si="179"/>
        <v>-4.9942535007294175E-2</v>
      </c>
      <c r="L1055" s="96">
        <v>56.517959594726499</v>
      </c>
      <c r="M1055" s="92">
        <f t="shared" si="180"/>
        <v>-4.0673328022535093E-2</v>
      </c>
      <c r="N1055" s="96">
        <v>191.90667724609301</v>
      </c>
      <c r="O1055" s="92">
        <f t="shared" si="181"/>
        <v>-6.9712003254621457E-2</v>
      </c>
      <c r="P1055" s="96">
        <v>25.567968368530199</v>
      </c>
      <c r="Q1055" s="92">
        <f t="shared" si="182"/>
        <v>-3.9801008923240233E-2</v>
      </c>
      <c r="R1055" s="96">
        <v>119.72804260253901</v>
      </c>
      <c r="S1055" s="92">
        <f t="shared" si="183"/>
        <v>-2.2784090622499753E-2</v>
      </c>
      <c r="T1055" s="96">
        <v>130.694091796875</v>
      </c>
      <c r="U1055" s="92">
        <f t="shared" si="184"/>
        <v>-1.4667420252030383E-2</v>
      </c>
      <c r="V1055" s="96">
        <v>189.91001892089801</v>
      </c>
      <c r="W1055" s="92">
        <f t="shared" si="185"/>
        <v>-7.3228742580246586E-2</v>
      </c>
      <c r="X1055" s="96">
        <v>414.43420410156199</v>
      </c>
      <c r="Y1055" s="92">
        <f t="shared" si="186"/>
        <v>-2.5773264287064279E-2</v>
      </c>
    </row>
    <row r="1056" spans="3:25" ht="14.25" customHeight="1" x14ac:dyDescent="0.35">
      <c r="C1056" s="95">
        <v>44729</v>
      </c>
      <c r="D1056" s="96">
        <v>24155.15</v>
      </c>
      <c r="E1056" s="92">
        <f t="shared" si="176"/>
        <v>-8.8161674189576322E-3</v>
      </c>
      <c r="F1056" s="96">
        <v>2032.59997558593</v>
      </c>
      <c r="G1056" s="92">
        <f t="shared" si="177"/>
        <v>-4.3324750424188818E-2</v>
      </c>
      <c r="H1056" s="96">
        <v>1711.25</v>
      </c>
      <c r="I1056" s="92">
        <f t="shared" si="178"/>
        <v>8.7677176208611485E-5</v>
      </c>
      <c r="J1056" s="96">
        <v>52.259998321533203</v>
      </c>
      <c r="K1056" s="92">
        <f t="shared" si="179"/>
        <v>7.7130294345169048E-3</v>
      </c>
      <c r="L1056" s="96">
        <v>58.914196014404297</v>
      </c>
      <c r="M1056" s="92">
        <f t="shared" si="180"/>
        <v>-4.037686264809337E-2</v>
      </c>
      <c r="N1056" s="96">
        <v>206.28738403320301</v>
      </c>
      <c r="O1056" s="92">
        <f t="shared" si="181"/>
        <v>-1.0593240805980897E-2</v>
      </c>
      <c r="P1056" s="96">
        <v>26.627780914306602</v>
      </c>
      <c r="Q1056" s="92">
        <f t="shared" si="182"/>
        <v>-1.470591348969541E-2</v>
      </c>
      <c r="R1056" s="96">
        <v>122.51953887939401</v>
      </c>
      <c r="S1056" s="92">
        <f t="shared" si="183"/>
        <v>-1.7488395643755594E-2</v>
      </c>
      <c r="T1056" s="96">
        <v>132.63957214355401</v>
      </c>
      <c r="U1056" s="92">
        <f t="shared" si="184"/>
        <v>-2.3110672775840557E-2</v>
      </c>
      <c r="V1056" s="96">
        <v>204.91574096679599</v>
      </c>
      <c r="W1056" s="92">
        <f t="shared" si="185"/>
        <v>2.3832184518359778E-3</v>
      </c>
      <c r="X1056" s="96">
        <v>425.39810180664</v>
      </c>
      <c r="Y1056" s="92">
        <f t="shared" si="186"/>
        <v>-8.8344524090059329E-3</v>
      </c>
    </row>
    <row r="1057" spans="3:25" ht="14.25" customHeight="1" x14ac:dyDescent="0.35">
      <c r="C1057" s="95">
        <v>44728</v>
      </c>
      <c r="D1057" s="96">
        <v>24370</v>
      </c>
      <c r="E1057" s="92">
        <f t="shared" si="176"/>
        <v>-2.038027093299033E-2</v>
      </c>
      <c r="F1057" s="96">
        <v>2124.64990234375</v>
      </c>
      <c r="G1057" s="92">
        <f t="shared" si="177"/>
        <v>3.2737010604745764E-2</v>
      </c>
      <c r="H1057" s="96">
        <v>1711.09997558593</v>
      </c>
      <c r="I1057" s="92">
        <f t="shared" si="178"/>
        <v>-2.6594988565174504E-2</v>
      </c>
      <c r="J1057" s="96">
        <v>51.860000610351499</v>
      </c>
      <c r="K1057" s="92">
        <f t="shared" si="179"/>
        <v>-4.6866370965113813E-2</v>
      </c>
      <c r="L1057" s="96">
        <v>61.393054962158203</v>
      </c>
      <c r="M1057" s="92">
        <f t="shared" si="180"/>
        <v>-3.129067056449919E-2</v>
      </c>
      <c r="N1057" s="96">
        <v>208.49603271484301</v>
      </c>
      <c r="O1057" s="92">
        <f t="shared" si="181"/>
        <v>-5.8093142648612095E-2</v>
      </c>
      <c r="P1057" s="96">
        <v>27.025211334228501</v>
      </c>
      <c r="Q1057" s="92">
        <f t="shared" si="182"/>
        <v>-2.2364196089992738E-2</v>
      </c>
      <c r="R1057" s="96">
        <v>124.70034790039</v>
      </c>
      <c r="S1057" s="92">
        <f t="shared" si="183"/>
        <v>-3.5099704308704571E-2</v>
      </c>
      <c r="T1057" s="96">
        <v>135.77748107910099</v>
      </c>
      <c r="U1057" s="92">
        <f t="shared" si="184"/>
        <v>-2.654672761421073E-2</v>
      </c>
      <c r="V1057" s="96">
        <v>204.42854309082</v>
      </c>
      <c r="W1057" s="92">
        <f t="shared" si="185"/>
        <v>-4.1790390617585715E-2</v>
      </c>
      <c r="X1057" s="96">
        <v>429.18975830078102</v>
      </c>
      <c r="Y1057" s="92">
        <f t="shared" si="186"/>
        <v>-9.5930185472994367E-3</v>
      </c>
    </row>
    <row r="1058" spans="3:25" ht="14.25" customHeight="1" x14ac:dyDescent="0.35">
      <c r="C1058" s="95">
        <v>44727</v>
      </c>
      <c r="D1058" s="96">
        <v>24877</v>
      </c>
      <c r="E1058" s="92">
        <f t="shared" si="176"/>
        <v>-1.1943108385595202E-2</v>
      </c>
      <c r="F1058" s="96">
        <v>2057.30004882812</v>
      </c>
      <c r="G1058" s="92">
        <f t="shared" si="177"/>
        <v>-9.7181614522434678E-5</v>
      </c>
      <c r="H1058" s="96">
        <v>1757.84997558593</v>
      </c>
      <c r="I1058" s="92">
        <f t="shared" si="178"/>
        <v>-1.7274646772366231E-2</v>
      </c>
      <c r="J1058" s="96">
        <v>54.409999847412102</v>
      </c>
      <c r="K1058" s="92">
        <f t="shared" si="179"/>
        <v>2.0251227813170791E-2</v>
      </c>
      <c r="L1058" s="96">
        <v>63.376136779785099</v>
      </c>
      <c r="M1058" s="92">
        <f t="shared" si="180"/>
        <v>2.471616519928066E-2</v>
      </c>
      <c r="N1058" s="96">
        <v>221.35525512695301</v>
      </c>
      <c r="O1058" s="92">
        <f t="shared" si="181"/>
        <v>-5.2933583910411697E-3</v>
      </c>
      <c r="P1058" s="96">
        <v>27.643434524536101</v>
      </c>
      <c r="Q1058" s="92">
        <f t="shared" si="182"/>
        <v>-1.5723236697127496E-2</v>
      </c>
      <c r="R1058" s="96">
        <v>129.23651123046801</v>
      </c>
      <c r="S1058" s="92">
        <f t="shared" si="183"/>
        <v>-2.1466371746343249E-2</v>
      </c>
      <c r="T1058" s="96">
        <v>139.480224609375</v>
      </c>
      <c r="U1058" s="92">
        <f t="shared" si="184"/>
        <v>-7.5910096042773878E-3</v>
      </c>
      <c r="V1058" s="96">
        <v>213.34428405761699</v>
      </c>
      <c r="W1058" s="92">
        <f t="shared" si="185"/>
        <v>1.3720966758805631E-3</v>
      </c>
      <c r="X1058" s="96">
        <v>433.34686279296801</v>
      </c>
      <c r="Y1058" s="92">
        <f t="shared" si="186"/>
        <v>6.2585426222623308E-3</v>
      </c>
    </row>
    <row r="1059" spans="3:25" ht="14.25" customHeight="1" x14ac:dyDescent="0.35">
      <c r="C1059" s="95">
        <v>44726</v>
      </c>
      <c r="D1059" s="96">
        <v>25177.7</v>
      </c>
      <c r="E1059" s="92">
        <f t="shared" si="176"/>
        <v>-5.5179441806820773E-3</v>
      </c>
      <c r="F1059" s="96">
        <v>2057.5</v>
      </c>
      <c r="G1059" s="92">
        <f t="shared" si="177"/>
        <v>2.7292255581539138E-3</v>
      </c>
      <c r="H1059" s="96">
        <v>1788.75</v>
      </c>
      <c r="I1059" s="92">
        <f t="shared" si="178"/>
        <v>-5.5317459509506284E-3</v>
      </c>
      <c r="J1059" s="96">
        <v>53.330001831054602</v>
      </c>
      <c r="K1059" s="92">
        <f t="shared" si="179"/>
        <v>1.6904611147712245E-3</v>
      </c>
      <c r="L1059" s="96">
        <v>61.847503662109297</v>
      </c>
      <c r="M1059" s="92">
        <f t="shared" si="180"/>
        <v>-1.1881169171162442E-2</v>
      </c>
      <c r="N1059" s="96">
        <v>222.533203125</v>
      </c>
      <c r="O1059" s="92">
        <f t="shared" si="181"/>
        <v>-1.7551442361256719E-2</v>
      </c>
      <c r="P1059" s="96">
        <v>28.0850219726562</v>
      </c>
      <c r="Q1059" s="92">
        <f t="shared" si="182"/>
        <v>1.1128591989096659E-2</v>
      </c>
      <c r="R1059" s="96">
        <v>132.07160949707</v>
      </c>
      <c r="S1059" s="92">
        <f t="shared" si="183"/>
        <v>1.6790094682902712E-2</v>
      </c>
      <c r="T1059" s="96">
        <v>140.547119140625</v>
      </c>
      <c r="U1059" s="92">
        <f t="shared" si="184"/>
        <v>7.1958840422443604E-3</v>
      </c>
      <c r="V1059" s="96">
        <v>213.05195617675699</v>
      </c>
      <c r="W1059" s="92">
        <f t="shared" si="185"/>
        <v>4.1002312960183307E-3</v>
      </c>
      <c r="X1059" s="96">
        <v>430.651611328125</v>
      </c>
      <c r="Y1059" s="92">
        <f t="shared" si="186"/>
        <v>3.4002459930148943E-2</v>
      </c>
    </row>
    <row r="1060" spans="3:25" ht="14.25" customHeight="1" x14ac:dyDescent="0.35">
      <c r="C1060" s="95">
        <v>44725</v>
      </c>
      <c r="D1060" s="96">
        <v>25317.4</v>
      </c>
      <c r="E1060" s="92">
        <f t="shared" si="176"/>
        <v>-1.9028614603715743E-2</v>
      </c>
      <c r="F1060" s="96">
        <v>2051.89990234375</v>
      </c>
      <c r="G1060" s="92">
        <f t="shared" si="177"/>
        <v>0</v>
      </c>
      <c r="H1060" s="96">
        <v>1798.69995117187</v>
      </c>
      <c r="I1060" s="92">
        <f t="shared" si="178"/>
        <v>2.3384146652732252E-2</v>
      </c>
      <c r="J1060" s="96">
        <v>53.240001678466797</v>
      </c>
      <c r="K1060" s="92">
        <f t="shared" si="179"/>
        <v>-4.9625111684759582E-2</v>
      </c>
      <c r="L1060" s="96">
        <v>62.591159820556598</v>
      </c>
      <c r="M1060" s="92">
        <f t="shared" si="180"/>
        <v>-2.9468371519567604E-2</v>
      </c>
      <c r="N1060" s="96">
        <v>226.50875854492099</v>
      </c>
      <c r="O1060" s="92">
        <f t="shared" si="181"/>
        <v>-6.8617596073014098E-2</v>
      </c>
      <c r="P1060" s="96">
        <v>27.775915145873999</v>
      </c>
      <c r="Q1060" s="92">
        <f t="shared" si="182"/>
        <v>-4.40729067279505E-2</v>
      </c>
      <c r="R1060" s="96">
        <v>129.89073181152301</v>
      </c>
      <c r="S1060" s="92">
        <f t="shared" si="183"/>
        <v>-4.0901934371134874E-2</v>
      </c>
      <c r="T1060" s="96">
        <v>139.54298400878901</v>
      </c>
      <c r="U1060" s="92">
        <f t="shared" si="184"/>
        <v>-9.3562654925350985E-3</v>
      </c>
      <c r="V1060" s="96">
        <v>212.18196105957</v>
      </c>
      <c r="W1060" s="92">
        <f t="shared" si="185"/>
        <v>-4.6688391200103818E-2</v>
      </c>
      <c r="X1060" s="96">
        <v>416.48992919921801</v>
      </c>
      <c r="Y1060" s="92">
        <f t="shared" si="186"/>
        <v>-2.178108191002015E-2</v>
      </c>
    </row>
    <row r="1061" spans="3:25" ht="14.25" customHeight="1" x14ac:dyDescent="0.35">
      <c r="C1061" s="95">
        <v>44722</v>
      </c>
      <c r="D1061" s="96">
        <v>25808.5</v>
      </c>
      <c r="E1061" s="92">
        <f t="shared" si="176"/>
        <v>-1.822905769618488E-2</v>
      </c>
      <c r="F1061" s="96">
        <v>2051.89990234375</v>
      </c>
      <c r="G1061" s="92">
        <f t="shared" si="177"/>
        <v>-3.0522134493857767E-2</v>
      </c>
      <c r="H1061" s="96">
        <v>1757.59997558593</v>
      </c>
      <c r="I1061" s="92">
        <f t="shared" si="178"/>
        <v>-3.0369926950418846E-2</v>
      </c>
      <c r="J1061" s="96">
        <v>56.020000457763601</v>
      </c>
      <c r="K1061" s="92">
        <f t="shared" si="179"/>
        <v>-2.6585556899740515E-2</v>
      </c>
      <c r="L1061" s="96">
        <v>64.491622924804602</v>
      </c>
      <c r="M1061" s="92">
        <f t="shared" si="180"/>
        <v>2.5690915549461124E-3</v>
      </c>
      <c r="N1061" s="96">
        <v>243.19630432128901</v>
      </c>
      <c r="O1061" s="92">
        <f t="shared" si="181"/>
        <v>1.7453824853632449E-2</v>
      </c>
      <c r="P1061" s="96">
        <v>29.056520462036101</v>
      </c>
      <c r="Q1061" s="92">
        <f t="shared" si="182"/>
        <v>-6.0421137382808965E-3</v>
      </c>
      <c r="R1061" s="96">
        <v>135.430084228515</v>
      </c>
      <c r="S1061" s="92">
        <f t="shared" si="183"/>
        <v>6.4443174220740751E-4</v>
      </c>
      <c r="T1061" s="96">
        <v>140.860916137695</v>
      </c>
      <c r="U1061" s="92">
        <f t="shared" si="184"/>
        <v>-1.7789959745494466E-3</v>
      </c>
      <c r="V1061" s="96">
        <v>222.57356262207</v>
      </c>
      <c r="W1061" s="92">
        <f t="shared" si="185"/>
        <v>-1.2014591745141967E-2</v>
      </c>
      <c r="X1061" s="96">
        <v>425.76351928710898</v>
      </c>
      <c r="Y1061" s="92">
        <f t="shared" si="186"/>
        <v>1.8913195307399766E-2</v>
      </c>
    </row>
    <row r="1062" spans="3:25" ht="14.25" customHeight="1" x14ac:dyDescent="0.35">
      <c r="C1062" s="95">
        <v>44721</v>
      </c>
      <c r="D1062" s="96">
        <v>26287.7</v>
      </c>
      <c r="E1062" s="92">
        <f t="shared" si="176"/>
        <v>1.1989798373514216E-2</v>
      </c>
      <c r="F1062" s="96">
        <v>2116.5</v>
      </c>
      <c r="G1062" s="92">
        <f t="shared" si="177"/>
        <v>1.1759691574481312E-2</v>
      </c>
      <c r="H1062" s="96">
        <v>1812.65002441406</v>
      </c>
      <c r="I1062" s="92">
        <f t="shared" si="178"/>
        <v>5.9659247762626766E-3</v>
      </c>
      <c r="J1062" s="96">
        <v>57.549999237060497</v>
      </c>
      <c r="K1062" s="92">
        <f t="shared" si="179"/>
        <v>1.1423509556251377E-2</v>
      </c>
      <c r="L1062" s="96">
        <v>64.326362609863196</v>
      </c>
      <c r="M1062" s="92">
        <f t="shared" si="180"/>
        <v>-3.2011729792018606E-3</v>
      </c>
      <c r="N1062" s="96">
        <v>239.0244140625</v>
      </c>
      <c r="O1062" s="92">
        <f t="shared" si="181"/>
        <v>-1.8343136196323329E-2</v>
      </c>
      <c r="P1062" s="96">
        <v>29.233150482177699</v>
      </c>
      <c r="Q1062" s="92">
        <f t="shared" si="182"/>
        <v>-2.5036935021397477E-2</v>
      </c>
      <c r="R1062" s="96">
        <v>135.34286499023401</v>
      </c>
      <c r="S1062" s="92">
        <f t="shared" si="183"/>
        <v>-1.2098076594941665E-2</v>
      </c>
      <c r="T1062" s="96">
        <v>141.11195373535099</v>
      </c>
      <c r="U1062" s="92">
        <f t="shared" si="184"/>
        <v>1.3360295743380934E-3</v>
      </c>
      <c r="V1062" s="96">
        <v>225.28021240234301</v>
      </c>
      <c r="W1062" s="92">
        <f t="shared" si="185"/>
        <v>2.1462257184512445E-4</v>
      </c>
      <c r="X1062" s="96">
        <v>417.86044311523398</v>
      </c>
      <c r="Y1062" s="92">
        <f t="shared" si="186"/>
        <v>-1.528212388927197E-3</v>
      </c>
    </row>
    <row r="1063" spans="3:25" ht="14.25" customHeight="1" x14ac:dyDescent="0.35">
      <c r="C1063" s="95">
        <v>44720</v>
      </c>
      <c r="D1063" s="96">
        <v>25976.25</v>
      </c>
      <c r="E1063" s="92">
        <f t="shared" si="176"/>
        <v>-4.8138258134465817E-3</v>
      </c>
      <c r="F1063" s="96">
        <v>2091.89990234375</v>
      </c>
      <c r="G1063" s="92">
        <f t="shared" si="177"/>
        <v>2.2433969864980474E-2</v>
      </c>
      <c r="H1063" s="96">
        <v>1801.90002441406</v>
      </c>
      <c r="I1063" s="92">
        <f t="shared" si="178"/>
        <v>-1.4951469501675585E-2</v>
      </c>
      <c r="J1063" s="96">
        <v>56.900001525878899</v>
      </c>
      <c r="K1063" s="92">
        <f t="shared" si="179"/>
        <v>-2.367874540704562E-2</v>
      </c>
      <c r="L1063" s="96">
        <v>64.532943725585895</v>
      </c>
      <c r="M1063" s="92">
        <f t="shared" si="180"/>
        <v>-1.2786194263486594E-3</v>
      </c>
      <c r="N1063" s="96">
        <v>243.490798950195</v>
      </c>
      <c r="O1063" s="92">
        <f t="shared" si="181"/>
        <v>-1.917745188073261E-2</v>
      </c>
      <c r="P1063" s="96">
        <v>29.9838542938232</v>
      </c>
      <c r="Q1063" s="92">
        <f t="shared" si="182"/>
        <v>1.4749931547524131E-3</v>
      </c>
      <c r="R1063" s="96">
        <v>137.00030517578099</v>
      </c>
      <c r="S1063" s="92">
        <f t="shared" si="183"/>
        <v>-1.2717626532444681E-3</v>
      </c>
      <c r="T1063" s="96">
        <v>140.92367553710901</v>
      </c>
      <c r="U1063" s="92">
        <f t="shared" si="184"/>
        <v>-2.0000901223828915E-3</v>
      </c>
      <c r="V1063" s="96">
        <v>225.23187255859301</v>
      </c>
      <c r="W1063" s="92">
        <f t="shared" si="185"/>
        <v>-7.4547158824234128E-3</v>
      </c>
      <c r="X1063" s="96">
        <v>418.5</v>
      </c>
      <c r="Y1063" s="92">
        <f t="shared" si="186"/>
        <v>3.0658685192626045E-3</v>
      </c>
    </row>
    <row r="1064" spans="3:25" ht="14.25" customHeight="1" x14ac:dyDescent="0.35">
      <c r="C1064" s="95">
        <v>44719</v>
      </c>
      <c r="D1064" s="96">
        <v>26101.9</v>
      </c>
      <c r="E1064" s="92">
        <f t="shared" si="176"/>
        <v>1.0512826965178634E-2</v>
      </c>
      <c r="F1064" s="96">
        <v>2046</v>
      </c>
      <c r="G1064" s="92">
        <f t="shared" si="177"/>
        <v>1.4327512153023081E-2</v>
      </c>
      <c r="H1064" s="96">
        <v>1829.25</v>
      </c>
      <c r="I1064" s="92">
        <f t="shared" si="178"/>
        <v>1.4924972829056138E-2</v>
      </c>
      <c r="J1064" s="96">
        <v>58.279998779296797</v>
      </c>
      <c r="K1064" s="92">
        <f t="shared" si="179"/>
        <v>-2.3131094060422908E-2</v>
      </c>
      <c r="L1064" s="96">
        <v>64.615562438964801</v>
      </c>
      <c r="M1064" s="92">
        <f t="shared" si="180"/>
        <v>6.3965957917422323E-4</v>
      </c>
      <c r="N1064" s="96">
        <v>248.25163269042901</v>
      </c>
      <c r="O1064" s="92">
        <f t="shared" si="181"/>
        <v>-1.095039207156312E-2</v>
      </c>
      <c r="P1064" s="96">
        <v>29.939693450927699</v>
      </c>
      <c r="Q1064" s="92">
        <f t="shared" si="182"/>
        <v>2.4169237906148666E-2</v>
      </c>
      <c r="R1064" s="96">
        <v>137.17475891113199</v>
      </c>
      <c r="S1064" s="92">
        <f t="shared" si="183"/>
        <v>1.3208850937715733E-2</v>
      </c>
      <c r="T1064" s="96">
        <v>141.20610046386699</v>
      </c>
      <c r="U1064" s="92">
        <f t="shared" si="184"/>
        <v>8.8958753205958807E-4</v>
      </c>
      <c r="V1064" s="96">
        <v>226.92352294921801</v>
      </c>
      <c r="W1064" s="92">
        <f t="shared" si="185"/>
        <v>1.0764218971385464E-2</v>
      </c>
      <c r="X1064" s="96">
        <v>417.22085571289</v>
      </c>
      <c r="Y1064" s="92">
        <f t="shared" si="186"/>
        <v>-5.4448675065511543E-3</v>
      </c>
    </row>
    <row r="1065" spans="3:25" ht="14.25" customHeight="1" x14ac:dyDescent="0.35">
      <c r="C1065" s="95">
        <v>44718</v>
      </c>
      <c r="D1065" s="96">
        <v>25830.35</v>
      </c>
      <c r="E1065" s="92">
        <f t="shared" si="176"/>
        <v>-2.0110190708745312E-3</v>
      </c>
      <c r="F1065" s="96">
        <v>2017.09997558593</v>
      </c>
      <c r="G1065" s="92">
        <f t="shared" si="177"/>
        <v>3.1210820395104477E-2</v>
      </c>
      <c r="H1065" s="96">
        <v>1802.34997558593</v>
      </c>
      <c r="I1065" s="92">
        <f t="shared" si="178"/>
        <v>-2.885395124936041E-2</v>
      </c>
      <c r="J1065" s="96">
        <v>59.659999847412102</v>
      </c>
      <c r="K1065" s="92">
        <f t="shared" si="179"/>
        <v>4.998240351709482E-2</v>
      </c>
      <c r="L1065" s="96">
        <v>64.574256896972599</v>
      </c>
      <c r="M1065" s="92">
        <f t="shared" si="180"/>
        <v>-1.3880095677390569E-2</v>
      </c>
      <c r="N1065" s="96">
        <v>251.00018310546801</v>
      </c>
      <c r="O1065" s="92">
        <f t="shared" si="181"/>
        <v>-1.8614442395114006E-2</v>
      </c>
      <c r="P1065" s="96">
        <v>29.233150482177699</v>
      </c>
      <c r="Q1065" s="92">
        <f t="shared" si="182"/>
        <v>1.6896917121578925E-2</v>
      </c>
      <c r="R1065" s="96">
        <v>135.386459350585</v>
      </c>
      <c r="S1065" s="92">
        <f t="shared" si="183"/>
        <v>1.2901107123051148E-3</v>
      </c>
      <c r="T1065" s="96">
        <v>141.08059692382801</v>
      </c>
      <c r="U1065" s="92">
        <f t="shared" si="184"/>
        <v>-5.3095083048639857E-3</v>
      </c>
      <c r="V1065" s="96">
        <v>224.50688171386699</v>
      </c>
      <c r="W1065" s="92">
        <f t="shared" si="185"/>
        <v>5.1936625852597729E-3</v>
      </c>
      <c r="X1065" s="96">
        <v>419.50500488281199</v>
      </c>
      <c r="Y1065" s="92">
        <f t="shared" si="186"/>
        <v>-1.3746934268068278E-2</v>
      </c>
    </row>
    <row r="1066" spans="3:25" ht="14.25" customHeight="1" x14ac:dyDescent="0.35">
      <c r="C1066" s="95">
        <v>44715</v>
      </c>
      <c r="D1066" s="96">
        <v>25882.400000000001</v>
      </c>
      <c r="E1066" s="92">
        <f t="shared" si="176"/>
        <v>-3.3213124286398665E-3</v>
      </c>
      <c r="F1066" s="96">
        <v>1956.05004882812</v>
      </c>
      <c r="G1066" s="92">
        <f t="shared" si="177"/>
        <v>-3.4383128806147911E-2</v>
      </c>
      <c r="H1066" s="96">
        <v>1855.90002441406</v>
      </c>
      <c r="I1066" s="92">
        <f t="shared" si="178"/>
        <v>-3.6296615765793128E-2</v>
      </c>
      <c r="J1066" s="96">
        <v>56.819999694824197</v>
      </c>
      <c r="K1066" s="92">
        <f t="shared" si="179"/>
        <v>-3.8090401415680875E-2</v>
      </c>
      <c r="L1066" s="96">
        <v>65.483169555664006</v>
      </c>
      <c r="M1066" s="92">
        <f t="shared" si="180"/>
        <v>-2.5171218091024627E-3</v>
      </c>
      <c r="N1066" s="96">
        <v>255.76103210449199</v>
      </c>
      <c r="O1066" s="92">
        <f t="shared" si="181"/>
        <v>-1.3068272146493087E-2</v>
      </c>
      <c r="P1066" s="96">
        <v>28.747407913208001</v>
      </c>
      <c r="Q1066" s="92">
        <f t="shared" si="182"/>
        <v>-2.5449215822618165E-2</v>
      </c>
      <c r="R1066" s="96">
        <v>135.21202087402301</v>
      </c>
      <c r="S1066" s="92">
        <f t="shared" si="183"/>
        <v>-2.5463795938584721E-2</v>
      </c>
      <c r="T1066" s="96">
        <v>141.83366394042901</v>
      </c>
      <c r="U1066" s="92">
        <f t="shared" si="184"/>
        <v>1.994997361126849E-3</v>
      </c>
      <c r="V1066" s="96">
        <v>223.34689331054599</v>
      </c>
      <c r="W1066" s="92">
        <f t="shared" si="185"/>
        <v>-1.3449987285012233E-2</v>
      </c>
      <c r="X1066" s="96">
        <v>425.352294921875</v>
      </c>
      <c r="Y1066" s="92">
        <f t="shared" si="186"/>
        <v>-3.1919623307006373E-2</v>
      </c>
    </row>
    <row r="1067" spans="3:25" ht="14.25" customHeight="1" x14ac:dyDescent="0.35">
      <c r="C1067" s="95">
        <v>44714</v>
      </c>
      <c r="D1067" s="96">
        <v>25968.65</v>
      </c>
      <c r="E1067" s="92">
        <f t="shared" si="176"/>
        <v>2.0120637402308628E-2</v>
      </c>
      <c r="F1067" s="96">
        <v>2025.69995117187</v>
      </c>
      <c r="G1067" s="92">
        <f t="shared" si="177"/>
        <v>3.4628901329167849E-2</v>
      </c>
      <c r="H1067" s="96">
        <v>1925.80004882812</v>
      </c>
      <c r="I1067" s="92">
        <f t="shared" si="178"/>
        <v>4.1874065890361356E-2</v>
      </c>
      <c r="J1067" s="96">
        <v>59.069999694824197</v>
      </c>
      <c r="K1067" s="92">
        <f t="shared" si="179"/>
        <v>-3.8261129016270323E-2</v>
      </c>
      <c r="L1067" s="96">
        <v>65.648414611816406</v>
      </c>
      <c r="M1067" s="92">
        <f t="shared" si="180"/>
        <v>1.5984572970748845E-2</v>
      </c>
      <c r="N1067" s="96">
        <v>259.14764404296801</v>
      </c>
      <c r="O1067" s="92">
        <f t="shared" si="181"/>
        <v>-2.267640302902274E-3</v>
      </c>
      <c r="P1067" s="96">
        <v>29.498111724853501</v>
      </c>
      <c r="Q1067" s="92">
        <f t="shared" si="182"/>
        <v>-2.0527712142226262E-2</v>
      </c>
      <c r="R1067" s="96">
        <v>138.74499511718699</v>
      </c>
      <c r="S1067" s="92">
        <f t="shared" si="183"/>
        <v>1.4349700847567481E-2</v>
      </c>
      <c r="T1067" s="96">
        <v>141.55126953125</v>
      </c>
      <c r="U1067" s="92">
        <f t="shared" si="184"/>
        <v>-1.5924873963393149E-2</v>
      </c>
      <c r="V1067" s="96">
        <v>226.39186096191401</v>
      </c>
      <c r="W1067" s="92">
        <f t="shared" si="185"/>
        <v>6.2298583692170784E-3</v>
      </c>
      <c r="X1067" s="96">
        <v>439.37704467773398</v>
      </c>
      <c r="Y1067" s="92">
        <f t="shared" si="186"/>
        <v>3.4429628939900425E-3</v>
      </c>
    </row>
    <row r="1068" spans="3:25" ht="14.25" customHeight="1" x14ac:dyDescent="0.35">
      <c r="C1068" s="95">
        <v>44713</v>
      </c>
      <c r="D1068" s="96">
        <v>25456.45</v>
      </c>
      <c r="E1068" s="92">
        <f t="shared" si="176"/>
        <v>-7.2013291161454607E-3</v>
      </c>
      <c r="F1068" s="96">
        <v>1957.90002441406</v>
      </c>
      <c r="G1068" s="92">
        <f t="shared" si="177"/>
        <v>-4.7250596392184874E-2</v>
      </c>
      <c r="H1068" s="96">
        <v>1848.40002441406</v>
      </c>
      <c r="I1068" s="92">
        <f t="shared" si="178"/>
        <v>-2.1466914320653951E-2</v>
      </c>
      <c r="J1068" s="96">
        <v>61.419998168945298</v>
      </c>
      <c r="K1068" s="92">
        <f t="shared" si="179"/>
        <v>-4.9961380985283688E-2</v>
      </c>
      <c r="L1068" s="96">
        <v>64.615562438964801</v>
      </c>
      <c r="M1068" s="92">
        <f t="shared" si="180"/>
        <v>2.5640324488609423E-3</v>
      </c>
      <c r="N1068" s="96">
        <v>259.73663330078102</v>
      </c>
      <c r="O1068" s="92">
        <f t="shared" si="181"/>
        <v>-4.3556738856673771E-2</v>
      </c>
      <c r="P1068" s="96">
        <v>30.1163311004638</v>
      </c>
      <c r="Q1068" s="92">
        <f t="shared" si="182"/>
        <v>1.3372790118595823E-2</v>
      </c>
      <c r="R1068" s="96">
        <v>136.78221130371</v>
      </c>
      <c r="S1068" s="92">
        <f t="shared" si="183"/>
        <v>5.1283736068963304E-3</v>
      </c>
      <c r="T1068" s="96">
        <v>143.84193420410099</v>
      </c>
      <c r="U1068" s="92">
        <f t="shared" si="184"/>
        <v>-1.5886827494085654E-2</v>
      </c>
      <c r="V1068" s="96">
        <v>224.99020385742099</v>
      </c>
      <c r="W1068" s="92">
        <f t="shared" si="185"/>
        <v>-1.0206216016649283E-2</v>
      </c>
      <c r="X1068" s="96">
        <v>437.86947631835898</v>
      </c>
      <c r="Y1068" s="92">
        <f t="shared" si="186"/>
        <v>5.0871606097470323E-2</v>
      </c>
    </row>
    <row r="1069" spans="3:25" ht="14.25" customHeight="1" x14ac:dyDescent="0.35">
      <c r="C1069" s="95">
        <v>44712</v>
      </c>
      <c r="D1069" s="96">
        <v>25641.1</v>
      </c>
      <c r="E1069" s="92">
        <f t="shared" si="176"/>
        <v>-1.0802010717137822E-2</v>
      </c>
      <c r="F1069" s="96">
        <v>2055</v>
      </c>
      <c r="G1069" s="92">
        <f t="shared" si="177"/>
        <v>-4.9491211840888116E-2</v>
      </c>
      <c r="H1069" s="96">
        <v>1888.94995117187</v>
      </c>
      <c r="I1069" s="92">
        <f t="shared" si="178"/>
        <v>-0.12209233058116287</v>
      </c>
      <c r="J1069" s="96">
        <v>64.650001525878906</v>
      </c>
      <c r="K1069" s="92">
        <f t="shared" si="179"/>
        <v>-4.996328248939097E-2</v>
      </c>
      <c r="L1069" s="96">
        <v>64.450309753417898</v>
      </c>
      <c r="M1069" s="92">
        <f t="shared" si="180"/>
        <v>3.8610171666775273E-3</v>
      </c>
      <c r="N1069" s="96">
        <v>271.56512451171801</v>
      </c>
      <c r="O1069" s="92">
        <f t="shared" si="181"/>
        <v>-2.7421275260020472E-2</v>
      </c>
      <c r="P1069" s="96">
        <v>29.718906402587798</v>
      </c>
      <c r="Q1069" s="92">
        <f t="shared" si="182"/>
        <v>2.9808899386762899E-3</v>
      </c>
      <c r="R1069" s="96">
        <v>136.08432006835901</v>
      </c>
      <c r="S1069" s="92">
        <f t="shared" si="183"/>
        <v>3.3797001458239162E-2</v>
      </c>
      <c r="T1069" s="96">
        <v>146.16401672363199</v>
      </c>
      <c r="U1069" s="92">
        <f t="shared" si="184"/>
        <v>2.037260890572945E-2</v>
      </c>
      <c r="V1069" s="96">
        <v>227.31018066406199</v>
      </c>
      <c r="W1069" s="92">
        <f t="shared" si="185"/>
        <v>8.1456299082984795E-3</v>
      </c>
      <c r="X1069" s="96">
        <v>416.67266845703102</v>
      </c>
      <c r="Y1069" s="92">
        <f t="shared" si="186"/>
        <v>2.6099707648463255E-2</v>
      </c>
    </row>
    <row r="1070" spans="3:25" ht="14.25" customHeight="1" x14ac:dyDescent="0.35">
      <c r="C1070" s="95">
        <v>44711</v>
      </c>
      <c r="D1070" s="96">
        <v>25921.1</v>
      </c>
      <c r="E1070" s="92">
        <f t="shared" si="176"/>
        <v>1.6041564998226399E-2</v>
      </c>
      <c r="F1070" s="96">
        <v>2162</v>
      </c>
      <c r="G1070" s="92">
        <f t="shared" si="177"/>
        <v>-1.1092052601486602E-2</v>
      </c>
      <c r="H1070" s="96">
        <v>2151.64990234375</v>
      </c>
      <c r="I1070" s="92">
        <f t="shared" si="178"/>
        <v>-6.8314750682859637E-3</v>
      </c>
      <c r="J1070" s="96">
        <v>68.050003051757798</v>
      </c>
      <c r="K1070" s="92">
        <f t="shared" si="179"/>
        <v>3.7031395968698977E-2</v>
      </c>
      <c r="L1070" s="96">
        <v>64.202423095703097</v>
      </c>
      <c r="M1070" s="92">
        <f t="shared" si="180"/>
        <v>-1.5209061845128713E-2</v>
      </c>
      <c r="N1070" s="96">
        <v>279.22174072265602</v>
      </c>
      <c r="O1070" s="92">
        <f t="shared" si="181"/>
        <v>1.0838726955026745E-2</v>
      </c>
      <c r="P1070" s="96">
        <v>29.630580902099599</v>
      </c>
      <c r="Q1070" s="92">
        <f t="shared" si="182"/>
        <v>9.0224452404934485E-3</v>
      </c>
      <c r="R1070" s="96">
        <v>131.63543701171801</v>
      </c>
      <c r="S1070" s="92">
        <f t="shared" si="183"/>
        <v>2.9911175655585875E-3</v>
      </c>
      <c r="T1070" s="96">
        <v>143.24572753906199</v>
      </c>
      <c r="U1070" s="92">
        <f t="shared" si="184"/>
        <v>1.5798859587420777E-2</v>
      </c>
      <c r="V1070" s="96">
        <v>225.47355651855401</v>
      </c>
      <c r="W1070" s="92">
        <f t="shared" si="185"/>
        <v>3.8281908406052834E-2</v>
      </c>
      <c r="X1070" s="96">
        <v>406.07424926757801</v>
      </c>
      <c r="Y1070" s="92">
        <f t="shared" si="186"/>
        <v>2.6206349037416476E-2</v>
      </c>
    </row>
    <row r="1071" spans="3:25" ht="14.25" customHeight="1" x14ac:dyDescent="0.35">
      <c r="C1071" s="95">
        <v>44708</v>
      </c>
      <c r="D1071" s="96">
        <v>25511.85</v>
      </c>
      <c r="E1071" s="92">
        <f t="shared" si="176"/>
        <v>-9.650452534796683E-3</v>
      </c>
      <c r="F1071" s="96">
        <v>2186.25</v>
      </c>
      <c r="G1071" s="92">
        <f t="shared" si="177"/>
        <v>1.7759834555835852E-2</v>
      </c>
      <c r="H1071" s="96">
        <v>2166.44995117187</v>
      </c>
      <c r="I1071" s="92">
        <f t="shared" si="178"/>
        <v>1.132140097906742E-3</v>
      </c>
      <c r="J1071" s="96">
        <v>65.620002746582003</v>
      </c>
      <c r="K1071" s="92">
        <f t="shared" si="179"/>
        <v>4.3907128689655073E-2</v>
      </c>
      <c r="L1071" s="96">
        <v>65.193962097167898</v>
      </c>
      <c r="M1071" s="92">
        <f t="shared" si="180"/>
        <v>1.4790949052645219E-2</v>
      </c>
      <c r="N1071" s="96">
        <v>276.227783203125</v>
      </c>
      <c r="O1071" s="92">
        <f t="shared" si="181"/>
        <v>1.8691437322910787E-2</v>
      </c>
      <c r="P1071" s="96">
        <v>29.3656311035156</v>
      </c>
      <c r="Q1071" s="92">
        <f t="shared" si="182"/>
        <v>1.8376626993142908E-2</v>
      </c>
      <c r="R1071" s="96">
        <v>131.24287414550699</v>
      </c>
      <c r="S1071" s="92">
        <f t="shared" si="183"/>
        <v>-2.4002738786847E-2</v>
      </c>
      <c r="T1071" s="96">
        <v>141.017807006835</v>
      </c>
      <c r="U1071" s="92">
        <f t="shared" si="184"/>
        <v>-1.1003401442447158E-2</v>
      </c>
      <c r="V1071" s="96">
        <v>217.16024780273401</v>
      </c>
      <c r="W1071" s="92">
        <f t="shared" si="185"/>
        <v>1.4450115517097739E-2</v>
      </c>
      <c r="X1071" s="96">
        <v>395.70428466796801</v>
      </c>
      <c r="Y1071" s="92">
        <f t="shared" si="186"/>
        <v>-1.7802430277389369E-2</v>
      </c>
    </row>
    <row r="1072" spans="3:25" ht="14.25" customHeight="1" x14ac:dyDescent="0.35">
      <c r="C1072" s="95">
        <v>44707</v>
      </c>
      <c r="D1072" s="96">
        <v>25760.45</v>
      </c>
      <c r="E1072" s="92">
        <f t="shared" si="176"/>
        <v>-6.8081309643874821E-4</v>
      </c>
      <c r="F1072" s="96">
        <v>2148.10009765625</v>
      </c>
      <c r="G1072" s="92">
        <f t="shared" si="177"/>
        <v>2.8808231945703699E-2</v>
      </c>
      <c r="H1072" s="96">
        <v>2164</v>
      </c>
      <c r="I1072" s="92">
        <f t="shared" si="178"/>
        <v>-1.0675061884821146E-2</v>
      </c>
      <c r="J1072" s="96">
        <v>62.860000610351499</v>
      </c>
      <c r="K1072" s="92">
        <f t="shared" si="179"/>
        <v>4.99415689295164E-2</v>
      </c>
      <c r="L1072" s="96">
        <v>64.243736267089801</v>
      </c>
      <c r="M1072" s="92">
        <f t="shared" si="180"/>
        <v>2.5790300484802575E-3</v>
      </c>
      <c r="N1072" s="96">
        <v>271.159423828125</v>
      </c>
      <c r="O1072" s="92">
        <f t="shared" si="181"/>
        <v>1.7184528738245941E-2</v>
      </c>
      <c r="P1072" s="96">
        <v>28.835727691650298</v>
      </c>
      <c r="Q1072" s="92">
        <f t="shared" si="182"/>
        <v>2.3511019537948652E-2</v>
      </c>
      <c r="R1072" s="96">
        <v>134.47053527832</v>
      </c>
      <c r="S1072" s="92">
        <f t="shared" si="183"/>
        <v>9.8263909538653937E-3</v>
      </c>
      <c r="T1072" s="96">
        <v>142.58674621582</v>
      </c>
      <c r="U1072" s="92">
        <f t="shared" si="184"/>
        <v>1.04512228867224E-2</v>
      </c>
      <c r="V1072" s="96">
        <v>214.06695556640599</v>
      </c>
      <c r="W1072" s="92">
        <f t="shared" si="185"/>
        <v>2.48988012789364E-3</v>
      </c>
      <c r="X1072" s="96">
        <v>402.87646484375</v>
      </c>
      <c r="Y1072" s="92">
        <f t="shared" si="186"/>
        <v>2.1072219511266699E-2</v>
      </c>
    </row>
    <row r="1073" spans="3:25" ht="14.25" customHeight="1" x14ac:dyDescent="0.35">
      <c r="C1073" s="95">
        <v>44706</v>
      </c>
      <c r="D1073" s="96">
        <v>25778</v>
      </c>
      <c r="E1073" s="92">
        <f t="shared" si="176"/>
        <v>-1.7890196017689153E-3</v>
      </c>
      <c r="F1073" s="96">
        <v>2087.94995117187</v>
      </c>
      <c r="G1073" s="92">
        <f t="shared" si="177"/>
        <v>-4.9419553302130659E-2</v>
      </c>
      <c r="H1073" s="96">
        <v>2187.35009765625</v>
      </c>
      <c r="I1073" s="92">
        <f t="shared" si="178"/>
        <v>2.3896478800407239E-2</v>
      </c>
      <c r="J1073" s="96">
        <v>59.869998931884702</v>
      </c>
      <c r="K1073" s="92">
        <f t="shared" si="179"/>
        <v>-3.9004820785459304E-2</v>
      </c>
      <c r="L1073" s="96">
        <v>64.078475952148395</v>
      </c>
      <c r="M1073" s="92">
        <f t="shared" si="180"/>
        <v>-1.4612406584100457E-2</v>
      </c>
      <c r="N1073" s="96">
        <v>266.57839965820301</v>
      </c>
      <c r="O1073" s="92">
        <f t="shared" si="181"/>
        <v>-7.0044033025248087E-2</v>
      </c>
      <c r="P1073" s="96">
        <v>28.173343658447202</v>
      </c>
      <c r="Q1073" s="92">
        <f t="shared" si="182"/>
        <v>-3.7707401653905626E-2</v>
      </c>
      <c r="R1073" s="96">
        <v>133.16203308105401</v>
      </c>
      <c r="S1073" s="92">
        <f t="shared" si="183"/>
        <v>3.9142276370970341E-2</v>
      </c>
      <c r="T1073" s="96">
        <v>141.11195373535099</v>
      </c>
      <c r="U1073" s="92">
        <f t="shared" si="184"/>
        <v>-9.471482514245233E-3</v>
      </c>
      <c r="V1073" s="96">
        <v>213.53527832031199</v>
      </c>
      <c r="W1073" s="92">
        <f t="shared" si="185"/>
        <v>-2.6872420325810276E-2</v>
      </c>
      <c r="X1073" s="96">
        <v>394.56216430664</v>
      </c>
      <c r="Y1073" s="92">
        <f t="shared" si="186"/>
        <v>3.1357951528780958E-3</v>
      </c>
    </row>
    <row r="1074" spans="3:25" ht="14.25" customHeight="1" x14ac:dyDescent="0.35">
      <c r="C1074" s="95">
        <v>44705</v>
      </c>
      <c r="D1074" s="96">
        <v>25824.2</v>
      </c>
      <c r="E1074" s="92">
        <f t="shared" si="176"/>
        <v>-8.7440503608168241E-3</v>
      </c>
      <c r="F1074" s="96">
        <v>2196.5</v>
      </c>
      <c r="G1074" s="92">
        <f t="shared" si="177"/>
        <v>-1.2276969951874328E-3</v>
      </c>
      <c r="H1074" s="96">
        <v>2136.30004882812</v>
      </c>
      <c r="I1074" s="92">
        <f t="shared" si="178"/>
        <v>-4.983656635367173E-2</v>
      </c>
      <c r="J1074" s="96">
        <v>62.299999237060497</v>
      </c>
      <c r="K1074" s="92">
        <f t="shared" si="179"/>
        <v>-4.9870374759538483E-2</v>
      </c>
      <c r="L1074" s="96">
        <v>65.028701782226506</v>
      </c>
      <c r="M1074" s="92">
        <f t="shared" si="180"/>
        <v>5.7507599673665144E-3</v>
      </c>
      <c r="N1074" s="96">
        <v>286.65701293945301</v>
      </c>
      <c r="O1074" s="92">
        <f t="shared" si="181"/>
        <v>-5.2512876523964636E-2</v>
      </c>
      <c r="P1074" s="96">
        <v>29.277315139770501</v>
      </c>
      <c r="Q1074" s="92">
        <f t="shared" si="182"/>
        <v>2.3148264178472377E-2</v>
      </c>
      <c r="R1074" s="96">
        <v>128.14610290527301</v>
      </c>
      <c r="S1074" s="92">
        <f t="shared" si="183"/>
        <v>-2.1644849674658184E-2</v>
      </c>
      <c r="T1074" s="96">
        <v>142.46127319335901</v>
      </c>
      <c r="U1074" s="92">
        <f t="shared" si="184"/>
        <v>1.06858577362412E-2</v>
      </c>
      <c r="V1074" s="96">
        <v>219.43194580078099</v>
      </c>
      <c r="W1074" s="92">
        <f t="shared" si="185"/>
        <v>-1.2184441430918458E-2</v>
      </c>
      <c r="X1074" s="96">
        <v>393.32876586914</v>
      </c>
      <c r="Y1074" s="92">
        <f t="shared" si="186"/>
        <v>1.978364706807012E-3</v>
      </c>
    </row>
    <row r="1075" spans="3:25" ht="14.25" customHeight="1" x14ac:dyDescent="0.35">
      <c r="C1075" s="95">
        <v>44704</v>
      </c>
      <c r="D1075" s="96">
        <v>26052</v>
      </c>
      <c r="E1075" s="92">
        <f t="shared" si="176"/>
        <v>-1.443244367942198E-2</v>
      </c>
      <c r="F1075" s="96">
        <v>2199.19995117187</v>
      </c>
      <c r="G1075" s="92">
        <f t="shared" si="177"/>
        <v>-4.8356737428836172E-2</v>
      </c>
      <c r="H1075" s="96">
        <v>2248.35009765625</v>
      </c>
      <c r="I1075" s="92">
        <f t="shared" si="178"/>
        <v>-1.1127396817522395E-2</v>
      </c>
      <c r="J1075" s="96">
        <v>65.569999694824205</v>
      </c>
      <c r="K1075" s="92">
        <f t="shared" si="179"/>
        <v>4.9959950260502595E-2</v>
      </c>
      <c r="L1075" s="96">
        <v>64.656875610351506</v>
      </c>
      <c r="M1075" s="92">
        <f t="shared" si="180"/>
        <v>-1.012025090905655E-2</v>
      </c>
      <c r="N1075" s="96">
        <v>302.54449462890602</v>
      </c>
      <c r="O1075" s="92">
        <f t="shared" si="181"/>
        <v>5.8121682022086896E-2</v>
      </c>
      <c r="P1075" s="96">
        <v>28.6149291992187</v>
      </c>
      <c r="Q1075" s="92">
        <f t="shared" si="182"/>
        <v>1.2499890330525565E-2</v>
      </c>
      <c r="R1075" s="96">
        <v>130.98117065429599</v>
      </c>
      <c r="S1075" s="92">
        <f t="shared" si="183"/>
        <v>3.6763347496755472E-3</v>
      </c>
      <c r="T1075" s="96">
        <v>140.95504760742099</v>
      </c>
      <c r="U1075" s="92">
        <f t="shared" si="184"/>
        <v>-1.9428158718464816E-2</v>
      </c>
      <c r="V1075" s="96">
        <v>222.138580322265</v>
      </c>
      <c r="W1075" s="92">
        <f t="shared" si="185"/>
        <v>-1.479098590443606E-2</v>
      </c>
      <c r="X1075" s="96">
        <v>392.552154541015</v>
      </c>
      <c r="Y1075" s="92">
        <f t="shared" si="186"/>
        <v>0</v>
      </c>
    </row>
    <row r="1076" spans="3:25" ht="14.25" customHeight="1" x14ac:dyDescent="0.35">
      <c r="C1076" s="95">
        <v>44701</v>
      </c>
      <c r="D1076" s="96">
        <v>26433.5</v>
      </c>
      <c r="E1076" s="92">
        <f t="shared" si="176"/>
        <v>2.2978163488423853E-2</v>
      </c>
      <c r="F1076" s="96">
        <v>2310.94995117187</v>
      </c>
      <c r="G1076" s="92">
        <f t="shared" si="177"/>
        <v>2.0286954159766113E-2</v>
      </c>
      <c r="H1076" s="96">
        <v>2273.64990234375</v>
      </c>
      <c r="I1076" s="92">
        <f t="shared" si="178"/>
        <v>-1.8921293487055069E-2</v>
      </c>
      <c r="J1076" s="96">
        <v>62.450000762939403</v>
      </c>
      <c r="K1076" s="92">
        <f t="shared" si="179"/>
        <v>4.9932771411575594E-2</v>
      </c>
      <c r="L1076" s="96">
        <v>65.317909240722599</v>
      </c>
      <c r="M1076" s="92">
        <f t="shared" si="180"/>
        <v>-8.7774211919862122E-3</v>
      </c>
      <c r="N1076" s="96">
        <v>285.92599487304602</v>
      </c>
      <c r="O1076" s="92">
        <f t="shared" si="181"/>
        <v>9.8689109457976265E-2</v>
      </c>
      <c r="P1076" s="96">
        <v>28.261661529541001</v>
      </c>
      <c r="Q1076" s="92">
        <f t="shared" si="182"/>
        <v>7.8741003717375246E-3</v>
      </c>
      <c r="R1076" s="96">
        <v>130.50140380859301</v>
      </c>
      <c r="S1076" s="92">
        <f t="shared" si="183"/>
        <v>1.0810808894243351E-2</v>
      </c>
      <c r="T1076" s="96">
        <v>143.747802734375</v>
      </c>
      <c r="U1076" s="92">
        <f t="shared" si="184"/>
        <v>3.2851573445213944E-3</v>
      </c>
      <c r="V1076" s="96">
        <v>225.47355651855401</v>
      </c>
      <c r="W1076" s="92">
        <f t="shared" si="185"/>
        <v>2.1011226149586726E-2</v>
      </c>
      <c r="X1076" s="96">
        <v>392.552154541015</v>
      </c>
      <c r="Y1076" s="92">
        <f t="shared" si="186"/>
        <v>2.3463644745506107E-2</v>
      </c>
    </row>
    <row r="1077" spans="3:25" ht="14.25" customHeight="1" x14ac:dyDescent="0.35">
      <c r="C1077" s="95">
        <v>44700</v>
      </c>
      <c r="D1077" s="96">
        <v>25839.75</v>
      </c>
      <c r="E1077" s="92">
        <f t="shared" si="176"/>
        <v>-1.8056310303288359E-2</v>
      </c>
      <c r="F1077" s="96">
        <v>2265</v>
      </c>
      <c r="G1077" s="92">
        <f t="shared" si="177"/>
        <v>-2.2020725388601003E-2</v>
      </c>
      <c r="H1077" s="96">
        <v>2317.5</v>
      </c>
      <c r="I1077" s="92">
        <f t="shared" si="178"/>
        <v>-3.2803344790617417E-2</v>
      </c>
      <c r="J1077" s="96">
        <v>59.4799995422363</v>
      </c>
      <c r="K1077" s="92">
        <f t="shared" si="179"/>
        <v>9.1618752648341406E-3</v>
      </c>
      <c r="L1077" s="96">
        <v>65.896308898925696</v>
      </c>
      <c r="M1077" s="92">
        <f t="shared" si="180"/>
        <v>1.2554584330226604E-3</v>
      </c>
      <c r="N1077" s="96">
        <v>260.24285888671801</v>
      </c>
      <c r="O1077" s="92">
        <f t="shared" si="181"/>
        <v>-4.1636739956622093E-2</v>
      </c>
      <c r="P1077" s="96">
        <v>28.040864944458001</v>
      </c>
      <c r="Q1077" s="92">
        <f t="shared" si="182"/>
        <v>-9.3603939677893155E-3</v>
      </c>
      <c r="R1077" s="96">
        <v>129.10566711425699</v>
      </c>
      <c r="S1077" s="92">
        <f t="shared" si="183"/>
        <v>-3.3669220638385955E-3</v>
      </c>
      <c r="T1077" s="96">
        <v>143.27711486816401</v>
      </c>
      <c r="U1077" s="92">
        <f t="shared" si="184"/>
        <v>1.7551876024832769E-3</v>
      </c>
      <c r="V1077" s="96">
        <v>220.833572387695</v>
      </c>
      <c r="W1077" s="92">
        <f t="shared" si="185"/>
        <v>-3.8914580464808002E-2</v>
      </c>
      <c r="X1077" s="96">
        <v>383.55261230468699</v>
      </c>
      <c r="Y1077" s="92">
        <f t="shared" si="186"/>
        <v>-3.3387159442698322E-2</v>
      </c>
    </row>
    <row r="1078" spans="3:25" ht="14.25" customHeight="1" x14ac:dyDescent="0.35">
      <c r="C1078" s="95">
        <v>44699</v>
      </c>
      <c r="D1078" s="96">
        <v>26314.9</v>
      </c>
      <c r="E1078" s="92">
        <f t="shared" si="176"/>
        <v>-5.3277441473246201E-3</v>
      </c>
      <c r="F1078" s="96">
        <v>2316</v>
      </c>
      <c r="G1078" s="92">
        <f t="shared" si="177"/>
        <v>-7.4568882626047106E-3</v>
      </c>
      <c r="H1078" s="96">
        <v>2396.10009765625</v>
      </c>
      <c r="I1078" s="92">
        <f t="shared" si="178"/>
        <v>4.8254460789200815E-2</v>
      </c>
      <c r="J1078" s="96">
        <v>58.939998626708899</v>
      </c>
      <c r="K1078" s="92">
        <f t="shared" si="179"/>
        <v>4.9875298672995561E-2</v>
      </c>
      <c r="L1078" s="96">
        <v>65.813682556152301</v>
      </c>
      <c r="M1078" s="92">
        <f t="shared" si="180"/>
        <v>-6.857669030345126E-3</v>
      </c>
      <c r="N1078" s="96">
        <v>271.54928588867102</v>
      </c>
      <c r="O1078" s="92">
        <f t="shared" si="181"/>
        <v>1.9765729988498348E-2</v>
      </c>
      <c r="P1078" s="96">
        <v>28.305818557739201</v>
      </c>
      <c r="Q1078" s="92">
        <f t="shared" si="182"/>
        <v>-2.5835918835420468E-2</v>
      </c>
      <c r="R1078" s="96">
        <v>129.54182434082</v>
      </c>
      <c r="S1078" s="92">
        <f t="shared" si="183"/>
        <v>-1.3289063960076564E-2</v>
      </c>
      <c r="T1078" s="96">
        <v>143.02607727050699</v>
      </c>
      <c r="U1078" s="92">
        <f t="shared" si="184"/>
        <v>-4.5045095525984902E-2</v>
      </c>
      <c r="V1078" s="96">
        <v>229.77517700195301</v>
      </c>
      <c r="W1078" s="92">
        <f t="shared" si="185"/>
        <v>-1.4306439039799557E-2</v>
      </c>
      <c r="X1078" s="96">
        <v>396.80065917968699</v>
      </c>
      <c r="Y1078" s="92">
        <f t="shared" si="186"/>
        <v>-1.3515117028944257E-2</v>
      </c>
    </row>
    <row r="1079" spans="3:25" ht="14.25" customHeight="1" x14ac:dyDescent="0.35">
      <c r="C1079" s="95">
        <v>44698</v>
      </c>
      <c r="D1079" s="96">
        <v>26455.85</v>
      </c>
      <c r="E1079" s="92">
        <f t="shared" si="176"/>
        <v>3.1119676974284083E-2</v>
      </c>
      <c r="F1079" s="96">
        <v>2333.39990234375</v>
      </c>
      <c r="G1079" s="92">
        <f t="shared" si="177"/>
        <v>3.7112762178004965E-2</v>
      </c>
      <c r="H1079" s="96">
        <v>2285.80004882812</v>
      </c>
      <c r="I1079" s="92">
        <f t="shared" si="178"/>
        <v>1.7969486540700963E-3</v>
      </c>
      <c r="J1079" s="96">
        <v>56.139999389648402</v>
      </c>
      <c r="K1079" s="92">
        <f t="shared" si="179"/>
        <v>4.9934507349730595E-2</v>
      </c>
      <c r="L1079" s="96">
        <v>66.268127441406193</v>
      </c>
      <c r="M1079" s="92">
        <f t="shared" si="180"/>
        <v>2.1005506160782783E-2</v>
      </c>
      <c r="N1079" s="96">
        <v>266.28594970703102</v>
      </c>
      <c r="O1079" s="92">
        <f t="shared" si="181"/>
        <v>8.0055406068042956E-2</v>
      </c>
      <c r="P1079" s="96">
        <v>29.056520462036101</v>
      </c>
      <c r="Q1079" s="92">
        <f t="shared" si="182"/>
        <v>3.2967032221906001E-2</v>
      </c>
      <c r="R1079" s="96">
        <v>131.28649902343699</v>
      </c>
      <c r="S1079" s="92">
        <f t="shared" si="183"/>
        <v>1.5176693296002908E-2</v>
      </c>
      <c r="T1079" s="96">
        <v>149.77259826660099</v>
      </c>
      <c r="U1079" s="92">
        <f t="shared" si="184"/>
        <v>1.4668374269309448E-2</v>
      </c>
      <c r="V1079" s="96">
        <v>233.11015319824199</v>
      </c>
      <c r="W1079" s="92">
        <f t="shared" si="185"/>
        <v>6.4209998362980469E-2</v>
      </c>
      <c r="X1079" s="96">
        <v>402.23693847656199</v>
      </c>
      <c r="Y1079" s="92">
        <f t="shared" si="186"/>
        <v>2.4194472077305518E-2</v>
      </c>
    </row>
    <row r="1080" spans="3:25" ht="14.25" customHeight="1" x14ac:dyDescent="0.35">
      <c r="C1080" s="95">
        <v>44697</v>
      </c>
      <c r="D1080" s="96">
        <v>25657.4</v>
      </c>
      <c r="E1080" s="92">
        <f t="shared" si="176"/>
        <v>1.2220067738034857E-2</v>
      </c>
      <c r="F1080" s="96">
        <v>2249.89990234375</v>
      </c>
      <c r="G1080" s="92">
        <f t="shared" si="177"/>
        <v>2.7070118708999225E-2</v>
      </c>
      <c r="H1080" s="96">
        <v>2281.69995117187</v>
      </c>
      <c r="I1080" s="92">
        <f t="shared" si="178"/>
        <v>5.0724091025759588E-2</v>
      </c>
      <c r="J1080" s="96">
        <v>53.470001220703097</v>
      </c>
      <c r="K1080" s="92">
        <f t="shared" si="179"/>
        <v>4.9872391523808179E-2</v>
      </c>
      <c r="L1080" s="96">
        <v>64.904769897460895</v>
      </c>
      <c r="M1080" s="92">
        <f t="shared" si="180"/>
        <v>0</v>
      </c>
      <c r="N1080" s="96">
        <v>246.548416137695</v>
      </c>
      <c r="O1080" s="92">
        <f t="shared" si="181"/>
        <v>2.3467457310174522E-2</v>
      </c>
      <c r="P1080" s="96">
        <v>28.129184722900298</v>
      </c>
      <c r="Q1080" s="92">
        <f t="shared" si="182"/>
        <v>2.2472027740519263E-2</v>
      </c>
      <c r="R1080" s="96">
        <v>129.32379150390599</v>
      </c>
      <c r="S1080" s="92">
        <f t="shared" si="183"/>
        <v>2.8443087160119784E-2</v>
      </c>
      <c r="T1080" s="96">
        <v>147.60743713378901</v>
      </c>
      <c r="U1080" s="92">
        <f t="shared" si="184"/>
        <v>-4.6550808568426305E-3</v>
      </c>
      <c r="V1080" s="96">
        <v>219.04525756835901</v>
      </c>
      <c r="W1080" s="92">
        <f t="shared" si="185"/>
        <v>1.7055653515477109E-2</v>
      </c>
      <c r="X1080" s="96">
        <v>392.73492431640602</v>
      </c>
      <c r="Y1080" s="92">
        <f t="shared" si="186"/>
        <v>-4.1699211933798885E-3</v>
      </c>
    </row>
    <row r="1081" spans="3:25" ht="14.25" customHeight="1" x14ac:dyDescent="0.35">
      <c r="C1081" s="95">
        <v>44694</v>
      </c>
      <c r="D1081" s="96">
        <v>25347.65</v>
      </c>
      <c r="E1081" s="92">
        <f t="shared" si="176"/>
        <v>-1.4444489806233918E-2</v>
      </c>
      <c r="F1081" s="96">
        <v>2190.60009765625</v>
      </c>
      <c r="G1081" s="92">
        <f t="shared" si="177"/>
        <v>1.6232133462297238E-3</v>
      </c>
      <c r="H1081" s="96">
        <v>2171.55004882812</v>
      </c>
      <c r="I1081" s="92">
        <f t="shared" si="178"/>
        <v>-0.10885177063565854</v>
      </c>
      <c r="J1081" s="96">
        <v>50.930000305175703</v>
      </c>
      <c r="K1081" s="92">
        <f t="shared" si="179"/>
        <v>4.9886663932706909E-2</v>
      </c>
      <c r="L1081" s="96">
        <v>64.904769897460895</v>
      </c>
      <c r="M1081" s="92">
        <f t="shared" si="180"/>
        <v>-1.5664079783620721E-2</v>
      </c>
      <c r="N1081" s="96">
        <v>240.89521789550699</v>
      </c>
      <c r="O1081" s="92">
        <f t="shared" si="181"/>
        <v>-1.8272020945774847E-2</v>
      </c>
      <c r="P1081" s="96">
        <v>27.510957717895501</v>
      </c>
      <c r="Q1081" s="92">
        <f t="shared" si="182"/>
        <v>-4.7923425189085878E-3</v>
      </c>
      <c r="R1081" s="96">
        <v>125.74715423583901</v>
      </c>
      <c r="S1081" s="92">
        <f t="shared" si="183"/>
        <v>-2.9619684920042522E-2</v>
      </c>
      <c r="T1081" s="96">
        <v>148.29777526855401</v>
      </c>
      <c r="U1081" s="92">
        <f t="shared" si="184"/>
        <v>1.6956645016659166E-3</v>
      </c>
      <c r="V1081" s="96">
        <v>215.37194824218699</v>
      </c>
      <c r="W1081" s="92">
        <f t="shared" si="185"/>
        <v>1.711941782435189E-2</v>
      </c>
      <c r="X1081" s="96">
        <v>394.37945556640602</v>
      </c>
      <c r="Y1081" s="92">
        <f t="shared" si="186"/>
        <v>-1.640656128494844E-2</v>
      </c>
    </row>
    <row r="1082" spans="3:25" ht="14.25" customHeight="1" x14ac:dyDescent="0.35">
      <c r="C1082" s="95">
        <v>44693</v>
      </c>
      <c r="D1082" s="96">
        <v>25719.15</v>
      </c>
      <c r="E1082" s="92">
        <f t="shared" si="176"/>
        <v>-2.817148881340048E-2</v>
      </c>
      <c r="F1082" s="96">
        <v>2187.05004882812</v>
      </c>
      <c r="G1082" s="92">
        <f t="shared" si="177"/>
        <v>-4.7452069325731761E-2</v>
      </c>
      <c r="H1082" s="96">
        <v>2436.80004882812</v>
      </c>
      <c r="I1082" s="92">
        <f t="shared" si="178"/>
        <v>-7.977568252287659E-2</v>
      </c>
      <c r="J1082" s="96">
        <v>48.509998321533203</v>
      </c>
      <c r="K1082" s="92">
        <f t="shared" si="179"/>
        <v>-4.9941304018289334E-2</v>
      </c>
      <c r="L1082" s="96">
        <v>65.9376220703125</v>
      </c>
      <c r="M1082" s="92">
        <f t="shared" si="180"/>
        <v>2.2421503443848634E-2</v>
      </c>
      <c r="N1082" s="96">
        <v>245.37878417968699</v>
      </c>
      <c r="O1082" s="92">
        <f t="shared" si="181"/>
        <v>-2.6112204604597955E-2</v>
      </c>
      <c r="P1082" s="96">
        <v>27.643434524536101</v>
      </c>
      <c r="Q1082" s="92">
        <f t="shared" si="182"/>
        <v>2.2875794851772158E-2</v>
      </c>
      <c r="R1082" s="96">
        <v>129.58543395996</v>
      </c>
      <c r="S1082" s="92">
        <f t="shared" si="183"/>
        <v>-2.6221189284816093E-2</v>
      </c>
      <c r="T1082" s="96">
        <v>148.04673767089801</v>
      </c>
      <c r="U1082" s="92">
        <f t="shared" si="184"/>
        <v>-1.3796032940446956E-2</v>
      </c>
      <c r="V1082" s="96">
        <v>211.74696350097599</v>
      </c>
      <c r="W1082" s="92">
        <f t="shared" si="185"/>
        <v>-3.2891874459676118E-2</v>
      </c>
      <c r="X1082" s="96">
        <v>400.95779418945301</v>
      </c>
      <c r="Y1082" s="92">
        <f t="shared" si="186"/>
        <v>-3.0058648644977648E-2</v>
      </c>
    </row>
    <row r="1083" spans="3:25" ht="14.25" customHeight="1" x14ac:dyDescent="0.35">
      <c r="C1083" s="95">
        <v>44692</v>
      </c>
      <c r="D1083" s="96">
        <v>26464.7</v>
      </c>
      <c r="E1083" s="92">
        <f t="shared" si="176"/>
        <v>-4.3884151858351039E-3</v>
      </c>
      <c r="F1083" s="96">
        <v>2296</v>
      </c>
      <c r="G1083" s="92">
        <f t="shared" si="177"/>
        <v>-7.514452686107187E-2</v>
      </c>
      <c r="H1083" s="96">
        <v>2648.05004882812</v>
      </c>
      <c r="I1083" s="92">
        <f t="shared" si="178"/>
        <v>6.4885229752070783E-2</v>
      </c>
      <c r="J1083" s="96">
        <v>51.060001373291001</v>
      </c>
      <c r="K1083" s="92">
        <f t="shared" si="179"/>
        <v>-4.5785778828108969E-2</v>
      </c>
      <c r="L1083" s="96">
        <v>64.491622924804602</v>
      </c>
      <c r="M1083" s="92">
        <f t="shared" si="180"/>
        <v>-5.2216179645823813E-2</v>
      </c>
      <c r="N1083" s="96">
        <v>251.95796203613199</v>
      </c>
      <c r="O1083" s="92">
        <f t="shared" si="181"/>
        <v>-7.4306188653360139E-2</v>
      </c>
      <c r="P1083" s="96">
        <v>27.025211334228501</v>
      </c>
      <c r="Q1083" s="92">
        <f t="shared" si="182"/>
        <v>-4.2253542071544081E-2</v>
      </c>
      <c r="R1083" s="96">
        <v>133.07481384277301</v>
      </c>
      <c r="S1083" s="92">
        <f t="shared" si="183"/>
        <v>-1.8655158293950591E-2</v>
      </c>
      <c r="T1083" s="96">
        <v>150.11776733398401</v>
      </c>
      <c r="U1083" s="92">
        <f t="shared" si="184"/>
        <v>-1.8263786702154339E-2</v>
      </c>
      <c r="V1083" s="96">
        <v>218.94859313964801</v>
      </c>
      <c r="W1083" s="92">
        <f t="shared" si="185"/>
        <v>1.9581428474084062E-2</v>
      </c>
      <c r="X1083" s="96">
        <v>413.383544921875</v>
      </c>
      <c r="Y1083" s="92">
        <f t="shared" si="186"/>
        <v>-3.4464324243449473E-2</v>
      </c>
    </row>
    <row r="1084" spans="3:25" ht="14.25" customHeight="1" x14ac:dyDescent="0.35">
      <c r="C1084" s="95">
        <v>44691</v>
      </c>
      <c r="D1084" s="96">
        <v>26581.35</v>
      </c>
      <c r="E1084" s="92">
        <f t="shared" si="176"/>
        <v>-3.5868372611782662E-2</v>
      </c>
      <c r="F1084" s="96">
        <v>2482.55004882812</v>
      </c>
      <c r="G1084" s="92">
        <f t="shared" si="177"/>
        <v>-8.1710372425424782E-2</v>
      </c>
      <c r="H1084" s="96">
        <v>2486.69995117187</v>
      </c>
      <c r="I1084" s="92">
        <f t="shared" si="178"/>
        <v>-8.1177933453817852E-2</v>
      </c>
      <c r="J1084" s="96">
        <v>53.509998321533203</v>
      </c>
      <c r="K1084" s="92">
        <f t="shared" si="179"/>
        <v>-4.9893490563161946E-2</v>
      </c>
      <c r="L1084" s="96">
        <v>68.044654846191406</v>
      </c>
      <c r="M1084" s="92">
        <f t="shared" si="180"/>
        <v>-6.0677952579046845E-4</v>
      </c>
      <c r="N1084" s="96">
        <v>272.18283081054602</v>
      </c>
      <c r="O1084" s="92">
        <f t="shared" si="181"/>
        <v>-2.3259830304166673E-2</v>
      </c>
      <c r="P1084" s="96">
        <v>28.217500686645501</v>
      </c>
      <c r="Q1084" s="92">
        <f t="shared" si="182"/>
        <v>-4.0540559821521494E-2</v>
      </c>
      <c r="R1084" s="96">
        <v>135.60453796386699</v>
      </c>
      <c r="S1084" s="92">
        <f t="shared" si="183"/>
        <v>-2.2327229730647713E-2</v>
      </c>
      <c r="T1084" s="96">
        <v>152.91049194335901</v>
      </c>
      <c r="U1084" s="92">
        <f t="shared" si="184"/>
        <v>-6.1188135839153057E-3</v>
      </c>
      <c r="V1084" s="96">
        <v>214.74360656738199</v>
      </c>
      <c r="W1084" s="92">
        <f t="shared" si="185"/>
        <v>-3.4130448941418257E-2</v>
      </c>
      <c r="X1084" s="96">
        <v>428.139068603515</v>
      </c>
      <c r="Y1084" s="92">
        <f t="shared" si="186"/>
        <v>-3.6397188466873009E-2</v>
      </c>
    </row>
    <row r="1085" spans="3:25" ht="14.25" customHeight="1" x14ac:dyDescent="0.35">
      <c r="C1085" s="95">
        <v>44690</v>
      </c>
      <c r="D1085" s="96">
        <v>27570.25</v>
      </c>
      <c r="E1085" s="92">
        <f t="shared" si="176"/>
        <v>-2.712692755566537E-2</v>
      </c>
      <c r="F1085" s="96">
        <v>2703.44995117187</v>
      </c>
      <c r="G1085" s="92">
        <f t="shared" si="177"/>
        <v>-4.0138487068393403E-2</v>
      </c>
      <c r="H1085" s="96">
        <v>2706.39990234375</v>
      </c>
      <c r="I1085" s="92">
        <f t="shared" si="178"/>
        <v>-5.8578037993639365E-2</v>
      </c>
      <c r="J1085" s="96">
        <v>56.319999694824197</v>
      </c>
      <c r="K1085" s="92">
        <f t="shared" si="179"/>
        <v>-3.5781546961954014E-2</v>
      </c>
      <c r="L1085" s="96">
        <v>68.085968017578097</v>
      </c>
      <c r="M1085" s="92">
        <f t="shared" si="180"/>
        <v>-1.3173733741826954E-2</v>
      </c>
      <c r="N1085" s="96">
        <v>278.66452026367102</v>
      </c>
      <c r="O1085" s="92">
        <f t="shared" si="181"/>
        <v>-5.1269370277597148E-2</v>
      </c>
      <c r="P1085" s="96">
        <v>29.4097900390625</v>
      </c>
      <c r="Q1085" s="92">
        <f t="shared" si="182"/>
        <v>-1.3333297499219077E-2</v>
      </c>
      <c r="R1085" s="96">
        <v>138.70135498046801</v>
      </c>
      <c r="S1085" s="92">
        <f t="shared" si="183"/>
        <v>0</v>
      </c>
      <c r="T1085" s="96">
        <v>153.85188293457</v>
      </c>
      <c r="U1085" s="92">
        <f t="shared" si="184"/>
        <v>2.8313813446604996E-2</v>
      </c>
      <c r="V1085" s="96">
        <v>222.33189392089801</v>
      </c>
      <c r="W1085" s="92">
        <f t="shared" si="185"/>
        <v>-6.1990208501152222E-2</v>
      </c>
      <c r="X1085" s="96">
        <v>444.31072998046801</v>
      </c>
      <c r="Y1085" s="92">
        <f t="shared" si="186"/>
        <v>-1.4489851783320074E-2</v>
      </c>
    </row>
    <row r="1086" spans="3:25" ht="14.25" customHeight="1" x14ac:dyDescent="0.35">
      <c r="C1086" s="95">
        <v>44687</v>
      </c>
      <c r="D1086" s="96">
        <v>28339</v>
      </c>
      <c r="E1086" s="92">
        <f t="shared" si="176"/>
        <v>1.9126813246643781E-3</v>
      </c>
      <c r="F1086" s="96">
        <v>2816.5</v>
      </c>
      <c r="G1086" s="92">
        <f t="shared" si="177"/>
        <v>5.3004829917637775E-3</v>
      </c>
      <c r="H1086" s="96">
        <v>2874.80004882812</v>
      </c>
      <c r="I1086" s="92">
        <f t="shared" si="178"/>
        <v>1.0155011587220431E-2</v>
      </c>
      <c r="J1086" s="96">
        <v>58.409999847412102</v>
      </c>
      <c r="K1086" s="92">
        <f t="shared" si="179"/>
        <v>4.9973013228832741E-2</v>
      </c>
      <c r="L1086" s="96">
        <v>68.994888305664006</v>
      </c>
      <c r="M1086" s="92">
        <f t="shared" si="180"/>
        <v>-8.3134218485599876E-3</v>
      </c>
      <c r="N1086" s="96">
        <v>293.723541259765</v>
      </c>
      <c r="O1086" s="92">
        <f t="shared" si="181"/>
        <v>-1.8083977216061808E-2</v>
      </c>
      <c r="P1086" s="96">
        <v>29.8072185516357</v>
      </c>
      <c r="Q1086" s="92">
        <f t="shared" si="182"/>
        <v>4.16666888852395E-2</v>
      </c>
      <c r="R1086" s="96">
        <v>138.70135498046801</v>
      </c>
      <c r="S1086" s="92">
        <f t="shared" si="183"/>
        <v>3.7879197802923592E-3</v>
      </c>
      <c r="T1086" s="96">
        <v>149.61569213867099</v>
      </c>
      <c r="U1086" s="92">
        <f t="shared" si="184"/>
        <v>1.9893045146937682E-2</v>
      </c>
      <c r="V1086" s="96">
        <v>237.025131225585</v>
      </c>
      <c r="W1086" s="92">
        <f t="shared" si="185"/>
        <v>-9.292902158287375E-3</v>
      </c>
      <c r="X1086" s="96">
        <v>450.84338378906199</v>
      </c>
      <c r="Y1086" s="92">
        <f t="shared" si="186"/>
        <v>-5.6500976757838495E-2</v>
      </c>
    </row>
    <row r="1087" spans="3:25" ht="14.25" customHeight="1" x14ac:dyDescent="0.35">
      <c r="C1087" s="95">
        <v>44686</v>
      </c>
      <c r="D1087" s="96">
        <v>28284.9</v>
      </c>
      <c r="E1087" s="92">
        <f t="shared" si="176"/>
        <v>2.9608459154510935E-3</v>
      </c>
      <c r="F1087" s="96">
        <v>2801.64990234375</v>
      </c>
      <c r="G1087" s="92">
        <f t="shared" si="177"/>
        <v>6.5928405826587433E-3</v>
      </c>
      <c r="H1087" s="96">
        <v>2845.89990234375</v>
      </c>
      <c r="I1087" s="92">
        <f t="shared" si="178"/>
        <v>6.534141849870001E-2</v>
      </c>
      <c r="J1087" s="96">
        <v>55.630001068115199</v>
      </c>
      <c r="K1087" s="92">
        <f t="shared" si="179"/>
        <v>4.4302620425595407E-2</v>
      </c>
      <c r="L1087" s="96">
        <v>69.573280334472599</v>
      </c>
      <c r="M1087" s="92">
        <f t="shared" si="180"/>
        <v>5.9736625365498508E-3</v>
      </c>
      <c r="N1087" s="96">
        <v>299.133056640625</v>
      </c>
      <c r="O1087" s="92">
        <f t="shared" si="181"/>
        <v>-7.1176212050338972E-3</v>
      </c>
      <c r="P1087" s="96">
        <v>28.6149291992187</v>
      </c>
      <c r="Q1087" s="92">
        <f t="shared" si="182"/>
        <v>-1.5409017812710868E-3</v>
      </c>
      <c r="R1087" s="96">
        <v>138.17794799804599</v>
      </c>
      <c r="S1087" s="92">
        <f t="shared" si="183"/>
        <v>-1.5758678436459395E-3</v>
      </c>
      <c r="T1087" s="96">
        <v>146.69743347167901</v>
      </c>
      <c r="U1087" s="92">
        <f t="shared" si="184"/>
        <v>-1.6203741366808466E-2</v>
      </c>
      <c r="V1087" s="96">
        <v>239.248443603515</v>
      </c>
      <c r="W1087" s="92">
        <f t="shared" si="185"/>
        <v>1.0410275501596011E-2</v>
      </c>
      <c r="X1087" s="96">
        <v>477.84191894531199</v>
      </c>
      <c r="Y1087" s="92">
        <f t="shared" si="186"/>
        <v>-1.1061661848901561E-2</v>
      </c>
    </row>
    <row r="1088" spans="3:25" ht="14.25" customHeight="1" x14ac:dyDescent="0.35">
      <c r="C1088" s="95">
        <v>44685</v>
      </c>
      <c r="D1088" s="96">
        <v>28201.4</v>
      </c>
      <c r="E1088" s="92">
        <f t="shared" si="176"/>
        <v>-1.3027737093440961E-2</v>
      </c>
      <c r="F1088" s="96">
        <v>2783.30004882812</v>
      </c>
      <c r="G1088" s="92">
        <f t="shared" si="177"/>
        <v>-7.5415510035800049E-3</v>
      </c>
      <c r="H1088" s="96">
        <v>2671.35009765625</v>
      </c>
      <c r="I1088" s="92">
        <f t="shared" si="178"/>
        <v>-5.617679598423686E-2</v>
      </c>
      <c r="J1088" s="96">
        <v>53.270000457763601</v>
      </c>
      <c r="K1088" s="92">
        <f t="shared" si="179"/>
        <v>-4.9937564692354774E-2</v>
      </c>
      <c r="L1088" s="96">
        <v>69.160140991210895</v>
      </c>
      <c r="M1088" s="92">
        <f t="shared" si="180"/>
        <v>-7.1173531389426836E-3</v>
      </c>
      <c r="N1088" s="96">
        <v>301.27743530273398</v>
      </c>
      <c r="O1088" s="92">
        <f t="shared" si="181"/>
        <v>1.3608923959967933E-2</v>
      </c>
      <c r="P1088" s="96">
        <v>28.659090042114201</v>
      </c>
      <c r="Q1088" s="92">
        <f t="shared" si="182"/>
        <v>-2.98953634195257E-2</v>
      </c>
      <c r="R1088" s="96">
        <v>138.39604187011699</v>
      </c>
      <c r="S1088" s="92">
        <f t="shared" si="183"/>
        <v>7.3016104301797391E-3</v>
      </c>
      <c r="T1088" s="96">
        <v>149.11363220214801</v>
      </c>
      <c r="U1088" s="92">
        <f t="shared" si="184"/>
        <v>2.6128051287130249E-2</v>
      </c>
      <c r="V1088" s="96">
        <v>236.78346252441401</v>
      </c>
      <c r="W1088" s="92">
        <f t="shared" si="185"/>
        <v>-1.4285824086900711E-2</v>
      </c>
      <c r="X1088" s="96">
        <v>483.186767578125</v>
      </c>
      <c r="Y1088" s="92">
        <f t="shared" si="186"/>
        <v>-1.4626510541019266E-2</v>
      </c>
    </row>
    <row r="1089" spans="3:25" ht="14.25" customHeight="1" x14ac:dyDescent="0.35">
      <c r="C1089" s="95">
        <v>44683</v>
      </c>
      <c r="D1089" s="96">
        <v>28573.65</v>
      </c>
      <c r="E1089" s="92">
        <f t="shared" si="176"/>
        <v>-7.169298615276043E-4</v>
      </c>
      <c r="F1089" s="96">
        <v>2804.44995117187</v>
      </c>
      <c r="G1089" s="92">
        <f t="shared" si="177"/>
        <v>5.3593658977846292E-3</v>
      </c>
      <c r="H1089" s="96">
        <v>2830.35009765625</v>
      </c>
      <c r="I1089" s="92">
        <f t="shared" si="178"/>
        <v>-1.8194099584947332E-2</v>
      </c>
      <c r="J1089" s="96">
        <v>56.069999694824197</v>
      </c>
      <c r="K1089" s="92">
        <f t="shared" si="179"/>
        <v>0</v>
      </c>
      <c r="L1089" s="96">
        <v>69.655906677246094</v>
      </c>
      <c r="M1089" s="92">
        <f t="shared" si="180"/>
        <v>-1.5761928791785507E-2</v>
      </c>
      <c r="N1089" s="96">
        <v>297.232421875</v>
      </c>
      <c r="O1089" s="92">
        <f t="shared" si="181"/>
        <v>-3.9981138127140659E-2</v>
      </c>
      <c r="P1089" s="96">
        <v>29.5422668457031</v>
      </c>
      <c r="Q1089" s="92">
        <f t="shared" si="182"/>
        <v>7.5300706171406162E-3</v>
      </c>
      <c r="R1089" s="96">
        <v>137.39285278320301</v>
      </c>
      <c r="S1089" s="92">
        <f t="shared" si="183"/>
        <v>8.3228665725396667E-3</v>
      </c>
      <c r="T1089" s="96">
        <v>145.31678771972599</v>
      </c>
      <c r="U1089" s="92">
        <f t="shared" si="184"/>
        <v>1.6685048203893826E-2</v>
      </c>
      <c r="V1089" s="96">
        <v>240.21513366699199</v>
      </c>
      <c r="W1089" s="92">
        <f t="shared" si="185"/>
        <v>2.5376586101766296E-2</v>
      </c>
      <c r="X1089" s="96">
        <v>490.35900878906199</v>
      </c>
      <c r="Y1089" s="92">
        <f t="shared" si="186"/>
        <v>6.6584583207796033E-3</v>
      </c>
    </row>
    <row r="1090" spans="3:25" ht="14.25" customHeight="1" x14ac:dyDescent="0.35">
      <c r="C1090" s="95">
        <v>44680</v>
      </c>
      <c r="D1090" s="96">
        <v>28594.15</v>
      </c>
      <c r="E1090" s="92">
        <f t="shared" si="176"/>
        <v>-1.5559748124532979E-2</v>
      </c>
      <c r="F1090" s="96">
        <v>2789.5</v>
      </c>
      <c r="G1090" s="92">
        <f t="shared" si="177"/>
        <v>-2.5565954243175204E-3</v>
      </c>
      <c r="H1090" s="96">
        <v>2882.80004882812</v>
      </c>
      <c r="I1090" s="92">
        <f t="shared" si="178"/>
        <v>-1.0095427112386091E-2</v>
      </c>
      <c r="J1090" s="96">
        <v>56.069999694824197</v>
      </c>
      <c r="K1090" s="92">
        <f t="shared" si="179"/>
        <v>-1.3720295518598324E-2</v>
      </c>
      <c r="L1090" s="96">
        <v>70.771400451660099</v>
      </c>
      <c r="M1090" s="92">
        <f t="shared" si="180"/>
        <v>-1.748203961218775E-3</v>
      </c>
      <c r="N1090" s="96">
        <v>309.61102294921801</v>
      </c>
      <c r="O1090" s="92">
        <f t="shared" si="181"/>
        <v>-3.8589619023948085E-2</v>
      </c>
      <c r="P1090" s="96">
        <v>29.321474075317301</v>
      </c>
      <c r="Q1090" s="92">
        <f t="shared" si="182"/>
        <v>-2.0648821158562702E-2</v>
      </c>
      <c r="R1090" s="96">
        <v>136.2587890625</v>
      </c>
      <c r="S1090" s="92">
        <f t="shared" si="183"/>
        <v>-2.1916220789811924E-2</v>
      </c>
      <c r="T1090" s="96">
        <v>142.93196105957</v>
      </c>
      <c r="U1090" s="92">
        <f t="shared" si="184"/>
        <v>-3.3319016244701682E-2</v>
      </c>
      <c r="V1090" s="96">
        <v>234.27015686035099</v>
      </c>
      <c r="W1090" s="92">
        <f t="shared" si="185"/>
        <v>-2.3766411450038216E-2</v>
      </c>
      <c r="X1090" s="96">
        <v>487.11557006835898</v>
      </c>
      <c r="Y1090" s="92">
        <f t="shared" si="186"/>
        <v>-2.709840495075333E-2</v>
      </c>
    </row>
    <row r="1091" spans="3:25" ht="14.25" customHeight="1" x14ac:dyDescent="0.35">
      <c r="C1091" s="95">
        <v>44679</v>
      </c>
      <c r="D1091" s="96">
        <v>29046.1</v>
      </c>
      <c r="E1091" s="92">
        <f t="shared" si="176"/>
        <v>1.8175381034506888E-2</v>
      </c>
      <c r="F1091" s="96">
        <v>2796.64990234375</v>
      </c>
      <c r="G1091" s="92">
        <f t="shared" si="177"/>
        <v>3.1137066843243355E-2</v>
      </c>
      <c r="H1091" s="96">
        <v>2912.19995117187</v>
      </c>
      <c r="I1091" s="92">
        <f t="shared" si="178"/>
        <v>2.4827143122005069E-2</v>
      </c>
      <c r="J1091" s="96">
        <v>56.849998474121001</v>
      </c>
      <c r="K1091" s="92">
        <f t="shared" si="179"/>
        <v>-4.9966605461940206E-2</v>
      </c>
      <c r="L1091" s="96">
        <v>70.895339965820298</v>
      </c>
      <c r="M1091" s="92">
        <f t="shared" si="180"/>
        <v>2.0821031800655199E-2</v>
      </c>
      <c r="N1091" s="96">
        <v>322.03836059570301</v>
      </c>
      <c r="O1091" s="92">
        <f t="shared" si="181"/>
        <v>-3.4764758649408867E-2</v>
      </c>
      <c r="P1091" s="96">
        <v>29.939693450927699</v>
      </c>
      <c r="Q1091" s="92">
        <f t="shared" si="182"/>
        <v>3.0395001701787105E-2</v>
      </c>
      <c r="R1091" s="96">
        <v>139.31198120117099</v>
      </c>
      <c r="S1091" s="92">
        <f t="shared" si="183"/>
        <v>2.6020033010380361E-2</v>
      </c>
      <c r="T1091" s="96">
        <v>147.85845947265599</v>
      </c>
      <c r="U1091" s="92">
        <f t="shared" si="184"/>
        <v>2.7474673786497705E-2</v>
      </c>
      <c r="V1091" s="96">
        <v>239.97346496582</v>
      </c>
      <c r="W1091" s="92">
        <f t="shared" si="185"/>
        <v>3.6386357422957261E-3</v>
      </c>
      <c r="X1091" s="96">
        <v>500.68328857421801</v>
      </c>
      <c r="Y1091" s="92">
        <f t="shared" si="186"/>
        <v>5.9660597842086105E-3</v>
      </c>
    </row>
    <row r="1092" spans="3:25" ht="14.25" customHeight="1" x14ac:dyDescent="0.35">
      <c r="C1092" s="95">
        <v>44678</v>
      </c>
      <c r="D1092" s="96">
        <v>28527.599999999999</v>
      </c>
      <c r="E1092" s="92">
        <f t="shared" ref="E1092:E1155" si="187">D1092/D1093-1</f>
        <v>-1.2974611280646031E-2</v>
      </c>
      <c r="F1092" s="96">
        <v>2712.19995117187</v>
      </c>
      <c r="G1092" s="92">
        <f t="shared" ref="G1092:G1155" si="188">F1092/F1093-1</f>
        <v>-3.5679399802347356E-2</v>
      </c>
      <c r="H1092" s="96">
        <v>2841.64990234375</v>
      </c>
      <c r="I1092" s="92">
        <f t="shared" ref="I1092:I1155" si="189">H1092/H1093-1</f>
        <v>-3.7528171742298944E-2</v>
      </c>
      <c r="J1092" s="96">
        <v>59.840000152587798</v>
      </c>
      <c r="K1092" s="92">
        <f t="shared" ref="K1092:K1155" si="190">J1092/J1093-1</f>
        <v>4.7435656114228175E-2</v>
      </c>
      <c r="L1092" s="96">
        <v>69.449333190917898</v>
      </c>
      <c r="M1092" s="92">
        <f t="shared" ref="M1092:M1155" si="191">L1092/L1093-1</f>
        <v>2.3851465494153512E-3</v>
      </c>
      <c r="N1092" s="96">
        <v>333.63717651367102</v>
      </c>
      <c r="O1092" s="92">
        <f t="shared" ref="O1092:O1155" si="192">N1092/N1093-1</f>
        <v>-1.0979563851644225E-2</v>
      </c>
      <c r="P1092" s="96">
        <v>29.056520462036101</v>
      </c>
      <c r="Q1092" s="92">
        <f t="shared" ref="Q1092:Q1155" si="193">P1092/P1093-1</f>
        <v>-2.662720948301367E-2</v>
      </c>
      <c r="R1092" s="96">
        <v>135.77900695800699</v>
      </c>
      <c r="S1092" s="92">
        <f t="shared" ref="S1092:S1155" si="194">R1092/R1093-1</f>
        <v>-8.5988747484446737E-3</v>
      </c>
      <c r="T1092" s="96">
        <v>143.90472412109301</v>
      </c>
      <c r="U1092" s="92">
        <f t="shared" ref="U1092:U1155" si="195">T1092/T1093-1</f>
        <v>-9.9306758098088865E-3</v>
      </c>
      <c r="V1092" s="96">
        <v>239.10345458984301</v>
      </c>
      <c r="W1092" s="92">
        <f t="shared" ref="W1092:W1155" si="196">V1092/V1093-1</f>
        <v>-6.0278167109367731E-3</v>
      </c>
      <c r="X1092" s="96">
        <v>497.71389770507801</v>
      </c>
      <c r="Y1092" s="92">
        <f t="shared" ref="Y1092:Y1155" si="197">X1092/X1093-1</f>
        <v>-4.0223621988574321E-3</v>
      </c>
    </row>
    <row r="1093" spans="3:25" ht="14.25" customHeight="1" x14ac:dyDescent="0.35">
      <c r="C1093" s="95">
        <v>44677</v>
      </c>
      <c r="D1093" s="96">
        <v>28902.6</v>
      </c>
      <c r="E1093" s="92">
        <f t="shared" si="187"/>
        <v>2.6549364058376712E-2</v>
      </c>
      <c r="F1093" s="96">
        <v>2812.55004882812</v>
      </c>
      <c r="G1093" s="92">
        <f t="shared" si="188"/>
        <v>7.5174950810686036E-2</v>
      </c>
      <c r="H1093" s="96">
        <v>2952.44995117187</v>
      </c>
      <c r="I1093" s="92">
        <f t="shared" si="189"/>
        <v>4.5485110188339339E-2</v>
      </c>
      <c r="J1093" s="96">
        <v>57.130001068115199</v>
      </c>
      <c r="K1093" s="92">
        <f t="shared" si="190"/>
        <v>4.9990833088239262E-2</v>
      </c>
      <c r="L1093" s="96">
        <v>69.284080505371094</v>
      </c>
      <c r="M1093" s="92">
        <f t="shared" si="191"/>
        <v>-1.1911527377865827E-3</v>
      </c>
      <c r="N1093" s="96">
        <v>337.34103393554602</v>
      </c>
      <c r="O1093" s="92">
        <f t="shared" si="192"/>
        <v>4.9901515852347922E-2</v>
      </c>
      <c r="P1093" s="96">
        <v>29.8513793945312</v>
      </c>
      <c r="Q1093" s="92">
        <f t="shared" si="193"/>
        <v>-2.9497314840998268E-3</v>
      </c>
      <c r="R1093" s="96">
        <v>136.95668029785099</v>
      </c>
      <c r="S1093" s="92">
        <f t="shared" si="194"/>
        <v>5.7653721780783762E-3</v>
      </c>
      <c r="T1093" s="96">
        <v>145.34812927246</v>
      </c>
      <c r="U1093" s="92">
        <f t="shared" si="195"/>
        <v>3.9263969678104527E-2</v>
      </c>
      <c r="V1093" s="96">
        <v>240.553466796875</v>
      </c>
      <c r="W1093" s="92">
        <f t="shared" si="196"/>
        <v>6.0643716315991192E-3</v>
      </c>
      <c r="X1093" s="96">
        <v>499.72396850585898</v>
      </c>
      <c r="Y1093" s="92">
        <f t="shared" si="197"/>
        <v>1.843404901507939E-2</v>
      </c>
    </row>
    <row r="1094" spans="3:25" ht="14.25" customHeight="1" x14ac:dyDescent="0.35">
      <c r="C1094" s="95">
        <v>44676</v>
      </c>
      <c r="D1094" s="96">
        <v>28155.1</v>
      </c>
      <c r="E1094" s="92">
        <f t="shared" si="187"/>
        <v>-2.5021080316438571E-2</v>
      </c>
      <c r="F1094" s="96">
        <v>2615.89990234375</v>
      </c>
      <c r="G1094" s="92">
        <f t="shared" si="188"/>
        <v>-1.6042634406363776E-2</v>
      </c>
      <c r="H1094" s="96">
        <v>2824</v>
      </c>
      <c r="I1094" s="92">
        <f t="shared" si="189"/>
        <v>-2.0396853001311221E-2</v>
      </c>
      <c r="J1094" s="96">
        <v>54.409999847412102</v>
      </c>
      <c r="K1094" s="92">
        <f t="shared" si="190"/>
        <v>4.9980705670413128E-2</v>
      </c>
      <c r="L1094" s="96">
        <v>69.366706848144503</v>
      </c>
      <c r="M1094" s="92">
        <f t="shared" si="191"/>
        <v>-2.9691497272371636E-3</v>
      </c>
      <c r="N1094" s="96">
        <v>321.30731201171801</v>
      </c>
      <c r="O1094" s="92">
        <f t="shared" si="192"/>
        <v>-4.0878763139115981E-2</v>
      </c>
      <c r="P1094" s="96">
        <v>29.939693450927699</v>
      </c>
      <c r="Q1094" s="92">
        <f t="shared" si="193"/>
        <v>-4.641354004610887E-2</v>
      </c>
      <c r="R1094" s="96">
        <v>136.17160034179599</v>
      </c>
      <c r="S1094" s="92">
        <f t="shared" si="194"/>
        <v>-2.7111159175775557E-2</v>
      </c>
      <c r="T1094" s="96">
        <v>139.85679626464801</v>
      </c>
      <c r="U1094" s="92">
        <f t="shared" si="195"/>
        <v>-1.1532589808764149E-2</v>
      </c>
      <c r="V1094" s="96">
        <v>239.10345458984301</v>
      </c>
      <c r="W1094" s="92">
        <f t="shared" si="196"/>
        <v>-2.2718318828566231E-2</v>
      </c>
      <c r="X1094" s="96">
        <v>490.67877197265602</v>
      </c>
      <c r="Y1094" s="92">
        <f t="shared" si="197"/>
        <v>-8.4009151896646816E-3</v>
      </c>
    </row>
    <row r="1095" spans="3:25" ht="14.25" customHeight="1" x14ac:dyDescent="0.35">
      <c r="C1095" s="95">
        <v>44673</v>
      </c>
      <c r="D1095" s="96">
        <v>28877.65</v>
      </c>
      <c r="E1095" s="92">
        <f t="shared" si="187"/>
        <v>-5.11093502377169E-3</v>
      </c>
      <c r="F1095" s="96">
        <v>2658.55004882812</v>
      </c>
      <c r="G1095" s="92">
        <f t="shared" si="188"/>
        <v>-1.5205973975096931E-2</v>
      </c>
      <c r="H1095" s="96">
        <v>2882.80004882812</v>
      </c>
      <c r="I1095" s="92">
        <f t="shared" si="189"/>
        <v>2.5360145412811619E-2</v>
      </c>
      <c r="J1095" s="96">
        <v>51.819999694824197</v>
      </c>
      <c r="K1095" s="92">
        <f t="shared" si="190"/>
        <v>4.9837906281484212E-2</v>
      </c>
      <c r="L1095" s="96">
        <v>69.573280334472599</v>
      </c>
      <c r="M1095" s="92">
        <f t="shared" si="191"/>
        <v>5.9405104076915016E-4</v>
      </c>
      <c r="N1095" s="96">
        <v>335.00177001953102</v>
      </c>
      <c r="O1095" s="92">
        <f t="shared" si="192"/>
        <v>1.0585085615382406E-2</v>
      </c>
      <c r="P1095" s="96">
        <v>31.396936416625898</v>
      </c>
      <c r="Q1095" s="92">
        <f t="shared" si="193"/>
        <v>-1.3869654601151193E-2</v>
      </c>
      <c r="R1095" s="96">
        <v>139.96624755859301</v>
      </c>
      <c r="S1095" s="92">
        <f t="shared" si="194"/>
        <v>-1.3829014763066305E-2</v>
      </c>
      <c r="T1095" s="96">
        <v>141.488525390625</v>
      </c>
      <c r="U1095" s="92">
        <f t="shared" si="195"/>
        <v>-7.9207208934477524E-3</v>
      </c>
      <c r="V1095" s="96">
        <v>244.66175842285099</v>
      </c>
      <c r="W1095" s="92">
        <f t="shared" si="196"/>
        <v>-2.2213661777945037E-2</v>
      </c>
      <c r="X1095" s="96">
        <v>494.835845947265</v>
      </c>
      <c r="Y1095" s="92">
        <f t="shared" si="197"/>
        <v>-2.8781576705010803E-2</v>
      </c>
    </row>
    <row r="1096" spans="3:25" ht="14.25" customHeight="1" x14ac:dyDescent="0.35">
      <c r="C1096" s="95">
        <v>44672</v>
      </c>
      <c r="D1096" s="96">
        <v>29026</v>
      </c>
      <c r="E1096" s="92">
        <f t="shared" si="187"/>
        <v>1.1686713813186866E-2</v>
      </c>
      <c r="F1096" s="96">
        <v>2699.60009765625</v>
      </c>
      <c r="G1096" s="92">
        <f t="shared" si="188"/>
        <v>4.4836556005289907E-3</v>
      </c>
      <c r="H1096" s="96">
        <v>2811.5</v>
      </c>
      <c r="I1096" s="92">
        <f t="shared" si="189"/>
        <v>2.312120252487837E-4</v>
      </c>
      <c r="J1096" s="96">
        <v>49.360000610351499</v>
      </c>
      <c r="K1096" s="92">
        <f t="shared" si="190"/>
        <v>4.9989414437861424E-2</v>
      </c>
      <c r="L1096" s="96">
        <v>69.531974792480398</v>
      </c>
      <c r="M1096" s="92">
        <f t="shared" si="191"/>
        <v>-2.3708988179338419E-3</v>
      </c>
      <c r="N1096" s="96">
        <v>331.49288940429602</v>
      </c>
      <c r="O1096" s="92">
        <f t="shared" si="192"/>
        <v>1.5375484886060553E-2</v>
      </c>
      <c r="P1096" s="96">
        <v>31.838525772094702</v>
      </c>
      <c r="Q1096" s="92">
        <f t="shared" si="193"/>
        <v>3.2951169005270398E-2</v>
      </c>
      <c r="R1096" s="96">
        <v>141.92898559570301</v>
      </c>
      <c r="S1096" s="92">
        <f t="shared" si="194"/>
        <v>1.3707205511088727E-2</v>
      </c>
      <c r="T1096" s="96">
        <v>142.6181640625</v>
      </c>
      <c r="U1096" s="92">
        <f t="shared" si="195"/>
        <v>1.1012878491409861E-3</v>
      </c>
      <c r="V1096" s="96">
        <v>250.22006225585901</v>
      </c>
      <c r="W1096" s="92">
        <f t="shared" si="196"/>
        <v>3.6851608210429987E-2</v>
      </c>
      <c r="X1096" s="96">
        <v>509.50006103515602</v>
      </c>
      <c r="Y1096" s="92">
        <f t="shared" si="197"/>
        <v>1.2712146366108401E-2</v>
      </c>
    </row>
    <row r="1097" spans="3:25" ht="14.25" customHeight="1" x14ac:dyDescent="0.35">
      <c r="C1097" s="95">
        <v>44671</v>
      </c>
      <c r="D1097" s="96">
        <v>28690.7</v>
      </c>
      <c r="E1097" s="92">
        <f t="shared" si="187"/>
        <v>8.7848991855026259E-3</v>
      </c>
      <c r="F1097" s="96">
        <v>2687.55004882812</v>
      </c>
      <c r="G1097" s="92">
        <f t="shared" si="188"/>
        <v>3.4448912960845401E-2</v>
      </c>
      <c r="H1097" s="96">
        <v>2810.85009765625</v>
      </c>
      <c r="I1097" s="92">
        <f t="shared" si="189"/>
        <v>-3.4718953007737641E-2</v>
      </c>
      <c r="J1097" s="96">
        <v>47.009998321533203</v>
      </c>
      <c r="K1097" s="92">
        <f t="shared" si="190"/>
        <v>1.118512850704545E-2</v>
      </c>
      <c r="L1097" s="96">
        <v>69.697219848632798</v>
      </c>
      <c r="M1097" s="92">
        <f t="shared" si="191"/>
        <v>-3.5440171599753212E-3</v>
      </c>
      <c r="N1097" s="96">
        <v>326.47320556640602</v>
      </c>
      <c r="O1097" s="92">
        <f t="shared" si="192"/>
        <v>-7.9963961785241011E-3</v>
      </c>
      <c r="P1097" s="96">
        <v>30.8228759765625</v>
      </c>
      <c r="Q1097" s="92">
        <f t="shared" si="193"/>
        <v>3.560838162735469E-2</v>
      </c>
      <c r="R1097" s="96">
        <v>140.009841918945</v>
      </c>
      <c r="S1097" s="92">
        <f t="shared" si="194"/>
        <v>-9.3377137256878129E-4</v>
      </c>
      <c r="T1097" s="96">
        <v>142.46127319335901</v>
      </c>
      <c r="U1097" s="92">
        <f t="shared" si="195"/>
        <v>-3.7304318792026336E-3</v>
      </c>
      <c r="V1097" s="96">
        <v>241.32678222656199</v>
      </c>
      <c r="W1097" s="92">
        <f t="shared" si="196"/>
        <v>1.298448260655638E-2</v>
      </c>
      <c r="X1097" s="96">
        <v>503.10452270507801</v>
      </c>
      <c r="Y1097" s="92">
        <f t="shared" si="197"/>
        <v>5.5700076343092597E-3</v>
      </c>
    </row>
    <row r="1098" spans="3:25" ht="14.25" customHeight="1" x14ac:dyDescent="0.35">
      <c r="C1098" s="95">
        <v>44670</v>
      </c>
      <c r="D1098" s="96">
        <v>28440.85</v>
      </c>
      <c r="E1098" s="92">
        <f t="shared" si="187"/>
        <v>6.2097160066421075E-4</v>
      </c>
      <c r="F1098" s="96">
        <v>2598.05004882812</v>
      </c>
      <c r="G1098" s="92">
        <f t="shared" si="188"/>
        <v>-4.7740350280001675E-2</v>
      </c>
      <c r="H1098" s="96">
        <v>2911.94995117187</v>
      </c>
      <c r="I1098" s="92">
        <f t="shared" si="189"/>
        <v>-1.9710502887773096E-2</v>
      </c>
      <c r="J1098" s="96">
        <v>46.490001678466797</v>
      </c>
      <c r="K1098" s="92">
        <f t="shared" si="190"/>
        <v>-8.3190994189984435E-3</v>
      </c>
      <c r="L1098" s="96">
        <v>69.945106506347599</v>
      </c>
      <c r="M1098" s="92">
        <f t="shared" si="191"/>
        <v>-1.6269702032411959E-2</v>
      </c>
      <c r="N1098" s="96">
        <v>329.10485839843699</v>
      </c>
      <c r="O1098" s="92">
        <f t="shared" si="192"/>
        <v>-1.315210555945745E-2</v>
      </c>
      <c r="P1098" s="96">
        <v>29.7630615234375</v>
      </c>
      <c r="Q1098" s="92">
        <f t="shared" si="193"/>
        <v>1.8127058921783679E-2</v>
      </c>
      <c r="R1098" s="96">
        <v>140.140701293945</v>
      </c>
      <c r="S1098" s="92">
        <f t="shared" si="194"/>
        <v>-1.5624902867530488E-2</v>
      </c>
      <c r="T1098" s="96">
        <v>142.994705200195</v>
      </c>
      <c r="U1098" s="92">
        <f t="shared" si="195"/>
        <v>-1.4063167578309943E-2</v>
      </c>
      <c r="V1098" s="96">
        <v>238.23344421386699</v>
      </c>
      <c r="W1098" s="92">
        <f t="shared" si="196"/>
        <v>-4.4397079072849843E-2</v>
      </c>
      <c r="X1098" s="96">
        <v>500.31774902343699</v>
      </c>
      <c r="Y1098" s="92">
        <f t="shared" si="197"/>
        <v>-4.0140487020735249E-2</v>
      </c>
    </row>
    <row r="1099" spans="3:25" ht="14.25" customHeight="1" x14ac:dyDescent="0.35">
      <c r="C1099" s="95">
        <v>44669</v>
      </c>
      <c r="D1099" s="96">
        <v>28423.200000000001</v>
      </c>
      <c r="E1099" s="92">
        <f t="shared" si="187"/>
        <v>8.1401164089849321E-3</v>
      </c>
      <c r="F1099" s="96">
        <v>2728.30004882812</v>
      </c>
      <c r="G1099" s="92">
        <f t="shared" si="188"/>
        <v>1.3955235093605856E-2</v>
      </c>
      <c r="H1099" s="96">
        <v>2970.5</v>
      </c>
      <c r="I1099" s="92">
        <f t="shared" si="189"/>
        <v>3.7077104130668781E-2</v>
      </c>
      <c r="J1099" s="96">
        <v>46.880001068115199</v>
      </c>
      <c r="K1099" s="92">
        <f t="shared" si="190"/>
        <v>4.9943996999503026E-2</v>
      </c>
      <c r="L1099" s="96">
        <v>71.101913452148395</v>
      </c>
      <c r="M1099" s="92">
        <f t="shared" si="191"/>
        <v>2.1971554457787645E-2</v>
      </c>
      <c r="N1099" s="96">
        <v>333.490966796875</v>
      </c>
      <c r="O1099" s="92">
        <f t="shared" si="192"/>
        <v>4.9861905682370589E-2</v>
      </c>
      <c r="P1099" s="96">
        <v>29.233150482177699</v>
      </c>
      <c r="Q1099" s="92">
        <f t="shared" si="193"/>
        <v>4.912819475165886E-2</v>
      </c>
      <c r="R1099" s="96">
        <v>142.365142822265</v>
      </c>
      <c r="S1099" s="92">
        <f t="shared" si="194"/>
        <v>6.0084235982097223E-2</v>
      </c>
      <c r="T1099" s="96">
        <v>145.03434753417901</v>
      </c>
      <c r="U1099" s="92">
        <f t="shared" si="195"/>
        <v>6.9716979173159999E-3</v>
      </c>
      <c r="V1099" s="96">
        <v>249.30171203613199</v>
      </c>
      <c r="W1099" s="92">
        <f t="shared" si="196"/>
        <v>-5.5657430454439716E-2</v>
      </c>
      <c r="X1099" s="96">
        <v>521.24060058593705</v>
      </c>
      <c r="Y1099" s="92">
        <f t="shared" si="197"/>
        <v>4.0963468302561923E-2</v>
      </c>
    </row>
    <row r="1100" spans="3:25" ht="14.25" customHeight="1" x14ac:dyDescent="0.35">
      <c r="C1100" s="95">
        <v>44664</v>
      </c>
      <c r="D1100" s="96">
        <v>28193.7</v>
      </c>
      <c r="E1100" s="92">
        <f t="shared" si="187"/>
        <v>4.7988082276484434E-3</v>
      </c>
      <c r="F1100" s="96">
        <v>2690.75</v>
      </c>
      <c r="G1100" s="92">
        <f t="shared" si="188"/>
        <v>3.8051709485293905E-3</v>
      </c>
      <c r="H1100" s="96">
        <v>2864.30004882812</v>
      </c>
      <c r="I1100" s="92">
        <f t="shared" si="189"/>
        <v>2.5748513464716183E-2</v>
      </c>
      <c r="J1100" s="96">
        <v>44.650001525878899</v>
      </c>
      <c r="K1100" s="92">
        <f t="shared" si="190"/>
        <v>-3.2712268772198905E-2</v>
      </c>
      <c r="L1100" s="96">
        <v>69.573280334472599</v>
      </c>
      <c r="M1100" s="92">
        <f t="shared" si="191"/>
        <v>1.1411432794292908E-2</v>
      </c>
      <c r="N1100" s="96">
        <v>317.65222167968699</v>
      </c>
      <c r="O1100" s="92">
        <f t="shared" si="192"/>
        <v>-4.6657930835259598E-2</v>
      </c>
      <c r="P1100" s="96">
        <v>27.864231109619102</v>
      </c>
      <c r="Q1100" s="92">
        <f t="shared" si="193"/>
        <v>1.6103093182186612E-2</v>
      </c>
      <c r="R1100" s="96">
        <v>134.29606628417901</v>
      </c>
      <c r="S1100" s="92">
        <f t="shared" si="194"/>
        <v>8.8468115772435407E-3</v>
      </c>
      <c r="T1100" s="96">
        <v>144.03021240234301</v>
      </c>
      <c r="U1100" s="92">
        <f t="shared" si="195"/>
        <v>-1.5443880128854892E-2</v>
      </c>
      <c r="V1100" s="96">
        <v>263.99499511718699</v>
      </c>
      <c r="W1100" s="92">
        <f t="shared" si="196"/>
        <v>-7.4503856452899919E-3</v>
      </c>
      <c r="X1100" s="96">
        <v>500.72900390625</v>
      </c>
      <c r="Y1100" s="92">
        <f t="shared" si="197"/>
        <v>0</v>
      </c>
    </row>
    <row r="1101" spans="3:25" ht="14.25" customHeight="1" x14ac:dyDescent="0.35">
      <c r="C1101" s="95">
        <v>44663</v>
      </c>
      <c r="D1101" s="96">
        <v>28059.05</v>
      </c>
      <c r="E1101" s="92">
        <f t="shared" si="187"/>
        <v>-6.2404264173330226E-3</v>
      </c>
      <c r="F1101" s="96">
        <v>2680.55004882812</v>
      </c>
      <c r="G1101" s="92">
        <f t="shared" si="188"/>
        <v>-2.7553038698305832E-2</v>
      </c>
      <c r="H1101" s="96">
        <v>2792.39990234375</v>
      </c>
      <c r="I1101" s="92">
        <f t="shared" si="189"/>
        <v>4.7745907233246232E-2</v>
      </c>
      <c r="J1101" s="96">
        <v>46.159999847412102</v>
      </c>
      <c r="K1101" s="92">
        <f t="shared" si="190"/>
        <v>-3.4542281620518756E-3</v>
      </c>
      <c r="L1101" s="96">
        <v>68.788307189941406</v>
      </c>
      <c r="M1101" s="92">
        <f t="shared" si="191"/>
        <v>-1.2455504905344972E-2</v>
      </c>
      <c r="N1101" s="96">
        <v>333.19857788085898</v>
      </c>
      <c r="O1101" s="92">
        <f t="shared" si="192"/>
        <v>-4.9888909696445993E-2</v>
      </c>
      <c r="P1101" s="96">
        <v>27.422641754150298</v>
      </c>
      <c r="Q1101" s="92">
        <f t="shared" si="193"/>
        <v>-2.9687560107310107E-2</v>
      </c>
      <c r="R1101" s="96">
        <v>133.118392944335</v>
      </c>
      <c r="S1101" s="92">
        <f t="shared" si="194"/>
        <v>-3.2658747677302147E-3</v>
      </c>
      <c r="T1101" s="96">
        <v>146.28948974609301</v>
      </c>
      <c r="U1101" s="92">
        <f t="shared" si="195"/>
        <v>9.5276845353127193E-3</v>
      </c>
      <c r="V1101" s="96">
        <v>265.97662353515602</v>
      </c>
      <c r="W1101" s="92">
        <f t="shared" si="196"/>
        <v>-2.7394909144150659E-2</v>
      </c>
      <c r="X1101" s="96">
        <v>500.72900390625</v>
      </c>
      <c r="Y1101" s="92">
        <f t="shared" si="197"/>
        <v>-2.1514017020691223E-2</v>
      </c>
    </row>
    <row r="1102" spans="3:25" ht="14.25" customHeight="1" x14ac:dyDescent="0.35">
      <c r="C1102" s="95">
        <v>44662</v>
      </c>
      <c r="D1102" s="96">
        <v>28235.25</v>
      </c>
      <c r="E1102" s="92">
        <f t="shared" si="187"/>
        <v>2.6262416992879567E-2</v>
      </c>
      <c r="F1102" s="96">
        <v>2756.5</v>
      </c>
      <c r="G1102" s="92">
        <f t="shared" si="188"/>
        <v>8.5129416396024116E-2</v>
      </c>
      <c r="H1102" s="96">
        <v>2665.14990234375</v>
      </c>
      <c r="I1102" s="92">
        <f t="shared" si="189"/>
        <v>0.14785614499146083</v>
      </c>
      <c r="J1102" s="96">
        <v>46.319999694824197</v>
      </c>
      <c r="K1102" s="92">
        <f t="shared" si="190"/>
        <v>4.8200976110189364E-2</v>
      </c>
      <c r="L1102" s="96">
        <v>69.655906677246094</v>
      </c>
      <c r="M1102" s="92">
        <f t="shared" si="191"/>
        <v>-1.8626338568220269E-2</v>
      </c>
      <c r="N1102" s="96">
        <v>350.6943359375</v>
      </c>
      <c r="O1102" s="92">
        <f t="shared" si="192"/>
        <v>4.9744788433285114E-2</v>
      </c>
      <c r="P1102" s="96">
        <v>28.261661529541001</v>
      </c>
      <c r="Q1102" s="92">
        <f t="shared" si="193"/>
        <v>4.7463275780968983E-2</v>
      </c>
      <c r="R1102" s="96">
        <v>133.55456542968699</v>
      </c>
      <c r="S1102" s="92">
        <f t="shared" si="194"/>
        <v>6.9055248685545578E-3</v>
      </c>
      <c r="T1102" s="96">
        <v>144.90884399414</v>
      </c>
      <c r="U1102" s="92">
        <f t="shared" si="195"/>
        <v>-7.3086075450540244E-3</v>
      </c>
      <c r="V1102" s="96">
        <v>273.46826171875</v>
      </c>
      <c r="W1102" s="92">
        <f t="shared" si="196"/>
        <v>1.7260145460921139E-2</v>
      </c>
      <c r="X1102" s="96">
        <v>511.73855590820301</v>
      </c>
      <c r="Y1102" s="92">
        <f t="shared" si="197"/>
        <v>3.234733449467897E-2</v>
      </c>
    </row>
    <row r="1103" spans="3:25" ht="14.25" customHeight="1" x14ac:dyDescent="0.35">
      <c r="C1103" s="95">
        <v>44659</v>
      </c>
      <c r="D1103" s="96">
        <v>27512.7</v>
      </c>
      <c r="E1103" s="92">
        <f t="shared" si="187"/>
        <v>1.8794563259230124E-2</v>
      </c>
      <c r="F1103" s="96">
        <v>2540.25</v>
      </c>
      <c r="G1103" s="92">
        <f t="shared" si="188"/>
        <v>3.6984916730169015E-2</v>
      </c>
      <c r="H1103" s="96">
        <v>2321.85009765625</v>
      </c>
      <c r="I1103" s="92">
        <f t="shared" si="189"/>
        <v>7.1952953673245723E-2</v>
      </c>
      <c r="J1103" s="96">
        <v>44.189998626708899</v>
      </c>
      <c r="K1103" s="92">
        <f t="shared" si="190"/>
        <v>-4.9881741099745192E-2</v>
      </c>
      <c r="L1103" s="96">
        <v>70.977966308593693</v>
      </c>
      <c r="M1103" s="92">
        <f t="shared" si="191"/>
        <v>-1.1628662274385526E-3</v>
      </c>
      <c r="N1103" s="96">
        <v>334.07580566406199</v>
      </c>
      <c r="O1103" s="92">
        <f t="shared" si="192"/>
        <v>4.5288299441260671E-2</v>
      </c>
      <c r="P1103" s="96">
        <v>26.981052398681602</v>
      </c>
      <c r="Q1103" s="92">
        <f t="shared" si="193"/>
        <v>-6.5040787445262982E-3</v>
      </c>
      <c r="R1103" s="96">
        <v>132.63862609863199</v>
      </c>
      <c r="S1103" s="92">
        <f t="shared" si="194"/>
        <v>-9.446185402541829E-3</v>
      </c>
      <c r="T1103" s="96">
        <v>145.97572326660099</v>
      </c>
      <c r="U1103" s="92">
        <f t="shared" si="195"/>
        <v>5.4032200093050431E-3</v>
      </c>
      <c r="V1103" s="96">
        <v>268.82824707031199</v>
      </c>
      <c r="W1103" s="92">
        <f t="shared" si="196"/>
        <v>1.0797249786733687E-3</v>
      </c>
      <c r="X1103" s="96">
        <v>495.703857421875</v>
      </c>
      <c r="Y1103" s="92">
        <f t="shared" si="197"/>
        <v>9.6770520099276336E-3</v>
      </c>
    </row>
    <row r="1104" spans="3:25" ht="14.25" customHeight="1" x14ac:dyDescent="0.35">
      <c r="C1104" s="95">
        <v>44658</v>
      </c>
      <c r="D1104" s="96">
        <v>27005.15</v>
      </c>
      <c r="E1104" s="92">
        <f t="shared" si="187"/>
        <v>-1.6995455381014435E-2</v>
      </c>
      <c r="F1104" s="96">
        <v>2449.64990234375</v>
      </c>
      <c r="G1104" s="92">
        <f t="shared" si="188"/>
        <v>-1.384841118664204E-2</v>
      </c>
      <c r="H1104" s="96">
        <v>2166</v>
      </c>
      <c r="I1104" s="92">
        <f t="shared" si="189"/>
        <v>-1.4289571192871553E-2</v>
      </c>
      <c r="J1104" s="96">
        <v>46.509998321533203</v>
      </c>
      <c r="K1104" s="92">
        <f t="shared" si="190"/>
        <v>-4.9846831529644309E-2</v>
      </c>
      <c r="L1104" s="96">
        <v>71.060600280761705</v>
      </c>
      <c r="M1104" s="92">
        <f t="shared" si="191"/>
        <v>1.956147512181805E-2</v>
      </c>
      <c r="N1104" s="96">
        <v>319.60159301757801</v>
      </c>
      <c r="O1104" s="92">
        <f t="shared" si="192"/>
        <v>-3.2172372617754408E-2</v>
      </c>
      <c r="P1104" s="96">
        <v>27.157688140869102</v>
      </c>
      <c r="Q1104" s="92">
        <f t="shared" si="193"/>
        <v>3.8851284799106711E-2</v>
      </c>
      <c r="R1104" s="96">
        <v>133.90350341796801</v>
      </c>
      <c r="S1104" s="92">
        <f t="shared" si="194"/>
        <v>3.2678946499506978E-3</v>
      </c>
      <c r="T1104" s="96">
        <v>145.19122314453099</v>
      </c>
      <c r="U1104" s="92">
        <f t="shared" si="195"/>
        <v>-2.2396041276294021E-2</v>
      </c>
      <c r="V1104" s="96">
        <v>268.53829956054602</v>
      </c>
      <c r="W1104" s="92">
        <f t="shared" si="196"/>
        <v>-4.1407722019165649E-2</v>
      </c>
      <c r="X1104" s="96">
        <v>490.952880859375</v>
      </c>
      <c r="Y1104" s="92">
        <f t="shared" si="197"/>
        <v>-6.5631185613573839E-3</v>
      </c>
    </row>
    <row r="1105" spans="3:25" ht="14.25" customHeight="1" x14ac:dyDescent="0.35">
      <c r="C1105" s="95">
        <v>44657</v>
      </c>
      <c r="D1105" s="96">
        <v>27472.05</v>
      </c>
      <c r="E1105" s="92">
        <f t="shared" si="187"/>
        <v>1.1837653978818086E-2</v>
      </c>
      <c r="F1105" s="96">
        <v>2484.05004882812</v>
      </c>
      <c r="G1105" s="92">
        <f t="shared" si="188"/>
        <v>1.6449434116447392E-2</v>
      </c>
      <c r="H1105" s="96">
        <v>2197.39990234375</v>
      </c>
      <c r="I1105" s="92">
        <f t="shared" si="189"/>
        <v>3.4705696164802902E-3</v>
      </c>
      <c r="J1105" s="96">
        <v>48.950000762939403</v>
      </c>
      <c r="K1105" s="92">
        <f t="shared" si="190"/>
        <v>4.9978590399776923E-2</v>
      </c>
      <c r="L1105" s="96">
        <v>69.697219848632798</v>
      </c>
      <c r="M1105" s="92">
        <f t="shared" si="191"/>
        <v>2.678022292237614E-2</v>
      </c>
      <c r="N1105" s="96">
        <v>330.22573852539</v>
      </c>
      <c r="O1105" s="92">
        <f t="shared" si="192"/>
        <v>-6.0145248441797472E-3</v>
      </c>
      <c r="P1105" s="96">
        <v>26.1420364379882</v>
      </c>
      <c r="Q1105" s="92">
        <f t="shared" si="193"/>
        <v>0</v>
      </c>
      <c r="R1105" s="96">
        <v>133.46734619140599</v>
      </c>
      <c r="S1105" s="92">
        <f t="shared" si="194"/>
        <v>2.6157109716921312E-2</v>
      </c>
      <c r="T1105" s="96">
        <v>148.51742553710901</v>
      </c>
      <c r="U1105" s="92">
        <f t="shared" si="195"/>
        <v>1.5447295526121119E-2</v>
      </c>
      <c r="V1105" s="96">
        <v>280.13818359375</v>
      </c>
      <c r="W1105" s="92">
        <f t="shared" si="196"/>
        <v>5.9210458753177209E-2</v>
      </c>
      <c r="X1105" s="96">
        <v>494.19635009765602</v>
      </c>
      <c r="Y1105" s="92">
        <f t="shared" si="197"/>
        <v>1.4441062589882314E-2</v>
      </c>
    </row>
    <row r="1106" spans="3:25" ht="14.25" customHeight="1" x14ac:dyDescent="0.35">
      <c r="C1106" s="95">
        <v>44656</v>
      </c>
      <c r="D1106" s="96">
        <v>27150.65</v>
      </c>
      <c r="E1106" s="92">
        <f t="shared" si="187"/>
        <v>1.153645542267423E-2</v>
      </c>
      <c r="F1106" s="96">
        <v>2443.85009765625</v>
      </c>
      <c r="G1106" s="92">
        <f t="shared" si="188"/>
        <v>-3.9331169120644383E-3</v>
      </c>
      <c r="H1106" s="96">
        <v>2189.80004882812</v>
      </c>
      <c r="I1106" s="92">
        <f t="shared" si="189"/>
        <v>3.7598663551433376E-2</v>
      </c>
      <c r="J1106" s="96">
        <v>46.619998931884702</v>
      </c>
      <c r="K1106" s="92">
        <f t="shared" si="190"/>
        <v>9.9787676412877335E-2</v>
      </c>
      <c r="L1106" s="96">
        <v>67.87939453125</v>
      </c>
      <c r="M1106" s="92">
        <f t="shared" si="191"/>
        <v>4.1191428587813439E-2</v>
      </c>
      <c r="N1106" s="96">
        <v>332.22390747070301</v>
      </c>
      <c r="O1106" s="92">
        <f t="shared" si="192"/>
        <v>4.9900066583700387E-2</v>
      </c>
      <c r="P1106" s="96">
        <v>26.1420364379882</v>
      </c>
      <c r="Q1106" s="92">
        <f t="shared" si="193"/>
        <v>3.8596573120432298E-2</v>
      </c>
      <c r="R1106" s="96">
        <v>130.06521606445301</v>
      </c>
      <c r="S1106" s="92">
        <f t="shared" si="194"/>
        <v>3.3263782005866549E-2</v>
      </c>
      <c r="T1106" s="96">
        <v>146.25813293457</v>
      </c>
      <c r="U1106" s="92">
        <f t="shared" si="195"/>
        <v>2.4845944431153066E-2</v>
      </c>
      <c r="V1106" s="96">
        <v>264.47830200195301</v>
      </c>
      <c r="W1106" s="92">
        <f t="shared" si="196"/>
        <v>8.5929785539385461E-2</v>
      </c>
      <c r="X1106" s="96">
        <v>487.16122436523398</v>
      </c>
      <c r="Y1106" s="92">
        <f t="shared" si="197"/>
        <v>4.744131997574752E-2</v>
      </c>
    </row>
    <row r="1107" spans="3:25" ht="14.25" customHeight="1" x14ac:dyDescent="0.35">
      <c r="C1107" s="95">
        <v>44655</v>
      </c>
      <c r="D1107" s="96">
        <v>26841</v>
      </c>
      <c r="E1107" s="92">
        <f t="shared" si="187"/>
        <v>1.4609990738815748E-2</v>
      </c>
      <c r="F1107" s="96">
        <v>2453.5</v>
      </c>
      <c r="G1107" s="92">
        <f t="shared" si="188"/>
        <v>1.3235891500718022E-2</v>
      </c>
      <c r="H1107" s="96">
        <v>2110.44995117187</v>
      </c>
      <c r="I1107" s="92">
        <f t="shared" si="189"/>
        <v>8.5008471369771632E-2</v>
      </c>
      <c r="J1107" s="96">
        <v>42.389999389648402</v>
      </c>
      <c r="K1107" s="92">
        <f t="shared" si="190"/>
        <v>4.1779327115130993E-2</v>
      </c>
      <c r="L1107" s="96">
        <v>65.193962097167898</v>
      </c>
      <c r="M1107" s="92">
        <f t="shared" si="191"/>
        <v>1.9045923962393019E-3</v>
      </c>
      <c r="N1107" s="96">
        <v>316.433837890625</v>
      </c>
      <c r="O1107" s="92">
        <f t="shared" si="192"/>
        <v>4.9967535663179463E-2</v>
      </c>
      <c r="P1107" s="96">
        <v>25.170539855956999</v>
      </c>
      <c r="Q1107" s="92">
        <f t="shared" si="193"/>
        <v>2.3339289094445714E-2</v>
      </c>
      <c r="R1107" s="96">
        <v>125.878036499023</v>
      </c>
      <c r="S1107" s="92">
        <f t="shared" si="194"/>
        <v>9.4441484603855486E-3</v>
      </c>
      <c r="T1107" s="96">
        <v>142.712310791015</v>
      </c>
      <c r="U1107" s="92">
        <f t="shared" si="195"/>
        <v>1.0442258915948077E-2</v>
      </c>
      <c r="V1107" s="96">
        <v>243.55009460449199</v>
      </c>
      <c r="W1107" s="92">
        <f t="shared" si="196"/>
        <v>2.6481980115526493E-2</v>
      </c>
      <c r="X1107" s="96">
        <v>465.096435546875</v>
      </c>
      <c r="Y1107" s="92">
        <f t="shared" si="197"/>
        <v>1.3035008424189476E-2</v>
      </c>
    </row>
    <row r="1108" spans="3:25" ht="14.25" customHeight="1" x14ac:dyDescent="0.35">
      <c r="C1108" s="95">
        <v>44652</v>
      </c>
      <c r="D1108" s="96">
        <v>26454.5</v>
      </c>
      <c r="E1108" s="92">
        <f t="shared" si="187"/>
        <v>2.4494616993261609E-2</v>
      </c>
      <c r="F1108" s="96">
        <v>2421.44995117187</v>
      </c>
      <c r="G1108" s="92">
        <f t="shared" si="188"/>
        <v>2.2507041794680882E-2</v>
      </c>
      <c r="H1108" s="96">
        <v>1945.09997558593</v>
      </c>
      <c r="I1108" s="92">
        <f t="shared" si="189"/>
        <v>1.5877174068685829E-2</v>
      </c>
      <c r="J1108" s="96">
        <v>40.689998626708899</v>
      </c>
      <c r="K1108" s="92">
        <f t="shared" si="190"/>
        <v>9.9135551690022972E-2</v>
      </c>
      <c r="L1108" s="96">
        <v>65.070030212402301</v>
      </c>
      <c r="M1108" s="92">
        <f t="shared" si="191"/>
        <v>3.8233530080358902E-2</v>
      </c>
      <c r="N1108" s="96">
        <v>301.37487792968699</v>
      </c>
      <c r="O1108" s="92">
        <f t="shared" si="192"/>
        <v>2.3163570206010009E-2</v>
      </c>
      <c r="P1108" s="96">
        <v>24.5964756011962</v>
      </c>
      <c r="Q1108" s="92">
        <f t="shared" si="193"/>
        <v>1.7985649235530143E-3</v>
      </c>
      <c r="R1108" s="96">
        <v>124.70034790039</v>
      </c>
      <c r="S1108" s="92">
        <f t="shared" si="194"/>
        <v>5.8888679994097748E-2</v>
      </c>
      <c r="T1108" s="96">
        <v>141.23747253417901</v>
      </c>
      <c r="U1108" s="92">
        <f t="shared" si="195"/>
        <v>3.8053463660766118E-2</v>
      </c>
      <c r="V1108" s="96">
        <v>237.26679992675699</v>
      </c>
      <c r="W1108" s="92">
        <f t="shared" si="196"/>
        <v>2.8493665042873983E-2</v>
      </c>
      <c r="X1108" s="96">
        <v>459.11190795898398</v>
      </c>
      <c r="Y1108" s="92">
        <f t="shared" si="197"/>
        <v>2.165281955574061E-2</v>
      </c>
    </row>
    <row r="1109" spans="3:25" ht="14.25" customHeight="1" x14ac:dyDescent="0.35">
      <c r="C1109" s="95">
        <v>44651</v>
      </c>
      <c r="D1109" s="96">
        <v>25822</v>
      </c>
      <c r="E1109" s="92">
        <f t="shared" si="187"/>
        <v>-1.3227001647574399E-3</v>
      </c>
      <c r="F1109" s="96">
        <v>2368.14990234375</v>
      </c>
      <c r="G1109" s="92">
        <f t="shared" si="188"/>
        <v>-3.8908052410033811E-3</v>
      </c>
      <c r="H1109" s="96">
        <v>1914.69995117187</v>
      </c>
      <c r="I1109" s="92">
        <f t="shared" si="189"/>
        <v>3.0988302507207077E-2</v>
      </c>
      <c r="J1109" s="96">
        <v>37.020000457763601</v>
      </c>
      <c r="K1109" s="92">
        <f t="shared" si="190"/>
        <v>7.9300328898089134E-2</v>
      </c>
      <c r="L1109" s="96">
        <v>62.673789978027301</v>
      </c>
      <c r="M1109" s="92">
        <f t="shared" si="191"/>
        <v>-2.1290220811920224E-2</v>
      </c>
      <c r="N1109" s="96">
        <v>294.552001953125</v>
      </c>
      <c r="O1109" s="92">
        <f t="shared" si="192"/>
        <v>9.0149687747198559E-3</v>
      </c>
      <c r="P1109" s="96">
        <v>24.5523166656494</v>
      </c>
      <c r="Q1109" s="92">
        <f t="shared" si="193"/>
        <v>1.8315057434304061E-2</v>
      </c>
      <c r="R1109" s="96">
        <v>117.76530456542901</v>
      </c>
      <c r="S1109" s="92">
        <f t="shared" si="194"/>
        <v>-2.2172541949695423E-3</v>
      </c>
      <c r="T1109" s="96">
        <v>136.05992126464801</v>
      </c>
      <c r="U1109" s="92">
        <f t="shared" si="195"/>
        <v>-1.3817647593084015E-3</v>
      </c>
      <c r="V1109" s="96">
        <v>230.69349670410099</v>
      </c>
      <c r="W1109" s="92">
        <f t="shared" si="196"/>
        <v>-1.2618967538424619E-2</v>
      </c>
      <c r="X1109" s="96">
        <v>449.38153076171801</v>
      </c>
      <c r="Y1109" s="92">
        <f t="shared" si="197"/>
        <v>5.0061479728598091E-3</v>
      </c>
    </row>
    <row r="1110" spans="3:25" ht="14.25" customHeight="1" x14ac:dyDescent="0.35">
      <c r="C1110" s="95">
        <v>44650</v>
      </c>
      <c r="D1110" s="96">
        <v>25856.2</v>
      </c>
      <c r="E1110" s="92">
        <f t="shared" si="187"/>
        <v>-1.303594638073835E-3</v>
      </c>
      <c r="F1110" s="96">
        <v>2377.39990234375</v>
      </c>
      <c r="G1110" s="92">
        <f t="shared" si="188"/>
        <v>-3.4185836085043886E-2</v>
      </c>
      <c r="H1110" s="96">
        <v>1857.15002441406</v>
      </c>
      <c r="I1110" s="92">
        <f t="shared" si="189"/>
        <v>-3.4394022115460166E-2</v>
      </c>
      <c r="J1110" s="96">
        <v>34.299999237060497</v>
      </c>
      <c r="K1110" s="92">
        <f t="shared" si="190"/>
        <v>-1.1812153795057734E-2</v>
      </c>
      <c r="L1110" s="96">
        <v>64.037155151367102</v>
      </c>
      <c r="M1110" s="92">
        <f t="shared" si="191"/>
        <v>6.4933289588788856E-3</v>
      </c>
      <c r="N1110" s="96">
        <v>291.92034912109301</v>
      </c>
      <c r="O1110" s="92">
        <f t="shared" si="192"/>
        <v>1.7841942002779332E-2</v>
      </c>
      <c r="P1110" s="96">
        <v>24.1107273101806</v>
      </c>
      <c r="Q1110" s="92">
        <f t="shared" si="193"/>
        <v>-1.8282362814368014E-3</v>
      </c>
      <c r="R1110" s="96">
        <v>118.02700042724599</v>
      </c>
      <c r="S1110" s="92">
        <f t="shared" si="194"/>
        <v>7.0710943062382015E-3</v>
      </c>
      <c r="T1110" s="96">
        <v>136.24818420410099</v>
      </c>
      <c r="U1110" s="92">
        <f t="shared" si="195"/>
        <v>2.744892679031774E-2</v>
      </c>
      <c r="V1110" s="96">
        <v>233.64181518554599</v>
      </c>
      <c r="W1110" s="92">
        <f t="shared" si="196"/>
        <v>1.087399492408947E-2</v>
      </c>
      <c r="X1110" s="96">
        <v>447.14306640625</v>
      </c>
      <c r="Y1110" s="92">
        <f t="shared" si="197"/>
        <v>-2.3443435545242863E-3</v>
      </c>
    </row>
    <row r="1111" spans="3:25" ht="14.25" customHeight="1" x14ac:dyDescent="0.35">
      <c r="C1111" s="95">
        <v>44649</v>
      </c>
      <c r="D1111" s="96">
        <v>25889.95</v>
      </c>
      <c r="E1111" s="92">
        <f t="shared" si="187"/>
        <v>-3.8227270453609075E-3</v>
      </c>
      <c r="F1111" s="96">
        <v>2461.55004882812</v>
      </c>
      <c r="G1111" s="92">
        <f t="shared" si="188"/>
        <v>9.2456124756539193E-3</v>
      </c>
      <c r="H1111" s="96">
        <v>1923.30004882812</v>
      </c>
      <c r="I1111" s="92">
        <f t="shared" si="189"/>
        <v>-3.9101571086685993E-3</v>
      </c>
      <c r="J1111" s="96">
        <v>34.709999084472599</v>
      </c>
      <c r="K1111" s="92">
        <f t="shared" si="190"/>
        <v>0.13990141920515264</v>
      </c>
      <c r="L1111" s="96">
        <v>63.6240234375</v>
      </c>
      <c r="M1111" s="92">
        <f t="shared" si="191"/>
        <v>-9.6462762846385441E-3</v>
      </c>
      <c r="N1111" s="96">
        <v>286.80322265625</v>
      </c>
      <c r="O1111" s="92">
        <f t="shared" si="192"/>
        <v>-2.7272683989232327E-2</v>
      </c>
      <c r="P1111" s="96">
        <v>24.154888153076101</v>
      </c>
      <c r="Q1111" s="92">
        <f t="shared" si="193"/>
        <v>-1.8247425825076435E-3</v>
      </c>
      <c r="R1111" s="96">
        <v>117.198280334472</v>
      </c>
      <c r="S1111" s="92">
        <f t="shared" si="194"/>
        <v>-3.3381208929207373E-3</v>
      </c>
      <c r="T1111" s="96">
        <v>132.60823059082</v>
      </c>
      <c r="U1111" s="92">
        <f t="shared" si="195"/>
        <v>-4.710057789166E-3</v>
      </c>
      <c r="V1111" s="96">
        <v>231.12852478027301</v>
      </c>
      <c r="W1111" s="92">
        <f t="shared" si="196"/>
        <v>-2.0867764320965376E-3</v>
      </c>
      <c r="X1111" s="96">
        <v>448.19378662109301</v>
      </c>
      <c r="Y1111" s="92">
        <f t="shared" si="197"/>
        <v>2.0390345028564738E-4</v>
      </c>
    </row>
    <row r="1112" spans="3:25" ht="14.25" customHeight="1" x14ac:dyDescent="0.35">
      <c r="C1112" s="95">
        <v>44648</v>
      </c>
      <c r="D1112" s="96">
        <v>25989.3</v>
      </c>
      <c r="E1112" s="92">
        <f t="shared" si="187"/>
        <v>6.0289816924115058E-3</v>
      </c>
      <c r="F1112" s="96">
        <v>2439</v>
      </c>
      <c r="G1112" s="92">
        <f t="shared" si="188"/>
        <v>-3.9816232771822113E-3</v>
      </c>
      <c r="H1112" s="96">
        <v>1930.84997558593</v>
      </c>
      <c r="I1112" s="92">
        <f t="shared" si="189"/>
        <v>4.9967342021757233E-3</v>
      </c>
      <c r="J1112" s="96">
        <v>30.4500007629394</v>
      </c>
      <c r="K1112" s="92">
        <f t="shared" si="190"/>
        <v>6.3198373319281798E-2</v>
      </c>
      <c r="L1112" s="96">
        <v>64.243736267089801</v>
      </c>
      <c r="M1112" s="92">
        <f t="shared" si="191"/>
        <v>3.8734802214186459E-3</v>
      </c>
      <c r="N1112" s="96">
        <v>294.84442138671801</v>
      </c>
      <c r="O1112" s="92">
        <f t="shared" si="192"/>
        <v>2.0236054923900459E-2</v>
      </c>
      <c r="P1112" s="96">
        <v>24.1990451812744</v>
      </c>
      <c r="Q1112" s="92">
        <f t="shared" si="193"/>
        <v>5.504598934858107E-3</v>
      </c>
      <c r="R1112" s="96">
        <v>117.590812683105</v>
      </c>
      <c r="S1112" s="92">
        <f t="shared" si="194"/>
        <v>3.7086679696929359E-4</v>
      </c>
      <c r="T1112" s="96">
        <v>133.23577880859301</v>
      </c>
      <c r="U1112" s="92">
        <f t="shared" si="195"/>
        <v>1.2640053959596331E-2</v>
      </c>
      <c r="V1112" s="96">
        <v>231.61184692382801</v>
      </c>
      <c r="W1112" s="92">
        <f t="shared" si="196"/>
        <v>-7.2507924739519947E-3</v>
      </c>
      <c r="X1112" s="96">
        <v>448.10241699218699</v>
      </c>
      <c r="Y1112" s="92">
        <f t="shared" si="197"/>
        <v>9.2602113618969195E-3</v>
      </c>
    </row>
    <row r="1113" spans="3:25" ht="14.25" customHeight="1" x14ac:dyDescent="0.35">
      <c r="C1113" s="95">
        <v>44645</v>
      </c>
      <c r="D1113" s="96">
        <v>25833.55</v>
      </c>
      <c r="E1113" s="92">
        <f t="shared" si="187"/>
        <v>1.7235964031316886E-3</v>
      </c>
      <c r="F1113" s="96">
        <v>2448.75</v>
      </c>
      <c r="G1113" s="92">
        <f t="shared" si="188"/>
        <v>1.4227178199810675E-2</v>
      </c>
      <c r="H1113" s="96">
        <v>1921.25</v>
      </c>
      <c r="I1113" s="92">
        <f t="shared" si="189"/>
        <v>5.1532779429357412E-3</v>
      </c>
      <c r="J1113" s="96">
        <v>28.639999389648398</v>
      </c>
      <c r="K1113" s="92">
        <f t="shared" si="190"/>
        <v>8.3617066173091281E-2</v>
      </c>
      <c r="L1113" s="96">
        <v>63.995849609375</v>
      </c>
      <c r="M1113" s="92">
        <f t="shared" si="191"/>
        <v>2.3793684444612939E-2</v>
      </c>
      <c r="N1113" s="96">
        <v>288.99627685546801</v>
      </c>
      <c r="O1113" s="92">
        <f t="shared" si="192"/>
        <v>-1.8049344372857656E-2</v>
      </c>
      <c r="P1113" s="96">
        <v>24.0665683746337</v>
      </c>
      <c r="Q1113" s="92">
        <f t="shared" si="193"/>
        <v>-5.4744642050262859E-3</v>
      </c>
      <c r="R1113" s="96">
        <v>117.547218322753</v>
      </c>
      <c r="S1113" s="92">
        <f t="shared" si="194"/>
        <v>-4.8005780330061532E-3</v>
      </c>
      <c r="T1113" s="96">
        <v>131.57269287109301</v>
      </c>
      <c r="U1113" s="92">
        <f t="shared" si="195"/>
        <v>-5.2196633314861574E-3</v>
      </c>
      <c r="V1113" s="96">
        <v>233.30348205566401</v>
      </c>
      <c r="W1113" s="92">
        <f t="shared" si="196"/>
        <v>7.7243295289488589E-3</v>
      </c>
      <c r="X1113" s="96">
        <v>443.990966796875</v>
      </c>
      <c r="Y1113" s="92">
        <f t="shared" si="197"/>
        <v>-1.7091440578559824E-2</v>
      </c>
    </row>
    <row r="1114" spans="3:25" ht="14.25" customHeight="1" x14ac:dyDescent="0.35">
      <c r="C1114" s="95">
        <v>44644</v>
      </c>
      <c r="D1114" s="96">
        <v>25789.1</v>
      </c>
      <c r="E1114" s="92">
        <f t="shared" si="187"/>
        <v>8.5784960744630379E-3</v>
      </c>
      <c r="F1114" s="96">
        <v>2414.39990234375</v>
      </c>
      <c r="G1114" s="92">
        <f t="shared" si="188"/>
        <v>3.1993814468358472E-3</v>
      </c>
      <c r="H1114" s="96">
        <v>1911.40002441406</v>
      </c>
      <c r="I1114" s="92">
        <f t="shared" si="189"/>
        <v>-5.2045382913168403E-3</v>
      </c>
      <c r="J1114" s="96">
        <v>26.4300003051757</v>
      </c>
      <c r="K1114" s="92">
        <f t="shared" si="190"/>
        <v>1.4976934559777444E-2</v>
      </c>
      <c r="L1114" s="96">
        <v>62.508541107177699</v>
      </c>
      <c r="M1114" s="92">
        <f t="shared" si="191"/>
        <v>5.9841246405107906E-3</v>
      </c>
      <c r="N1114" s="96">
        <v>294.308349609375</v>
      </c>
      <c r="O1114" s="92">
        <f t="shared" si="192"/>
        <v>1.2745248662409336E-2</v>
      </c>
      <c r="P1114" s="96">
        <v>24.1990451812744</v>
      </c>
      <c r="Q1114" s="92">
        <f t="shared" si="193"/>
        <v>-1.8216545586232646E-3</v>
      </c>
      <c r="R1114" s="96">
        <v>118.11423492431599</v>
      </c>
      <c r="S1114" s="92">
        <f t="shared" si="194"/>
        <v>1.4612374238997416E-2</v>
      </c>
      <c r="T1114" s="96">
        <v>132.26306152343699</v>
      </c>
      <c r="U1114" s="92">
        <f t="shared" si="195"/>
        <v>3.0938785873402264E-3</v>
      </c>
      <c r="V1114" s="96">
        <v>231.51518249511699</v>
      </c>
      <c r="W1114" s="92">
        <f t="shared" si="196"/>
        <v>2.2193802085041625E-2</v>
      </c>
      <c r="X1114" s="96">
        <v>451.71136474609301</v>
      </c>
      <c r="Y1114" s="92">
        <f t="shared" si="197"/>
        <v>2.0749484476504154E-2</v>
      </c>
    </row>
    <row r="1115" spans="3:25" ht="14.25" customHeight="1" x14ac:dyDescent="0.35">
      <c r="C1115" s="95">
        <v>44643</v>
      </c>
      <c r="D1115" s="96">
        <v>25569.75</v>
      </c>
      <c r="E1115" s="92">
        <f t="shared" si="187"/>
        <v>8.2907786036789943E-3</v>
      </c>
      <c r="F1115" s="96">
        <v>2406.69995117187</v>
      </c>
      <c r="G1115" s="92">
        <f t="shared" si="188"/>
        <v>2.9362032852187525E-2</v>
      </c>
      <c r="H1115" s="96">
        <v>1921.40002441406</v>
      </c>
      <c r="I1115" s="92">
        <f t="shared" si="189"/>
        <v>2.3409451322394581E-2</v>
      </c>
      <c r="J1115" s="96">
        <v>26.040000915527301</v>
      </c>
      <c r="K1115" s="92">
        <f t="shared" si="190"/>
        <v>5.2121249112214274E-2</v>
      </c>
      <c r="L1115" s="96">
        <v>62.136707305908203</v>
      </c>
      <c r="M1115" s="92">
        <f t="shared" si="191"/>
        <v>-1.3279850157177364E-3</v>
      </c>
      <c r="N1115" s="96">
        <v>290.60452270507801</v>
      </c>
      <c r="O1115" s="92">
        <f t="shared" si="192"/>
        <v>-9.9617969619513191E-3</v>
      </c>
      <c r="P1115" s="96">
        <v>24.243207931518501</v>
      </c>
      <c r="Q1115" s="92">
        <f t="shared" si="193"/>
        <v>-1.436253207189242E-2</v>
      </c>
      <c r="R1115" s="96">
        <v>116.413162231445</v>
      </c>
      <c r="S1115" s="92">
        <f t="shared" si="194"/>
        <v>4.5160908490073925E-3</v>
      </c>
      <c r="T1115" s="96">
        <v>131.85511779785099</v>
      </c>
      <c r="U1115" s="92">
        <f t="shared" si="195"/>
        <v>6.7081982125154482E-3</v>
      </c>
      <c r="V1115" s="96">
        <v>226.48854064941401</v>
      </c>
      <c r="W1115" s="92">
        <f t="shared" si="196"/>
        <v>1.2532475674029264E-2</v>
      </c>
      <c r="X1115" s="96">
        <v>442.52911376953102</v>
      </c>
      <c r="Y1115" s="92">
        <f t="shared" si="197"/>
        <v>-2.1631917468952766E-3</v>
      </c>
    </row>
    <row r="1116" spans="3:25" ht="14.25" customHeight="1" x14ac:dyDescent="0.35">
      <c r="C1116" s="95">
        <v>44642</v>
      </c>
      <c r="D1116" s="96">
        <v>25359.5</v>
      </c>
      <c r="E1116" s="92">
        <f t="shared" si="187"/>
        <v>1.6956968959342955E-2</v>
      </c>
      <c r="F1116" s="96">
        <v>2338.05004882812</v>
      </c>
      <c r="G1116" s="92">
        <f t="shared" si="188"/>
        <v>2.1406259782343229E-2</v>
      </c>
      <c r="H1116" s="96">
        <v>1877.44995117187</v>
      </c>
      <c r="I1116" s="92">
        <f t="shared" si="189"/>
        <v>7.4619669375253217E-4</v>
      </c>
      <c r="J1116" s="96">
        <v>24.75</v>
      </c>
      <c r="K1116" s="92">
        <f t="shared" si="190"/>
        <v>-6.4231171574543611E-3</v>
      </c>
      <c r="L1116" s="96">
        <v>62.219333648681598</v>
      </c>
      <c r="M1116" s="92">
        <f t="shared" si="191"/>
        <v>9.3834944045043667E-3</v>
      </c>
      <c r="N1116" s="96">
        <v>293.52859497070301</v>
      </c>
      <c r="O1116" s="92">
        <f t="shared" si="192"/>
        <v>-1.1650859950052439E-2</v>
      </c>
      <c r="P1116" s="96">
        <v>24.5964756011962</v>
      </c>
      <c r="Q1116" s="92">
        <f t="shared" si="193"/>
        <v>-1.7921957087309037E-3</v>
      </c>
      <c r="R1116" s="96">
        <v>115.88979339599599</v>
      </c>
      <c r="S1116" s="92">
        <f t="shared" si="194"/>
        <v>-3.7602938372360839E-4</v>
      </c>
      <c r="T1116" s="96">
        <v>130.97650146484301</v>
      </c>
      <c r="U1116" s="92">
        <f t="shared" si="195"/>
        <v>1.8545852253300854E-2</v>
      </c>
      <c r="V1116" s="96">
        <v>223.68521118164</v>
      </c>
      <c r="W1116" s="92">
        <f t="shared" si="196"/>
        <v>1.513488831319254E-2</v>
      </c>
      <c r="X1116" s="96">
        <v>443.48846435546801</v>
      </c>
      <c r="Y1116" s="92">
        <f t="shared" si="197"/>
        <v>6.6361988323002663E-3</v>
      </c>
    </row>
    <row r="1117" spans="3:25" ht="14.25" customHeight="1" x14ac:dyDescent="0.35">
      <c r="C1117" s="95">
        <v>44641</v>
      </c>
      <c r="D1117" s="96">
        <v>24936.65</v>
      </c>
      <c r="E1117" s="92">
        <f t="shared" si="187"/>
        <v>-1.4548623186114829E-2</v>
      </c>
      <c r="F1117" s="96">
        <v>2289.05004882812</v>
      </c>
      <c r="G1117" s="92">
        <f t="shared" si="188"/>
        <v>-4.2158338748634838E-2</v>
      </c>
      <c r="H1117" s="96">
        <v>1876.05004882812</v>
      </c>
      <c r="I1117" s="92">
        <f t="shared" si="189"/>
        <v>-1.3228436245355413E-2</v>
      </c>
      <c r="J1117" s="96">
        <v>24.909999847412099</v>
      </c>
      <c r="K1117" s="92">
        <f t="shared" si="190"/>
        <v>-4.3965071278553314E-3</v>
      </c>
      <c r="L1117" s="96">
        <v>61.640926361083899</v>
      </c>
      <c r="M1117" s="92">
        <f t="shared" si="191"/>
        <v>1.3586836693440851E-2</v>
      </c>
      <c r="N1117" s="96">
        <v>296.98876953125</v>
      </c>
      <c r="O1117" s="92">
        <f t="shared" si="192"/>
        <v>2.0087009606611916E-2</v>
      </c>
      <c r="P1117" s="96">
        <v>24.640636444091701</v>
      </c>
      <c r="Q1117" s="92">
        <f t="shared" si="193"/>
        <v>-5.3473745448123777E-3</v>
      </c>
      <c r="R1117" s="96">
        <v>115.933387756347</v>
      </c>
      <c r="S1117" s="92">
        <f t="shared" si="194"/>
        <v>0</v>
      </c>
      <c r="T1117" s="96">
        <v>128.59165954589801</v>
      </c>
      <c r="U1117" s="92">
        <f t="shared" si="195"/>
        <v>-3.1434815778697223E-2</v>
      </c>
      <c r="V1117" s="96">
        <v>220.35023498535099</v>
      </c>
      <c r="W1117" s="92">
        <f t="shared" si="196"/>
        <v>-1.6397045882167949E-2</v>
      </c>
      <c r="X1117" s="96">
        <v>440.56478881835898</v>
      </c>
      <c r="Y1117" s="92">
        <f t="shared" si="197"/>
        <v>-2.0695591415279546E-3</v>
      </c>
    </row>
    <row r="1118" spans="3:25" ht="14.25" customHeight="1" x14ac:dyDescent="0.35">
      <c r="C1118" s="95">
        <v>44637</v>
      </c>
      <c r="D1118" s="96">
        <v>25304.799999999999</v>
      </c>
      <c r="E1118" s="92">
        <f t="shared" si="187"/>
        <v>2.1021796496098366E-2</v>
      </c>
      <c r="F1118" s="96">
        <v>2389.80004882812</v>
      </c>
      <c r="G1118" s="92">
        <f t="shared" si="188"/>
        <v>3.6609764058099348E-2</v>
      </c>
      <c r="H1118" s="96">
        <v>1901.19995117187</v>
      </c>
      <c r="I1118" s="92">
        <f t="shared" si="189"/>
        <v>3.6839050995783884E-2</v>
      </c>
      <c r="J1118" s="96">
        <v>25.020000457763601</v>
      </c>
      <c r="K1118" s="92">
        <f t="shared" si="190"/>
        <v>1.7900754085570458E-2</v>
      </c>
      <c r="L1118" s="96">
        <v>60.814647674560497</v>
      </c>
      <c r="M1118" s="92">
        <f t="shared" si="191"/>
        <v>-1.2080639805983062E-2</v>
      </c>
      <c r="N1118" s="96">
        <v>291.140625</v>
      </c>
      <c r="O1118" s="92">
        <f t="shared" si="192"/>
        <v>-2.8775741383296194E-2</v>
      </c>
      <c r="P1118" s="96">
        <v>24.773107528686499</v>
      </c>
      <c r="Q1118" s="92">
        <f t="shared" si="193"/>
        <v>-8.8340930883329394E-3</v>
      </c>
      <c r="R1118" s="96">
        <v>115.933387756347</v>
      </c>
      <c r="S1118" s="92">
        <f t="shared" si="194"/>
        <v>1.1298238715957698E-3</v>
      </c>
      <c r="T1118" s="96">
        <v>132.76510620117099</v>
      </c>
      <c r="U1118" s="92">
        <f t="shared" si="195"/>
        <v>1.0508909682325873E-2</v>
      </c>
      <c r="V1118" s="96">
        <v>224.02355957031199</v>
      </c>
      <c r="W1118" s="92">
        <f t="shared" si="196"/>
        <v>5.6412486942805096E-3</v>
      </c>
      <c r="X1118" s="96">
        <v>441.47845458984301</v>
      </c>
      <c r="Y1118" s="92">
        <f t="shared" si="197"/>
        <v>-5.965772308155648E-3</v>
      </c>
    </row>
    <row r="1119" spans="3:25" ht="14.25" customHeight="1" x14ac:dyDescent="0.35">
      <c r="C1119" s="95">
        <v>44636</v>
      </c>
      <c r="D1119" s="96">
        <v>24783.8</v>
      </c>
      <c r="E1119" s="92">
        <f t="shared" si="187"/>
        <v>1.7900891040107947E-2</v>
      </c>
      <c r="F1119" s="96">
        <v>2305.39990234375</v>
      </c>
      <c r="G1119" s="92">
        <f t="shared" si="188"/>
        <v>3.961572527395929E-2</v>
      </c>
      <c r="H1119" s="96">
        <v>1833.65002441406</v>
      </c>
      <c r="I1119" s="92">
        <f t="shared" si="189"/>
        <v>1.9402376324703319E-2</v>
      </c>
      <c r="J1119" s="96">
        <v>24.579999923706001</v>
      </c>
      <c r="K1119" s="92">
        <f t="shared" si="190"/>
        <v>4.9060034229346794E-3</v>
      </c>
      <c r="L1119" s="96">
        <v>61.558311462402301</v>
      </c>
      <c r="M1119" s="92">
        <f t="shared" si="191"/>
        <v>-1.7798165964050927E-2</v>
      </c>
      <c r="N1119" s="96">
        <v>299.76663208007801</v>
      </c>
      <c r="O1119" s="92">
        <f t="shared" si="192"/>
        <v>-5.0146577394283298E-3</v>
      </c>
      <c r="P1119" s="96">
        <v>24.9939060211181</v>
      </c>
      <c r="Q1119" s="92">
        <f t="shared" si="193"/>
        <v>5.3286849685905135E-3</v>
      </c>
      <c r="R1119" s="96">
        <v>115.80255126953099</v>
      </c>
      <c r="S1119" s="92">
        <f t="shared" si="194"/>
        <v>1.2972221545580753E-2</v>
      </c>
      <c r="T1119" s="96">
        <v>131.38439941406199</v>
      </c>
      <c r="U1119" s="92">
        <f t="shared" si="195"/>
        <v>-1.4310982995194843E-3</v>
      </c>
      <c r="V1119" s="96">
        <v>222.76687622070301</v>
      </c>
      <c r="W1119" s="92">
        <f t="shared" si="196"/>
        <v>1.3412368750286285E-2</v>
      </c>
      <c r="X1119" s="96">
        <v>444.12802124023398</v>
      </c>
      <c r="Y1119" s="92">
        <f t="shared" si="197"/>
        <v>1.8437092495686258E-2</v>
      </c>
    </row>
    <row r="1120" spans="3:25" ht="14.25" customHeight="1" x14ac:dyDescent="0.35">
      <c r="C1120" s="95">
        <v>44635</v>
      </c>
      <c r="D1120" s="96">
        <v>24347.95</v>
      </c>
      <c r="E1120" s="92">
        <f t="shared" si="187"/>
        <v>-2.1769961992462727E-2</v>
      </c>
      <c r="F1120" s="96">
        <v>2217.55004882812</v>
      </c>
      <c r="G1120" s="92">
        <f t="shared" si="188"/>
        <v>-2.2373583259507113E-2</v>
      </c>
      <c r="H1120" s="96">
        <v>1798.75</v>
      </c>
      <c r="I1120" s="92">
        <f t="shared" si="189"/>
        <v>-1.2977405672316089E-2</v>
      </c>
      <c r="J1120" s="96">
        <v>24.459999084472599</v>
      </c>
      <c r="K1120" s="92">
        <f t="shared" si="190"/>
        <v>1.2279483799493285E-3</v>
      </c>
      <c r="L1120" s="96">
        <v>62.673789978027301</v>
      </c>
      <c r="M1120" s="92">
        <f t="shared" si="191"/>
        <v>-6.588651485753827E-4</v>
      </c>
      <c r="N1120" s="96">
        <v>301.27743530273398</v>
      </c>
      <c r="O1120" s="92">
        <f t="shared" si="192"/>
        <v>-2.0440329890212161E-2</v>
      </c>
      <c r="P1120" s="96">
        <v>24.861427307128899</v>
      </c>
      <c r="Q1120" s="92">
        <f t="shared" si="193"/>
        <v>1.7792862672647569E-3</v>
      </c>
      <c r="R1120" s="96">
        <v>114.31957244873</v>
      </c>
      <c r="S1120" s="92">
        <f t="shared" si="194"/>
        <v>-8.323766736251681E-3</v>
      </c>
      <c r="T1120" s="96">
        <v>131.57269287109301</v>
      </c>
      <c r="U1120" s="92">
        <f t="shared" si="195"/>
        <v>-1.7572890918693851E-2</v>
      </c>
      <c r="V1120" s="96">
        <v>219.818588256835</v>
      </c>
      <c r="W1120" s="92">
        <f t="shared" si="196"/>
        <v>-1.7922634748518185E-2</v>
      </c>
      <c r="X1120" s="96">
        <v>436.08782958984301</v>
      </c>
      <c r="Y1120" s="92">
        <f t="shared" si="197"/>
        <v>-1.5368809675893491E-2</v>
      </c>
    </row>
    <row r="1121" spans="3:25" ht="14.25" customHeight="1" x14ac:dyDescent="0.35">
      <c r="C1121" s="95">
        <v>44634</v>
      </c>
      <c r="D1121" s="96">
        <v>24889.8</v>
      </c>
      <c r="E1121" s="92">
        <f t="shared" si="187"/>
        <v>-4.5792123754714309E-3</v>
      </c>
      <c r="F1121" s="96">
        <v>2268.30004882812</v>
      </c>
      <c r="G1121" s="92">
        <f t="shared" si="188"/>
        <v>-1.6881547804477148E-2</v>
      </c>
      <c r="H1121" s="96">
        <v>1822.40002441406</v>
      </c>
      <c r="I1121" s="92">
        <f t="shared" si="189"/>
        <v>-2.0241403954576631E-2</v>
      </c>
      <c r="J1121" s="96">
        <v>24.4300003051757</v>
      </c>
      <c r="K1121" s="92">
        <f t="shared" si="190"/>
        <v>2.8735506186503557E-3</v>
      </c>
      <c r="L1121" s="96">
        <v>62.715110778808501</v>
      </c>
      <c r="M1121" s="92">
        <f t="shared" si="191"/>
        <v>-2.0644957906603367E-2</v>
      </c>
      <c r="N1121" s="96">
        <v>307.56414794921801</v>
      </c>
      <c r="O1121" s="92">
        <f t="shared" si="192"/>
        <v>6.5391384037221112E-3</v>
      </c>
      <c r="P1121" s="96">
        <v>24.8172702789306</v>
      </c>
      <c r="Q1121" s="92">
        <f t="shared" si="193"/>
        <v>-1.2302234948146085E-2</v>
      </c>
      <c r="R1121" s="96">
        <v>115.27912902832</v>
      </c>
      <c r="S1121" s="92">
        <f t="shared" si="194"/>
        <v>1.5156094651063157E-3</v>
      </c>
      <c r="T1121" s="96">
        <v>133.92616271972599</v>
      </c>
      <c r="U1121" s="92">
        <f t="shared" si="195"/>
        <v>4.4720081200184669E-3</v>
      </c>
      <c r="V1121" s="96">
        <v>223.83021545410099</v>
      </c>
      <c r="W1121" s="92">
        <f t="shared" si="196"/>
        <v>-6.8624884887221738E-3</v>
      </c>
      <c r="X1121" s="96">
        <v>442.89459228515602</v>
      </c>
      <c r="Y1121" s="92">
        <f t="shared" si="197"/>
        <v>8.1106506671395628E-3</v>
      </c>
    </row>
    <row r="1122" spans="3:25" ht="14.25" customHeight="1" x14ac:dyDescent="0.35">
      <c r="C1122" s="95">
        <v>44631</v>
      </c>
      <c r="D1122" s="96">
        <v>25004.3</v>
      </c>
      <c r="E1122" s="92">
        <f t="shared" si="187"/>
        <v>7.561455716222687E-3</v>
      </c>
      <c r="F1122" s="96">
        <v>2307.25</v>
      </c>
      <c r="G1122" s="92">
        <f t="shared" si="188"/>
        <v>1.5179848201517965E-2</v>
      </c>
      <c r="H1122" s="96">
        <v>1860.05004882812</v>
      </c>
      <c r="I1122" s="92">
        <f t="shared" si="189"/>
        <v>-1.1584306422206869E-2</v>
      </c>
      <c r="J1122" s="96">
        <v>24.360000610351499</v>
      </c>
      <c r="K1122" s="92">
        <f t="shared" si="190"/>
        <v>-5.7142608019796759E-3</v>
      </c>
      <c r="L1122" s="96">
        <v>64.037155151367102</v>
      </c>
      <c r="M1122" s="92">
        <f t="shared" si="191"/>
        <v>-2.1464874478219764E-2</v>
      </c>
      <c r="N1122" s="96">
        <v>305.56600952148398</v>
      </c>
      <c r="O1122" s="92">
        <f t="shared" si="192"/>
        <v>-5.7089784413090205E-3</v>
      </c>
      <c r="P1122" s="96">
        <v>25.126380920410099</v>
      </c>
      <c r="Q1122" s="92">
        <f t="shared" si="193"/>
        <v>-3.5027097682908126E-3</v>
      </c>
      <c r="R1122" s="96">
        <v>115.104675292968</v>
      </c>
      <c r="S1122" s="92">
        <f t="shared" si="194"/>
        <v>-7.5215747455910087E-3</v>
      </c>
      <c r="T1122" s="96">
        <v>133.32991027832</v>
      </c>
      <c r="U1122" s="92">
        <f t="shared" si="195"/>
        <v>1.7237097991873007E-2</v>
      </c>
      <c r="V1122" s="96">
        <v>225.376861572265</v>
      </c>
      <c r="W1122" s="92">
        <f t="shared" si="196"/>
        <v>3.875069894324179E-3</v>
      </c>
      <c r="X1122" s="96">
        <v>439.33132934570301</v>
      </c>
      <c r="Y1122" s="92">
        <f t="shared" si="197"/>
        <v>-5.1722579507392785E-3</v>
      </c>
    </row>
    <row r="1123" spans="3:25" ht="14.25" customHeight="1" x14ac:dyDescent="0.35">
      <c r="C1123" s="95">
        <v>44630</v>
      </c>
      <c r="D1123" s="96">
        <v>24816.65</v>
      </c>
      <c r="E1123" s="92">
        <f t="shared" si="187"/>
        <v>1.4618281130540423E-2</v>
      </c>
      <c r="F1123" s="96">
        <v>2272.75</v>
      </c>
      <c r="G1123" s="92">
        <f t="shared" si="188"/>
        <v>4.9938836547751109E-2</v>
      </c>
      <c r="H1123" s="96">
        <v>1881.84997558593</v>
      </c>
      <c r="I1123" s="92">
        <f t="shared" si="189"/>
        <v>2.9036213580822867E-2</v>
      </c>
      <c r="J1123" s="96">
        <v>24.5</v>
      </c>
      <c r="K1123" s="92">
        <f t="shared" si="190"/>
        <v>9.8928181720492336E-3</v>
      </c>
      <c r="L1123" s="96">
        <v>65.441856384277301</v>
      </c>
      <c r="M1123" s="92">
        <f t="shared" si="191"/>
        <v>5.7142461846302339E-3</v>
      </c>
      <c r="N1123" s="96">
        <v>307.32049560546801</v>
      </c>
      <c r="O1123" s="92">
        <f t="shared" si="192"/>
        <v>7.0264908655615077E-3</v>
      </c>
      <c r="P1123" s="96">
        <v>25.2147006988525</v>
      </c>
      <c r="Q1123" s="92">
        <f t="shared" si="193"/>
        <v>-1.0398634535438989E-2</v>
      </c>
      <c r="R1123" s="96">
        <v>115.977005004882</v>
      </c>
      <c r="S1123" s="92">
        <f t="shared" si="194"/>
        <v>1.1026468005920442E-2</v>
      </c>
      <c r="T1123" s="96">
        <v>131.07063293457</v>
      </c>
      <c r="U1123" s="92">
        <f t="shared" si="195"/>
        <v>3.6041606276997484E-3</v>
      </c>
      <c r="V1123" s="96">
        <v>224.50688171386699</v>
      </c>
      <c r="W1123" s="92">
        <f t="shared" si="196"/>
        <v>1.3086138551826609E-2</v>
      </c>
      <c r="X1123" s="96">
        <v>441.615478515625</v>
      </c>
      <c r="Y1123" s="92">
        <f t="shared" si="197"/>
        <v>1.790041161682776E-2</v>
      </c>
    </row>
    <row r="1124" spans="3:25" ht="14.25" customHeight="1" x14ac:dyDescent="0.35">
      <c r="C1124" s="95">
        <v>44629</v>
      </c>
      <c r="D1124" s="96">
        <v>24459.1</v>
      </c>
      <c r="E1124" s="92">
        <f t="shared" si="187"/>
        <v>9.4968838994593519E-3</v>
      </c>
      <c r="F1124" s="96">
        <v>2164.64990234375</v>
      </c>
      <c r="G1124" s="92">
        <f t="shared" si="188"/>
        <v>-2.3613034576567382E-2</v>
      </c>
      <c r="H1124" s="96">
        <v>1828.75</v>
      </c>
      <c r="I1124" s="92">
        <f t="shared" si="189"/>
        <v>2.5112839515873731E-2</v>
      </c>
      <c r="J1124" s="96">
        <v>24.2600002288818</v>
      </c>
      <c r="K1124" s="92">
        <f t="shared" si="190"/>
        <v>2.1903979055481138E-2</v>
      </c>
      <c r="L1124" s="96">
        <v>65.070030212402301</v>
      </c>
      <c r="M1124" s="92">
        <f t="shared" si="191"/>
        <v>1.4819537258913495E-2</v>
      </c>
      <c r="N1124" s="96">
        <v>305.176177978515</v>
      </c>
      <c r="O1124" s="92">
        <f t="shared" si="192"/>
        <v>4.9966474614049128E-2</v>
      </c>
      <c r="P1124" s="96">
        <v>25.4796543121337</v>
      </c>
      <c r="Q1124" s="92">
        <f t="shared" si="193"/>
        <v>6.9808929066232928E-3</v>
      </c>
      <c r="R1124" s="96">
        <v>114.71213531494099</v>
      </c>
      <c r="S1124" s="92">
        <f t="shared" si="194"/>
        <v>-1.6822414139555208E-2</v>
      </c>
      <c r="T1124" s="96">
        <v>130.59992980957</v>
      </c>
      <c r="U1124" s="92">
        <f t="shared" si="195"/>
        <v>-2.001442900162842E-2</v>
      </c>
      <c r="V1124" s="96">
        <v>221.60690307617099</v>
      </c>
      <c r="W1124" s="92">
        <f t="shared" si="196"/>
        <v>1.0134430675880601E-2</v>
      </c>
      <c r="X1124" s="96">
        <v>433.84939575195301</v>
      </c>
      <c r="Y1124" s="92">
        <f t="shared" si="197"/>
        <v>1.2905438208921982E-2</v>
      </c>
    </row>
    <row r="1125" spans="3:25" ht="14.25" customHeight="1" x14ac:dyDescent="0.35">
      <c r="C1125" s="95">
        <v>44628</v>
      </c>
      <c r="D1125" s="96">
        <v>24229</v>
      </c>
      <c r="E1125" s="92">
        <f t="shared" si="187"/>
        <v>8.8401989457853603E-4</v>
      </c>
      <c r="F1125" s="96">
        <v>2217</v>
      </c>
      <c r="G1125" s="92">
        <f t="shared" si="188"/>
        <v>4.3717135555416675E-3</v>
      </c>
      <c r="H1125" s="96">
        <v>1783.94995117187</v>
      </c>
      <c r="I1125" s="92">
        <f t="shared" si="189"/>
        <v>-1.0977158047473345E-2</v>
      </c>
      <c r="J1125" s="96">
        <v>23.7399997711181</v>
      </c>
      <c r="K1125" s="92">
        <f t="shared" si="190"/>
        <v>1.9321547355148017E-2</v>
      </c>
      <c r="L1125" s="96">
        <v>64.119804382324205</v>
      </c>
      <c r="M1125" s="92">
        <f t="shared" si="191"/>
        <v>-7.6724249999198246E-3</v>
      </c>
      <c r="N1125" s="96">
        <v>290.65325927734301</v>
      </c>
      <c r="O1125" s="92">
        <f t="shared" si="192"/>
        <v>-4.6370377876245761E-2</v>
      </c>
      <c r="P1125" s="96">
        <v>25.303016662597599</v>
      </c>
      <c r="Q1125" s="92">
        <f t="shared" si="193"/>
        <v>0</v>
      </c>
      <c r="R1125" s="96">
        <v>116.67488861083901</v>
      </c>
      <c r="S1125" s="92">
        <f t="shared" si="194"/>
        <v>2.8450563889473868E-2</v>
      </c>
      <c r="T1125" s="96">
        <v>133.26719665527301</v>
      </c>
      <c r="U1125" s="92">
        <f t="shared" si="195"/>
        <v>-2.1145284454200386E-3</v>
      </c>
      <c r="V1125" s="96">
        <v>219.38357543945301</v>
      </c>
      <c r="W1125" s="92">
        <f t="shared" si="196"/>
        <v>4.9722414465185993E-2</v>
      </c>
      <c r="X1125" s="96">
        <v>428.32171630859301</v>
      </c>
      <c r="Y1125" s="92">
        <f t="shared" si="197"/>
        <v>6.981087024024113E-3</v>
      </c>
    </row>
    <row r="1126" spans="3:25" ht="14.25" customHeight="1" x14ac:dyDescent="0.35">
      <c r="C1126" s="95">
        <v>44627</v>
      </c>
      <c r="D1126" s="96">
        <v>24207.599999999999</v>
      </c>
      <c r="E1126" s="92">
        <f t="shared" si="187"/>
        <v>-1.1585723122653491E-2</v>
      </c>
      <c r="F1126" s="96">
        <v>2207.35009765625</v>
      </c>
      <c r="G1126" s="92">
        <f t="shared" si="188"/>
        <v>-4.9866501356107151E-2</v>
      </c>
      <c r="H1126" s="96">
        <v>1803.75</v>
      </c>
      <c r="I1126" s="92">
        <f t="shared" si="189"/>
        <v>-4.780132317693675E-2</v>
      </c>
      <c r="J1126" s="96">
        <v>23.290000915527301</v>
      </c>
      <c r="K1126" s="92">
        <f t="shared" si="190"/>
        <v>-2.7557404024528998E-2</v>
      </c>
      <c r="L1126" s="96">
        <v>64.615562438964801</v>
      </c>
      <c r="M1126" s="92">
        <f t="shared" si="191"/>
        <v>-6.3896021879672471E-4</v>
      </c>
      <c r="N1126" s="96">
        <v>304.78631591796801</v>
      </c>
      <c r="O1126" s="92">
        <f t="shared" si="192"/>
        <v>-4.9688399043336995E-2</v>
      </c>
      <c r="P1126" s="96">
        <v>25.303016662597599</v>
      </c>
      <c r="Q1126" s="92">
        <f t="shared" si="193"/>
        <v>2.1390499084440018E-2</v>
      </c>
      <c r="R1126" s="96">
        <v>113.44725036621</v>
      </c>
      <c r="S1126" s="92">
        <f t="shared" si="194"/>
        <v>-1.1518176545148862E-3</v>
      </c>
      <c r="T1126" s="96">
        <v>133.54959106445301</v>
      </c>
      <c r="U1126" s="92">
        <f t="shared" si="195"/>
        <v>-1.0462814058535219E-2</v>
      </c>
      <c r="V1126" s="96">
        <v>208.99198913574199</v>
      </c>
      <c r="W1126" s="92">
        <f t="shared" si="196"/>
        <v>-2.3707378923739086E-2</v>
      </c>
      <c r="X1126" s="96">
        <v>425.352294921875</v>
      </c>
      <c r="Y1126" s="92">
        <f t="shared" si="197"/>
        <v>-6.8268989523878609E-3</v>
      </c>
    </row>
    <row r="1127" spans="3:25" ht="14.25" customHeight="1" x14ac:dyDescent="0.35">
      <c r="C1127" s="95">
        <v>44624</v>
      </c>
      <c r="D1127" s="96">
        <v>24491.35</v>
      </c>
      <c r="E1127" s="92">
        <f t="shared" si="187"/>
        <v>-1.9100257326805092E-2</v>
      </c>
      <c r="F1127" s="96">
        <v>2323.19995117187</v>
      </c>
      <c r="G1127" s="92">
        <f t="shared" si="188"/>
        <v>-1.2706704025961857E-2</v>
      </c>
      <c r="H1127" s="96">
        <v>1894.30004882812</v>
      </c>
      <c r="I1127" s="92">
        <f t="shared" si="189"/>
        <v>-2.9012237878739855E-2</v>
      </c>
      <c r="J1127" s="96">
        <v>23.9500007629394</v>
      </c>
      <c r="K1127" s="92">
        <f t="shared" si="190"/>
        <v>-2.4042385109064424E-2</v>
      </c>
      <c r="L1127" s="96">
        <v>64.656875610351506</v>
      </c>
      <c r="M1127" s="92">
        <f t="shared" si="191"/>
        <v>-1.4483811157616433E-2</v>
      </c>
      <c r="N1127" s="96">
        <v>320.72250366210898</v>
      </c>
      <c r="O1127" s="92">
        <f t="shared" si="192"/>
        <v>-2.4603676374502226E-2</v>
      </c>
      <c r="P1127" s="96">
        <v>24.773107528686499</v>
      </c>
      <c r="Q1127" s="92">
        <f t="shared" si="193"/>
        <v>-4.2662348359571389E-2</v>
      </c>
      <c r="R1127" s="96">
        <v>113.578071594238</v>
      </c>
      <c r="S1127" s="92">
        <f t="shared" si="194"/>
        <v>-1.4383198367124983E-2</v>
      </c>
      <c r="T1127" s="96">
        <v>134.961669921875</v>
      </c>
      <c r="U1127" s="92">
        <f t="shared" si="195"/>
        <v>-1.2852667095829218E-2</v>
      </c>
      <c r="V1127" s="96">
        <v>214.06695556640599</v>
      </c>
      <c r="W1127" s="92">
        <f t="shared" si="196"/>
        <v>-2.2727275893655863E-2</v>
      </c>
      <c r="X1127" s="96">
        <v>428.27609252929602</v>
      </c>
      <c r="Y1127" s="92">
        <f t="shared" si="197"/>
        <v>-2.3335825956666278E-2</v>
      </c>
    </row>
    <row r="1128" spans="3:25" ht="14.25" customHeight="1" x14ac:dyDescent="0.35">
      <c r="C1128" s="95">
        <v>44623</v>
      </c>
      <c r="D1128" s="96">
        <v>24968.25</v>
      </c>
      <c r="E1128" s="92">
        <f t="shared" si="187"/>
        <v>1.8254002238929257E-2</v>
      </c>
      <c r="F1128" s="96">
        <v>2353.10009765625</v>
      </c>
      <c r="G1128" s="92">
        <f t="shared" si="188"/>
        <v>4.9998905150165029E-2</v>
      </c>
      <c r="H1128" s="96">
        <v>1950.90002441406</v>
      </c>
      <c r="I1128" s="92">
        <f t="shared" si="189"/>
        <v>3.6307122686319859E-2</v>
      </c>
      <c r="J1128" s="96">
        <v>24.540000915527301</v>
      </c>
      <c r="K1128" s="92">
        <f t="shared" si="190"/>
        <v>-3.2493875296142338E-3</v>
      </c>
      <c r="L1128" s="96">
        <v>65.607116699218693</v>
      </c>
      <c r="M1128" s="92">
        <f t="shared" si="191"/>
        <v>1.794881902393719E-2</v>
      </c>
      <c r="N1128" s="96">
        <v>328.8125</v>
      </c>
      <c r="O1128" s="92">
        <f t="shared" si="192"/>
        <v>-5.3072299745494655E-3</v>
      </c>
      <c r="P1128" s="96">
        <v>25.8770847320556</v>
      </c>
      <c r="Q1128" s="92">
        <f t="shared" si="193"/>
        <v>6.8730154548199973E-3</v>
      </c>
      <c r="R1128" s="96">
        <v>115.23552703857401</v>
      </c>
      <c r="S1128" s="92">
        <f t="shared" si="194"/>
        <v>8.782006084288696E-3</v>
      </c>
      <c r="T1128" s="96">
        <v>136.71887207031199</v>
      </c>
      <c r="U1128" s="92">
        <f t="shared" si="195"/>
        <v>3.2953969029850372E-2</v>
      </c>
      <c r="V1128" s="96">
        <v>219.04525756835901</v>
      </c>
      <c r="W1128" s="92">
        <f t="shared" si="196"/>
        <v>5.3239200051973246E-3</v>
      </c>
      <c r="X1128" s="96">
        <v>438.50906372070301</v>
      </c>
      <c r="Y1128" s="92">
        <f t="shared" si="197"/>
        <v>9.3851928920773986E-4</v>
      </c>
    </row>
    <row r="1129" spans="3:25" ht="14.25" customHeight="1" x14ac:dyDescent="0.35">
      <c r="C1129" s="95">
        <v>44622</v>
      </c>
      <c r="D1129" s="96">
        <v>24520.65</v>
      </c>
      <c r="E1129" s="92">
        <f t="shared" si="187"/>
        <v>1.2743628185907241E-2</v>
      </c>
      <c r="F1129" s="96">
        <v>2241.05004882812</v>
      </c>
      <c r="G1129" s="92">
        <f t="shared" si="188"/>
        <v>4.9967274814461504E-2</v>
      </c>
      <c r="H1129" s="96">
        <v>1882.55004882812</v>
      </c>
      <c r="I1129" s="92">
        <f t="shared" si="189"/>
        <v>2.1237942874881011E-2</v>
      </c>
      <c r="J1129" s="96">
        <v>24.620000839233398</v>
      </c>
      <c r="K1129" s="92">
        <f t="shared" si="190"/>
        <v>-5.2524913441051035E-3</v>
      </c>
      <c r="L1129" s="96">
        <v>64.450309753417898</v>
      </c>
      <c r="M1129" s="92">
        <f t="shared" si="191"/>
        <v>-3.8314307270588266E-3</v>
      </c>
      <c r="N1129" s="96">
        <v>330.56689453125</v>
      </c>
      <c r="O1129" s="92">
        <f t="shared" si="192"/>
        <v>-3.0865433172150292E-3</v>
      </c>
      <c r="P1129" s="96">
        <v>25.700445175170898</v>
      </c>
      <c r="Q1129" s="92">
        <f t="shared" si="193"/>
        <v>6.2043770018591626E-2</v>
      </c>
      <c r="R1129" s="96">
        <v>114.23233795166</v>
      </c>
      <c r="S1129" s="92">
        <f t="shared" si="194"/>
        <v>-1.9101133532816283E-2</v>
      </c>
      <c r="T1129" s="96">
        <v>132.357177734375</v>
      </c>
      <c r="U1129" s="92">
        <f t="shared" si="195"/>
        <v>8.3670602294694252E-3</v>
      </c>
      <c r="V1129" s="96">
        <v>217.88525390625</v>
      </c>
      <c r="W1129" s="92">
        <f t="shared" si="196"/>
        <v>1.0535684133009759E-2</v>
      </c>
      <c r="X1129" s="96">
        <v>438.097900390625</v>
      </c>
      <c r="Y1129" s="92">
        <f t="shared" si="197"/>
        <v>9.0488017872676352E-3</v>
      </c>
    </row>
    <row r="1130" spans="3:25" ht="14.25" customHeight="1" x14ac:dyDescent="0.35">
      <c r="C1130" s="95">
        <v>44620</v>
      </c>
      <c r="D1130" s="96">
        <v>24212.1</v>
      </c>
      <c r="E1130" s="92">
        <f t="shared" si="187"/>
        <v>2.634523920544618E-2</v>
      </c>
      <c r="F1130" s="96">
        <v>2134.39990234375</v>
      </c>
      <c r="G1130" s="92">
        <f t="shared" si="188"/>
        <v>4.9954461951158047E-2</v>
      </c>
      <c r="H1130" s="96">
        <v>1843.40002441406</v>
      </c>
      <c r="I1130" s="92">
        <f t="shared" si="189"/>
        <v>-4.1642825882994505E-2</v>
      </c>
      <c r="J1130" s="96">
        <v>24.75</v>
      </c>
      <c r="K1130" s="92">
        <f t="shared" si="190"/>
        <v>-2.4183582117631719E-3</v>
      </c>
      <c r="L1130" s="96">
        <v>64.698196411132798</v>
      </c>
      <c r="M1130" s="92">
        <f t="shared" si="191"/>
        <v>1.9193331850173578E-3</v>
      </c>
      <c r="N1130" s="96">
        <v>331.59036254882801</v>
      </c>
      <c r="O1130" s="92">
        <f t="shared" si="192"/>
        <v>1.856296282964176E-2</v>
      </c>
      <c r="P1130" s="96">
        <v>24.1990451812744</v>
      </c>
      <c r="Q1130" s="92">
        <f t="shared" si="193"/>
        <v>-1.0830347708329913E-2</v>
      </c>
      <c r="R1130" s="96">
        <v>116.45679473876901</v>
      </c>
      <c r="S1130" s="92">
        <f t="shared" si="194"/>
        <v>2.4165769092265865E-2</v>
      </c>
      <c r="T1130" s="96">
        <v>131.25892639160099</v>
      </c>
      <c r="U1130" s="92">
        <f t="shared" si="195"/>
        <v>6.0060919535627422E-2</v>
      </c>
      <c r="V1130" s="96">
        <v>215.61361694335901</v>
      </c>
      <c r="W1130" s="92">
        <f t="shared" si="196"/>
        <v>1.3863655719896339E-2</v>
      </c>
      <c r="X1130" s="96">
        <v>434.169189453125</v>
      </c>
      <c r="Y1130" s="92">
        <f t="shared" si="197"/>
        <v>2.2265303057631414E-2</v>
      </c>
    </row>
    <row r="1131" spans="3:25" ht="14.25" customHeight="1" x14ac:dyDescent="0.35">
      <c r="C1131" s="95">
        <v>44617</v>
      </c>
      <c r="D1131" s="96">
        <v>23590.6</v>
      </c>
      <c r="E1131" s="92">
        <f t="shared" si="187"/>
        <v>2.8894675093008138E-2</v>
      </c>
      <c r="F1131" s="96">
        <v>2032.84997558593</v>
      </c>
      <c r="G1131" s="92">
        <f t="shared" si="188"/>
        <v>3.8599052201037543E-2</v>
      </c>
      <c r="H1131" s="96">
        <v>1923.5</v>
      </c>
      <c r="I1131" s="92">
        <f t="shared" si="189"/>
        <v>3.9870252736856404E-2</v>
      </c>
      <c r="J1131" s="96">
        <v>24.809999465942301</v>
      </c>
      <c r="K1131" s="92">
        <f t="shared" si="190"/>
        <v>0.11605937817515843</v>
      </c>
      <c r="L1131" s="96">
        <v>64.574256896972599</v>
      </c>
      <c r="M1131" s="92">
        <f t="shared" si="191"/>
        <v>4.3391233512477312E-2</v>
      </c>
      <c r="N1131" s="96">
        <v>325.54724121093699</v>
      </c>
      <c r="O1131" s="92">
        <f t="shared" si="192"/>
        <v>4.293516809855058E-2</v>
      </c>
      <c r="P1131" s="96">
        <v>24.4639987945556</v>
      </c>
      <c r="Q1131" s="92">
        <f t="shared" si="193"/>
        <v>1.6513796804566105E-2</v>
      </c>
      <c r="R1131" s="96">
        <v>113.708930969238</v>
      </c>
      <c r="S1131" s="92">
        <f t="shared" si="194"/>
        <v>4.7829537403033084E-2</v>
      </c>
      <c r="T1131" s="96">
        <v>123.822059631347</v>
      </c>
      <c r="U1131" s="92">
        <f t="shared" si="195"/>
        <v>3.2443891702077732E-2</v>
      </c>
      <c r="V1131" s="96">
        <v>212.66529846191401</v>
      </c>
      <c r="W1131" s="92">
        <f t="shared" si="196"/>
        <v>7.684780385673462E-2</v>
      </c>
      <c r="X1131" s="96">
        <v>424.71282958984301</v>
      </c>
      <c r="Y1131" s="92">
        <f t="shared" si="197"/>
        <v>4.6841548077944495E-2</v>
      </c>
    </row>
    <row r="1132" spans="3:25" ht="14.25" customHeight="1" x14ac:dyDescent="0.35">
      <c r="C1132" s="95">
        <v>44616</v>
      </c>
      <c r="D1132" s="96">
        <v>22928.1</v>
      </c>
      <c r="E1132" s="92">
        <f t="shared" si="187"/>
        <v>-5.1175782906920264E-2</v>
      </c>
      <c r="F1132" s="96">
        <v>1957.30004882812</v>
      </c>
      <c r="G1132" s="92">
        <f t="shared" si="188"/>
        <v>-4.9923480518879626E-2</v>
      </c>
      <c r="H1132" s="96">
        <v>1849.75</v>
      </c>
      <c r="I1132" s="92">
        <f t="shared" si="189"/>
        <v>-6.9237918472493165E-2</v>
      </c>
      <c r="J1132" s="96">
        <v>22.2299995422363</v>
      </c>
      <c r="K1132" s="92">
        <f t="shared" si="190"/>
        <v>-0.1146953802513222</v>
      </c>
      <c r="L1132" s="96">
        <v>61.888824462890597</v>
      </c>
      <c r="M1132" s="92">
        <f t="shared" si="191"/>
        <v>-1.6414946011531595E-2</v>
      </c>
      <c r="N1132" s="96">
        <v>312.14523315429602</v>
      </c>
      <c r="O1132" s="92">
        <f t="shared" si="192"/>
        <v>-4.9985218096468054E-2</v>
      </c>
      <c r="P1132" s="96">
        <v>24.0665683746337</v>
      </c>
      <c r="Q1132" s="92">
        <f t="shared" si="193"/>
        <v>-3.5398229411969351E-2</v>
      </c>
      <c r="R1132" s="96">
        <v>108.51853942871</v>
      </c>
      <c r="S1132" s="92">
        <f t="shared" si="194"/>
        <v>-4.4546734193580684E-2</v>
      </c>
      <c r="T1132" s="96">
        <v>119.931030273437</v>
      </c>
      <c r="U1132" s="92">
        <f t="shared" si="195"/>
        <v>-3.5092112990891877E-2</v>
      </c>
      <c r="V1132" s="96">
        <v>197.48872375488199</v>
      </c>
      <c r="W1132" s="92">
        <f t="shared" si="196"/>
        <v>-7.6401455365044502E-2</v>
      </c>
      <c r="X1132" s="96">
        <v>405.70880126953102</v>
      </c>
      <c r="Y1132" s="92">
        <f t="shared" si="197"/>
        <v>-6.3876971644151959E-2</v>
      </c>
    </row>
    <row r="1133" spans="3:25" ht="14.25" customHeight="1" x14ac:dyDescent="0.35">
      <c r="C1133" s="95">
        <v>44615</v>
      </c>
      <c r="D1133" s="96">
        <v>24164.75</v>
      </c>
      <c r="E1133" s="92">
        <f t="shared" si="187"/>
        <v>-6.6207764101711142E-5</v>
      </c>
      <c r="F1133" s="96">
        <v>2060.14990234375</v>
      </c>
      <c r="G1133" s="92">
        <f t="shared" si="188"/>
        <v>4.6239362087609148E-2</v>
      </c>
      <c r="H1133" s="96">
        <v>1987.34997558593</v>
      </c>
      <c r="I1133" s="92">
        <f t="shared" si="189"/>
        <v>7.8095412132079822E-3</v>
      </c>
      <c r="J1133" s="96">
        <v>25.110000610351499</v>
      </c>
      <c r="K1133" s="92">
        <f t="shared" si="190"/>
        <v>4.1476564690365647E-2</v>
      </c>
      <c r="L1133" s="96">
        <v>62.921680450439403</v>
      </c>
      <c r="M1133" s="92">
        <f t="shared" si="191"/>
        <v>2.6334220359858218E-3</v>
      </c>
      <c r="N1133" s="96">
        <v>328.56881713867102</v>
      </c>
      <c r="O1133" s="92">
        <f t="shared" si="192"/>
        <v>2.884175996266114E-2</v>
      </c>
      <c r="P1133" s="96">
        <v>24.949745178222599</v>
      </c>
      <c r="Q1133" s="92">
        <f t="shared" si="193"/>
        <v>-1.9097188764175543E-2</v>
      </c>
      <c r="R1133" s="96">
        <v>113.578071594238</v>
      </c>
      <c r="S1133" s="92">
        <f t="shared" si="194"/>
        <v>-1.4383198367124983E-2</v>
      </c>
      <c r="T1133" s="96">
        <v>124.292724609375</v>
      </c>
      <c r="U1133" s="92">
        <f t="shared" si="195"/>
        <v>-5.0467737642811983E-4</v>
      </c>
      <c r="V1133" s="96">
        <v>213.82528686523401</v>
      </c>
      <c r="W1133" s="92">
        <f t="shared" si="196"/>
        <v>-6.5123906850219626E-3</v>
      </c>
      <c r="X1133" s="96">
        <v>433.39260864257801</v>
      </c>
      <c r="Y1133" s="92">
        <f t="shared" si="197"/>
        <v>4.5531451737319539E-3</v>
      </c>
    </row>
    <row r="1134" spans="3:25" ht="14.25" customHeight="1" x14ac:dyDescent="0.35">
      <c r="C1134" s="95">
        <v>44614</v>
      </c>
      <c r="D1134" s="96">
        <v>24166.35</v>
      </c>
      <c r="E1134" s="92">
        <f t="shared" si="187"/>
        <v>-3.3299688927146409E-4</v>
      </c>
      <c r="F1134" s="96">
        <v>1969.09997558593</v>
      </c>
      <c r="G1134" s="92">
        <f t="shared" si="188"/>
        <v>3.8609605057889462E-2</v>
      </c>
      <c r="H1134" s="96">
        <v>1971.94995117187</v>
      </c>
      <c r="I1134" s="92">
        <f t="shared" si="189"/>
        <v>8.2059034498034311E-3</v>
      </c>
      <c r="J1134" s="96">
        <v>24.110000610351499</v>
      </c>
      <c r="K1134" s="92">
        <f t="shared" si="190"/>
        <v>3.3291685984202513E-3</v>
      </c>
      <c r="L1134" s="96">
        <v>62.756416320800703</v>
      </c>
      <c r="M1134" s="92">
        <f t="shared" si="191"/>
        <v>-3.1250088329318415E-2</v>
      </c>
      <c r="N1134" s="96">
        <v>319.35797119140602</v>
      </c>
      <c r="O1134" s="92">
        <f t="shared" si="192"/>
        <v>-3.4477585445236381E-2</v>
      </c>
      <c r="P1134" s="96">
        <v>25.435491561889599</v>
      </c>
      <c r="Q1134" s="92">
        <f t="shared" si="193"/>
        <v>2.0875818001295787E-3</v>
      </c>
      <c r="R1134" s="96">
        <v>115.23552703857401</v>
      </c>
      <c r="S1134" s="92">
        <f t="shared" si="194"/>
        <v>1.1368065221761814E-3</v>
      </c>
      <c r="T1134" s="96">
        <v>124.35548400878901</v>
      </c>
      <c r="U1134" s="92">
        <f t="shared" si="195"/>
        <v>0</v>
      </c>
      <c r="V1134" s="96">
        <v>215.22692871093699</v>
      </c>
      <c r="W1134" s="92">
        <f t="shared" si="196"/>
        <v>-1.0444446174955879E-2</v>
      </c>
      <c r="X1134" s="96">
        <v>431.42825317382801</v>
      </c>
      <c r="Y1134" s="92">
        <f t="shared" si="197"/>
        <v>-1.1409906361481092E-2</v>
      </c>
    </row>
    <row r="1135" spans="3:25" ht="14.25" customHeight="1" x14ac:dyDescent="0.35">
      <c r="C1135" s="95">
        <v>44613</v>
      </c>
      <c r="D1135" s="96">
        <v>24174.400000000001</v>
      </c>
      <c r="E1135" s="92">
        <f t="shared" si="187"/>
        <v>-1.492622459832027E-2</v>
      </c>
      <c r="F1135" s="96">
        <v>1895.90002441406</v>
      </c>
      <c r="G1135" s="92">
        <f t="shared" si="188"/>
        <v>-3.1765462411212031E-2</v>
      </c>
      <c r="H1135" s="96">
        <v>1955.90002441406</v>
      </c>
      <c r="I1135" s="92">
        <f t="shared" si="189"/>
        <v>-4.2094155887827056E-2</v>
      </c>
      <c r="J1135" s="96">
        <v>24.030000686645501</v>
      </c>
      <c r="K1135" s="92">
        <f t="shared" si="190"/>
        <v>-8.7006042352995361E-2</v>
      </c>
      <c r="L1135" s="96">
        <v>64.780822753906193</v>
      </c>
      <c r="M1135" s="92">
        <f t="shared" si="191"/>
        <v>-1.8158901663854476E-2</v>
      </c>
      <c r="N1135" s="96">
        <v>330.76184082031199</v>
      </c>
      <c r="O1135" s="92">
        <f t="shared" si="192"/>
        <v>-2.2053220667802576E-3</v>
      </c>
      <c r="P1135" s="96">
        <v>25.382503509521399</v>
      </c>
      <c r="Q1135" s="92">
        <f t="shared" si="193"/>
        <v>3.3388731158097151E-3</v>
      </c>
      <c r="R1135" s="96">
        <v>115.104675292968</v>
      </c>
      <c r="S1135" s="92">
        <f t="shared" si="194"/>
        <v>-3.0223219383526123E-3</v>
      </c>
      <c r="T1135" s="96">
        <v>124.35548400878901</v>
      </c>
      <c r="U1135" s="92">
        <f t="shared" si="195"/>
        <v>1.2519078468803624E-2</v>
      </c>
      <c r="V1135" s="96">
        <v>217.49858093261699</v>
      </c>
      <c r="W1135" s="92">
        <f t="shared" si="196"/>
        <v>-3.3223783068349055E-3</v>
      </c>
      <c r="X1135" s="96">
        <v>436.407623291015</v>
      </c>
      <c r="Y1135" s="92">
        <f t="shared" si="197"/>
        <v>-3.8582177593247113E-3</v>
      </c>
    </row>
    <row r="1136" spans="3:25" ht="14.25" customHeight="1" x14ac:dyDescent="0.35">
      <c r="C1136" s="95">
        <v>44610</v>
      </c>
      <c r="D1136" s="96">
        <v>24540.7</v>
      </c>
      <c r="E1136" s="92">
        <f t="shared" si="187"/>
        <v>-8.7749591545341898E-3</v>
      </c>
      <c r="F1136" s="96">
        <v>1958.09997558593</v>
      </c>
      <c r="G1136" s="92">
        <f t="shared" si="188"/>
        <v>-3.1051290673770104E-2</v>
      </c>
      <c r="H1136" s="96">
        <v>2041.84997558593</v>
      </c>
      <c r="I1136" s="92">
        <f t="shared" si="189"/>
        <v>-2.8081656908374164E-3</v>
      </c>
      <c r="J1136" s="96">
        <v>26.319999694824201</v>
      </c>
      <c r="K1136" s="92">
        <f t="shared" si="190"/>
        <v>-3.0303001841653909E-3</v>
      </c>
      <c r="L1136" s="96">
        <v>65.978927612304602</v>
      </c>
      <c r="M1136" s="92">
        <f t="shared" si="191"/>
        <v>9.4815265133949556E-3</v>
      </c>
      <c r="N1136" s="96">
        <v>331.49288940429602</v>
      </c>
      <c r="O1136" s="92">
        <f t="shared" si="192"/>
        <v>6.6597488512323277E-3</v>
      </c>
      <c r="P1136" s="96">
        <v>25.298036575317301</v>
      </c>
      <c r="Q1136" s="92">
        <f t="shared" si="193"/>
        <v>0</v>
      </c>
      <c r="R1136" s="96">
        <v>115.45361328125</v>
      </c>
      <c r="S1136" s="92">
        <f t="shared" si="194"/>
        <v>-3.0132150324463369E-3</v>
      </c>
      <c r="T1136" s="96">
        <v>122.817916870117</v>
      </c>
      <c r="U1136" s="92">
        <f t="shared" si="195"/>
        <v>-6.5990423776647322E-3</v>
      </c>
      <c r="V1136" s="96">
        <v>218.22360229492099</v>
      </c>
      <c r="W1136" s="92">
        <f t="shared" si="196"/>
        <v>-8.7814816578345445E-3</v>
      </c>
      <c r="X1136" s="96">
        <v>438.097900390625</v>
      </c>
      <c r="Y1136" s="92">
        <f t="shared" si="197"/>
        <v>6.2593175308678362E-4</v>
      </c>
    </row>
    <row r="1137" spans="3:25" ht="14.25" customHeight="1" x14ac:dyDescent="0.35">
      <c r="C1137" s="95">
        <v>44609</v>
      </c>
      <c r="D1137" s="96">
        <v>24757.95</v>
      </c>
      <c r="E1137" s="92">
        <f t="shared" si="187"/>
        <v>1.4963339817447352E-2</v>
      </c>
      <c r="F1137" s="96">
        <v>2020.84997558593</v>
      </c>
      <c r="G1137" s="92">
        <f t="shared" si="188"/>
        <v>4.5690887442399797E-2</v>
      </c>
      <c r="H1137" s="96">
        <v>2047.59997558593</v>
      </c>
      <c r="I1137" s="92">
        <f t="shared" si="189"/>
        <v>5.9971515768567407E-2</v>
      </c>
      <c r="J1137" s="96">
        <v>26.399999618530199</v>
      </c>
      <c r="K1137" s="92">
        <f t="shared" si="190"/>
        <v>4.1420087623668111E-2</v>
      </c>
      <c r="L1137" s="96">
        <v>65.359222412109304</v>
      </c>
      <c r="M1137" s="92">
        <f t="shared" si="191"/>
        <v>-1.4330285884308402E-2</v>
      </c>
      <c r="N1137" s="96">
        <v>329.29983520507801</v>
      </c>
      <c r="O1137" s="92">
        <f t="shared" si="192"/>
        <v>2.0078647371842173E-2</v>
      </c>
      <c r="P1137" s="96">
        <v>25.298036575317301</v>
      </c>
      <c r="Q1137" s="92">
        <f t="shared" si="193"/>
        <v>-1.666541468438143E-3</v>
      </c>
      <c r="R1137" s="96">
        <v>115.80255126953099</v>
      </c>
      <c r="S1137" s="92">
        <f t="shared" si="194"/>
        <v>-3.3783490974752528E-3</v>
      </c>
      <c r="T1137" s="96">
        <v>123.633781433105</v>
      </c>
      <c r="U1137" s="92">
        <f t="shared" si="195"/>
        <v>3.5659108582946075E-3</v>
      </c>
      <c r="V1137" s="96">
        <v>220.15690612792901</v>
      </c>
      <c r="W1137" s="92">
        <f t="shared" si="196"/>
        <v>-1.5560919055246369E-2</v>
      </c>
      <c r="X1137" s="96">
        <v>437.82385253906199</v>
      </c>
      <c r="Y1137" s="92">
        <f t="shared" si="197"/>
        <v>7.8874046847272616E-3</v>
      </c>
    </row>
    <row r="1138" spans="3:25" ht="14.25" customHeight="1" x14ac:dyDescent="0.35">
      <c r="C1138" s="95">
        <v>44608</v>
      </c>
      <c r="D1138" s="96">
        <v>24392.95</v>
      </c>
      <c r="E1138" s="92">
        <f t="shared" si="187"/>
        <v>1.1964471880412386E-3</v>
      </c>
      <c r="F1138" s="96">
        <v>1932.55004882812</v>
      </c>
      <c r="G1138" s="92">
        <f t="shared" si="188"/>
        <v>2.906197772725827E-3</v>
      </c>
      <c r="H1138" s="96">
        <v>1931.75</v>
      </c>
      <c r="I1138" s="92">
        <f t="shared" si="189"/>
        <v>2.2360412807621133E-2</v>
      </c>
      <c r="J1138" s="96">
        <v>25.350000381469702</v>
      </c>
      <c r="K1138" s="92">
        <f t="shared" si="190"/>
        <v>7.4607893916814216E-2</v>
      </c>
      <c r="L1138" s="96">
        <v>66.309455871582003</v>
      </c>
      <c r="M1138" s="92">
        <f t="shared" si="191"/>
        <v>-1.0480716454015826E-2</v>
      </c>
      <c r="N1138" s="96">
        <v>322.81808471679602</v>
      </c>
      <c r="O1138" s="92">
        <f t="shared" si="192"/>
        <v>7.2991817987804186E-3</v>
      </c>
      <c r="P1138" s="96">
        <v>25.340267181396399</v>
      </c>
      <c r="Q1138" s="92">
        <f t="shared" si="193"/>
        <v>5.0250503605695496E-3</v>
      </c>
      <c r="R1138" s="96">
        <v>116.195098876953</v>
      </c>
      <c r="S1138" s="92">
        <f t="shared" si="194"/>
        <v>-1.5884911592352613E-2</v>
      </c>
      <c r="T1138" s="96">
        <v>123.19448089599599</v>
      </c>
      <c r="U1138" s="92">
        <f t="shared" si="195"/>
        <v>-8.3350390930633234E-3</v>
      </c>
      <c r="V1138" s="96">
        <v>223.63690185546801</v>
      </c>
      <c r="W1138" s="92">
        <f t="shared" si="196"/>
        <v>4.1233665223721072E-3</v>
      </c>
      <c r="X1138" s="96">
        <v>434.39758300781199</v>
      </c>
      <c r="Y1138" s="92">
        <f t="shared" si="197"/>
        <v>-1.410064216988538E-2</v>
      </c>
    </row>
    <row r="1139" spans="3:25" ht="14.25" customHeight="1" x14ac:dyDescent="0.35">
      <c r="C1139" s="95">
        <v>44607</v>
      </c>
      <c r="D1139" s="96">
        <v>24363.8</v>
      </c>
      <c r="E1139" s="92">
        <f t="shared" si="187"/>
        <v>1.9414388404923821E-2</v>
      </c>
      <c r="F1139" s="96">
        <v>1926.94995117187</v>
      </c>
      <c r="G1139" s="92">
        <f t="shared" si="188"/>
        <v>6.1088375783160398E-3</v>
      </c>
      <c r="H1139" s="96">
        <v>1889.5</v>
      </c>
      <c r="I1139" s="92">
        <f t="shared" si="189"/>
        <v>1.4687310489145844E-2</v>
      </c>
      <c r="J1139" s="96">
        <v>23.590000152587798</v>
      </c>
      <c r="K1139" s="92">
        <f t="shared" si="190"/>
        <v>4.058227054246677E-2</v>
      </c>
      <c r="L1139" s="96">
        <v>67.011787414550696</v>
      </c>
      <c r="M1139" s="92">
        <f t="shared" si="191"/>
        <v>1.8530594358021624E-3</v>
      </c>
      <c r="N1139" s="96">
        <v>320.47885131835898</v>
      </c>
      <c r="O1139" s="92">
        <f t="shared" si="192"/>
        <v>1.3719717618640326E-2</v>
      </c>
      <c r="P1139" s="96">
        <v>25.213567733764599</v>
      </c>
      <c r="Q1139" s="92">
        <f t="shared" si="193"/>
        <v>1.358239580666587E-2</v>
      </c>
      <c r="R1139" s="96">
        <v>118.07064056396401</v>
      </c>
      <c r="S1139" s="92">
        <f t="shared" si="194"/>
        <v>2.1509666805414662E-2</v>
      </c>
      <c r="T1139" s="96">
        <v>124.229942321777</v>
      </c>
      <c r="U1139" s="92">
        <f t="shared" si="195"/>
        <v>7.9266422086206045E-3</v>
      </c>
      <c r="V1139" s="96">
        <v>222.71855163574199</v>
      </c>
      <c r="W1139" s="92">
        <f t="shared" si="196"/>
        <v>4.489792616574162E-2</v>
      </c>
      <c r="X1139" s="96">
        <v>440.61047363281199</v>
      </c>
      <c r="Y1139" s="92">
        <f t="shared" si="197"/>
        <v>5.0016462400648276E-3</v>
      </c>
    </row>
    <row r="1140" spans="3:25" ht="14.25" customHeight="1" x14ac:dyDescent="0.35">
      <c r="C1140" s="95">
        <v>44606</v>
      </c>
      <c r="D1140" s="96">
        <v>23899.8</v>
      </c>
      <c r="E1140" s="92">
        <f t="shared" si="187"/>
        <v>-2.6472828588536834E-2</v>
      </c>
      <c r="F1140" s="96">
        <v>1915.25</v>
      </c>
      <c r="G1140" s="92">
        <f t="shared" si="188"/>
        <v>-4.9998782960131605E-2</v>
      </c>
      <c r="H1140" s="96">
        <v>1862.15002441406</v>
      </c>
      <c r="I1140" s="92">
        <f t="shared" si="189"/>
        <v>-2.3825724341346666E-2</v>
      </c>
      <c r="J1140" s="96">
        <v>22.670000076293899</v>
      </c>
      <c r="K1140" s="92">
        <f t="shared" si="190"/>
        <v>-9.3199996948243991E-2</v>
      </c>
      <c r="L1140" s="96">
        <v>66.887840270996094</v>
      </c>
      <c r="M1140" s="92">
        <f t="shared" si="191"/>
        <v>-3.227735268265719E-2</v>
      </c>
      <c r="N1140" s="96">
        <v>316.14147949218699</v>
      </c>
      <c r="O1140" s="92">
        <f t="shared" si="192"/>
        <v>-4.966293858256976E-2</v>
      </c>
      <c r="P1140" s="96">
        <v>24.875696182250898</v>
      </c>
      <c r="Q1140" s="92">
        <f t="shared" si="193"/>
        <v>5.1192996579811911E-3</v>
      </c>
      <c r="R1140" s="96">
        <v>115.58445739746</v>
      </c>
      <c r="S1140" s="92">
        <f t="shared" si="194"/>
        <v>-3.390440746966672E-2</v>
      </c>
      <c r="T1140" s="96">
        <v>123.252960205078</v>
      </c>
      <c r="U1140" s="92">
        <f t="shared" si="195"/>
        <v>-2.8633552685812025E-2</v>
      </c>
      <c r="V1140" s="96">
        <v>213.14862060546801</v>
      </c>
      <c r="W1140" s="92">
        <f t="shared" si="196"/>
        <v>-5.0796482739184134E-2</v>
      </c>
      <c r="X1140" s="96">
        <v>438.41766357421801</v>
      </c>
      <c r="Y1140" s="92">
        <f t="shared" si="197"/>
        <v>-3.1388822944930506E-2</v>
      </c>
    </row>
    <row r="1141" spans="3:25" ht="14.25" customHeight="1" x14ac:dyDescent="0.35">
      <c r="C1141" s="95">
        <v>44603</v>
      </c>
      <c r="D1141" s="96">
        <v>24549.7</v>
      </c>
      <c r="E1141" s="92">
        <f t="shared" si="187"/>
        <v>-5.503219494805589E-3</v>
      </c>
      <c r="F1141" s="96">
        <v>2016.05004882812</v>
      </c>
      <c r="G1141" s="92">
        <f t="shared" si="188"/>
        <v>-9.9931130141266422E-3</v>
      </c>
      <c r="H1141" s="96">
        <v>1907.59997558593</v>
      </c>
      <c r="I1141" s="92">
        <f t="shared" si="189"/>
        <v>-1.8343017107180781E-4</v>
      </c>
      <c r="J1141" s="96">
        <v>25</v>
      </c>
      <c r="K1141" s="92">
        <f t="shared" si="190"/>
        <v>1.832997054680896E-2</v>
      </c>
      <c r="L1141" s="96">
        <v>69.118812561035099</v>
      </c>
      <c r="M1141" s="92">
        <f t="shared" si="191"/>
        <v>-5.9757585197872665E-4</v>
      </c>
      <c r="N1141" s="96">
        <v>332.66247558593699</v>
      </c>
      <c r="O1141" s="92">
        <f t="shared" si="192"/>
        <v>4.9992294118098801E-2</v>
      </c>
      <c r="P1141" s="96">
        <v>24.748998641967699</v>
      </c>
      <c r="Q1141" s="92">
        <f t="shared" si="193"/>
        <v>-1.0135134877412688E-2</v>
      </c>
      <c r="R1141" s="96">
        <v>119.640808105468</v>
      </c>
      <c r="S1141" s="92">
        <f t="shared" si="194"/>
        <v>5.1300760829513514E-3</v>
      </c>
      <c r="T1141" s="96">
        <v>126.88616180419901</v>
      </c>
      <c r="U1141" s="92">
        <f t="shared" si="195"/>
        <v>-2.0042631786912124E-2</v>
      </c>
      <c r="V1141" s="96">
        <v>224.55523681640599</v>
      </c>
      <c r="W1141" s="92">
        <f t="shared" si="196"/>
        <v>-3.7297870489271912E-2</v>
      </c>
      <c r="X1141" s="96">
        <v>452.62503051757801</v>
      </c>
      <c r="Y1141" s="92">
        <f t="shared" si="197"/>
        <v>-2.1335593363939198E-2</v>
      </c>
    </row>
    <row r="1142" spans="3:25" ht="14.25" customHeight="1" x14ac:dyDescent="0.35">
      <c r="C1142" s="95">
        <v>44602</v>
      </c>
      <c r="D1142" s="96">
        <v>24685.55</v>
      </c>
      <c r="E1142" s="92">
        <f t="shared" si="187"/>
        <v>6.9836646698770988E-3</v>
      </c>
      <c r="F1142" s="96">
        <v>2036.40002441406</v>
      </c>
      <c r="G1142" s="92">
        <f t="shared" si="188"/>
        <v>4.1530316729765593E-2</v>
      </c>
      <c r="H1142" s="96">
        <v>1907.94995117187</v>
      </c>
      <c r="I1142" s="92">
        <f t="shared" si="189"/>
        <v>-6.1725686815580216E-3</v>
      </c>
      <c r="J1142" s="96">
        <v>24.549999237060501</v>
      </c>
      <c r="K1142" s="92">
        <f t="shared" si="190"/>
        <v>0.14079919678643837</v>
      </c>
      <c r="L1142" s="96">
        <v>69.160140991210895</v>
      </c>
      <c r="M1142" s="92">
        <f t="shared" si="191"/>
        <v>-6.528121357343819E-3</v>
      </c>
      <c r="N1142" s="96">
        <v>316.82373046875</v>
      </c>
      <c r="O1142" s="92">
        <f t="shared" si="192"/>
        <v>4.9903081715257258E-2</v>
      </c>
      <c r="P1142" s="96">
        <v>25.0024013519287</v>
      </c>
      <c r="Q1142" s="92">
        <f t="shared" si="193"/>
        <v>-5.0419411598690012E-3</v>
      </c>
      <c r="R1142" s="96">
        <v>119.03017425537099</v>
      </c>
      <c r="S1142" s="92">
        <f t="shared" si="194"/>
        <v>1.0366252450472624E-2</v>
      </c>
      <c r="T1142" s="96">
        <v>129.48130798339801</v>
      </c>
      <c r="U1142" s="92">
        <f t="shared" si="195"/>
        <v>1.2897492031317404E-2</v>
      </c>
      <c r="V1142" s="96">
        <v>233.25515747070301</v>
      </c>
      <c r="W1142" s="92">
        <f t="shared" si="196"/>
        <v>1.3865513446744693E-2</v>
      </c>
      <c r="X1142" s="96">
        <v>462.492584228515</v>
      </c>
      <c r="Y1142" s="92">
        <f t="shared" si="197"/>
        <v>5.6623162827904583E-3</v>
      </c>
    </row>
    <row r="1143" spans="3:25" ht="14.25" customHeight="1" x14ac:dyDescent="0.35">
      <c r="C1143" s="95">
        <v>44601</v>
      </c>
      <c r="D1143" s="96">
        <v>24514.35</v>
      </c>
      <c r="E1143" s="92">
        <f t="shared" si="187"/>
        <v>5.4895942598021108E-4</v>
      </c>
      <c r="F1143" s="96">
        <v>1955.19995117187</v>
      </c>
      <c r="G1143" s="92">
        <f t="shared" si="188"/>
        <v>-6.6555389581225421E-3</v>
      </c>
      <c r="H1143" s="96">
        <v>1919.80004882812</v>
      </c>
      <c r="I1143" s="92">
        <f t="shared" si="189"/>
        <v>-4.2530867074066503E-3</v>
      </c>
      <c r="J1143" s="96">
        <v>21.520000457763601</v>
      </c>
      <c r="K1143" s="92">
        <f t="shared" si="190"/>
        <v>-5.0854695918121084E-3</v>
      </c>
      <c r="L1143" s="96">
        <v>69.614593505859304</v>
      </c>
      <c r="M1143" s="92">
        <f t="shared" si="191"/>
        <v>1.2012017008011577E-2</v>
      </c>
      <c r="N1143" s="96">
        <v>301.76473999023398</v>
      </c>
      <c r="O1143" s="92">
        <f t="shared" si="192"/>
        <v>4.3795346116002332E-3</v>
      </c>
      <c r="P1143" s="96">
        <v>25.129100799560501</v>
      </c>
      <c r="Q1143" s="92">
        <f t="shared" si="193"/>
        <v>6.7682154984027854E-3</v>
      </c>
      <c r="R1143" s="96">
        <v>117.808937072753</v>
      </c>
      <c r="S1143" s="92">
        <f t="shared" si="194"/>
        <v>3.7050392290827183E-4</v>
      </c>
      <c r="T1143" s="96">
        <v>127.8325881958</v>
      </c>
      <c r="U1143" s="92">
        <f t="shared" si="195"/>
        <v>-3.3326988394762891E-3</v>
      </c>
      <c r="V1143" s="96">
        <v>230.065185546875</v>
      </c>
      <c r="W1143" s="92">
        <f t="shared" si="196"/>
        <v>1.3412759795559559E-2</v>
      </c>
      <c r="X1143" s="96">
        <v>459.88854980468699</v>
      </c>
      <c r="Y1143" s="92">
        <f t="shared" si="197"/>
        <v>4.4108521706667236E-3</v>
      </c>
    </row>
    <row r="1144" spans="3:25" ht="14.25" customHeight="1" x14ac:dyDescent="0.35">
      <c r="C1144" s="95">
        <v>44600</v>
      </c>
      <c r="D1144" s="96">
        <v>24500.9</v>
      </c>
      <c r="E1144" s="92">
        <f t="shared" si="187"/>
        <v>-1.3055387713997946E-2</v>
      </c>
      <c r="F1144" s="96">
        <v>1968.30004882812</v>
      </c>
      <c r="G1144" s="92">
        <f t="shared" si="188"/>
        <v>-2.9677077235336413E-2</v>
      </c>
      <c r="H1144" s="96">
        <v>1928</v>
      </c>
      <c r="I1144" s="92">
        <f t="shared" si="189"/>
        <v>-4.7736657322803633E-2</v>
      </c>
      <c r="J1144" s="96">
        <v>21.629999160766602</v>
      </c>
      <c r="K1144" s="92">
        <f t="shared" si="190"/>
        <v>-3.1781601923532299E-2</v>
      </c>
      <c r="L1144" s="96">
        <v>68.788307189941406</v>
      </c>
      <c r="M1144" s="92">
        <f t="shared" si="191"/>
        <v>1.2026129681663722E-3</v>
      </c>
      <c r="N1144" s="96">
        <v>300.44891357421801</v>
      </c>
      <c r="O1144" s="92">
        <f t="shared" si="192"/>
        <v>1.3646859881694784E-2</v>
      </c>
      <c r="P1144" s="96">
        <v>24.9601650238037</v>
      </c>
      <c r="Q1144" s="92">
        <f t="shared" si="193"/>
        <v>-1.3355643253486926E-2</v>
      </c>
      <c r="R1144" s="96">
        <v>117.76530456542901</v>
      </c>
      <c r="S1144" s="92">
        <f t="shared" si="194"/>
        <v>-1.10988983610949E-3</v>
      </c>
      <c r="T1144" s="96">
        <v>128.26004028320301</v>
      </c>
      <c r="U1144" s="92">
        <f t="shared" si="195"/>
        <v>-1.685003929371709E-2</v>
      </c>
      <c r="V1144" s="96">
        <v>227.02021789550699</v>
      </c>
      <c r="W1144" s="92">
        <f t="shared" si="196"/>
        <v>-6.7315299962758757E-2</v>
      </c>
      <c r="X1144" s="96">
        <v>457.86895751953102</v>
      </c>
      <c r="Y1144" s="92">
        <f t="shared" si="197"/>
        <v>-2.6712480236264269E-2</v>
      </c>
    </row>
    <row r="1145" spans="3:25" ht="14.25" customHeight="1" x14ac:dyDescent="0.35">
      <c r="C1145" s="95">
        <v>44599</v>
      </c>
      <c r="D1145" s="96">
        <v>24825</v>
      </c>
      <c r="E1145" s="92">
        <f t="shared" si="187"/>
        <v>5.0953170453233998E-3</v>
      </c>
      <c r="F1145" s="96">
        <v>2028.5</v>
      </c>
      <c r="G1145" s="92">
        <f t="shared" si="188"/>
        <v>-2.2625427382656493E-3</v>
      </c>
      <c r="H1145" s="96">
        <v>2024.65002441406</v>
      </c>
      <c r="I1145" s="92">
        <f t="shared" si="189"/>
        <v>3.8095751920528276E-2</v>
      </c>
      <c r="J1145" s="96">
        <v>22.340000152587798</v>
      </c>
      <c r="K1145" s="92">
        <f t="shared" si="190"/>
        <v>2.9018935729287376E-2</v>
      </c>
      <c r="L1145" s="96">
        <v>68.705680847167898</v>
      </c>
      <c r="M1145" s="92">
        <f t="shared" si="191"/>
        <v>1.8070680121258231E-3</v>
      </c>
      <c r="N1145" s="96">
        <v>296.40393066406199</v>
      </c>
      <c r="O1145" s="92">
        <f t="shared" si="192"/>
        <v>2.1326524324392748E-2</v>
      </c>
      <c r="P1145" s="96">
        <v>25.298036575317301</v>
      </c>
      <c r="Q1145" s="92">
        <f t="shared" si="193"/>
        <v>1.6722660606012241E-3</v>
      </c>
      <c r="R1145" s="96">
        <v>117.896156311035</v>
      </c>
      <c r="S1145" s="92">
        <f t="shared" si="194"/>
        <v>7.0789975380423087E-3</v>
      </c>
      <c r="T1145" s="96">
        <v>130.45826721191401</v>
      </c>
      <c r="U1145" s="92">
        <f t="shared" si="195"/>
        <v>1.8836475903892591E-2</v>
      </c>
      <c r="V1145" s="96">
        <v>243.40510559082</v>
      </c>
      <c r="W1145" s="92">
        <f t="shared" si="196"/>
        <v>-1.0025542807939103E-2</v>
      </c>
      <c r="X1145" s="96">
        <v>470.435455322265</v>
      </c>
      <c r="Y1145" s="92">
        <f t="shared" si="197"/>
        <v>-9.6924115921468545E-2</v>
      </c>
    </row>
    <row r="1146" spans="3:25" ht="14.25" customHeight="1" x14ac:dyDescent="0.35">
      <c r="C1146" s="95">
        <v>44596</v>
      </c>
      <c r="D1146" s="96">
        <v>24699.15</v>
      </c>
      <c r="E1146" s="92">
        <f t="shared" si="187"/>
        <v>-1.2050653181796545E-3</v>
      </c>
      <c r="F1146" s="96">
        <v>2033.09997558593</v>
      </c>
      <c r="G1146" s="92">
        <f t="shared" si="188"/>
        <v>1.34084463506976E-2</v>
      </c>
      <c r="H1146" s="96">
        <v>1950.34997558593</v>
      </c>
      <c r="I1146" s="92">
        <f t="shared" si="189"/>
        <v>1.9764150371369915E-2</v>
      </c>
      <c r="J1146" s="96">
        <v>21.709999084472599</v>
      </c>
      <c r="K1146" s="92">
        <f t="shared" si="190"/>
        <v>8.8289322800851888E-3</v>
      </c>
      <c r="L1146" s="96">
        <v>68.581748962402301</v>
      </c>
      <c r="M1146" s="92">
        <f t="shared" si="191"/>
        <v>-1.6587659837447588E-2</v>
      </c>
      <c r="N1146" s="96">
        <v>290.21466064453102</v>
      </c>
      <c r="O1146" s="92">
        <f t="shared" si="192"/>
        <v>-1.2765244451252822E-2</v>
      </c>
      <c r="P1146" s="96">
        <v>25.255802154541001</v>
      </c>
      <c r="Q1146" s="92">
        <f t="shared" si="193"/>
        <v>-1.6694742554648201E-3</v>
      </c>
      <c r="R1146" s="96">
        <v>117.06743621826099</v>
      </c>
      <c r="S1146" s="92">
        <f t="shared" si="194"/>
        <v>-1.7928827941447345E-2</v>
      </c>
      <c r="T1146" s="96">
        <v>128.04632568359301</v>
      </c>
      <c r="U1146" s="92">
        <f t="shared" si="195"/>
        <v>-7.5724300629385066E-3</v>
      </c>
      <c r="V1146" s="96">
        <v>245.87008666992099</v>
      </c>
      <c r="W1146" s="92">
        <f t="shared" si="196"/>
        <v>5.9323967595834581E-3</v>
      </c>
      <c r="X1146" s="96">
        <v>520.92572021484295</v>
      </c>
      <c r="Y1146" s="92">
        <f t="shared" si="197"/>
        <v>7.502072459207243E-2</v>
      </c>
    </row>
    <row r="1147" spans="3:25" ht="14.25" customHeight="1" x14ac:dyDescent="0.35">
      <c r="C1147" s="95">
        <v>44595</v>
      </c>
      <c r="D1147" s="96">
        <v>24728.95</v>
      </c>
      <c r="E1147" s="92">
        <f t="shared" si="187"/>
        <v>-1.080045361905202E-2</v>
      </c>
      <c r="F1147" s="96">
        <v>2006.19995117187</v>
      </c>
      <c r="G1147" s="92">
        <f t="shared" si="188"/>
        <v>-4.8611353314137462E-3</v>
      </c>
      <c r="H1147" s="96">
        <v>1912.55004882812</v>
      </c>
      <c r="I1147" s="92">
        <f t="shared" si="189"/>
        <v>-1.9568960520004453E-3</v>
      </c>
      <c r="J1147" s="96">
        <v>21.520000457763601</v>
      </c>
      <c r="K1147" s="92">
        <f t="shared" si="190"/>
        <v>-6.9219943701980258E-3</v>
      </c>
      <c r="L1147" s="96">
        <v>69.738548278808594</v>
      </c>
      <c r="M1147" s="92">
        <f t="shared" si="191"/>
        <v>-8.2253929087144906E-3</v>
      </c>
      <c r="N1147" s="96">
        <v>293.96722412109301</v>
      </c>
      <c r="O1147" s="92">
        <f t="shared" si="192"/>
        <v>-5.7689383958146045E-3</v>
      </c>
      <c r="P1147" s="96">
        <v>25.298036575317301</v>
      </c>
      <c r="Q1147" s="92">
        <f t="shared" si="193"/>
        <v>0</v>
      </c>
      <c r="R1147" s="96">
        <v>119.204635620117</v>
      </c>
      <c r="S1147" s="92">
        <f t="shared" si="194"/>
        <v>-3.645746746767542E-3</v>
      </c>
      <c r="T1147" s="96">
        <v>129.023345947265</v>
      </c>
      <c r="U1147" s="92">
        <f t="shared" si="195"/>
        <v>-1.2616597999071777E-2</v>
      </c>
      <c r="V1147" s="96">
        <v>244.42008972167901</v>
      </c>
      <c r="W1147" s="92">
        <f t="shared" si="196"/>
        <v>8.9783322101311125E-3</v>
      </c>
      <c r="X1147" s="96">
        <v>484.57272338867102</v>
      </c>
      <c r="Y1147" s="92">
        <f t="shared" si="197"/>
        <v>-1.1806742164894968E-2</v>
      </c>
    </row>
    <row r="1148" spans="3:25" ht="14.25" customHeight="1" x14ac:dyDescent="0.35">
      <c r="C1148" s="95">
        <v>44594</v>
      </c>
      <c r="D1148" s="96">
        <v>24998.95</v>
      </c>
      <c r="E1148" s="92">
        <f t="shared" si="187"/>
        <v>4.4398104341571987E-3</v>
      </c>
      <c r="F1148" s="96">
        <v>2016</v>
      </c>
      <c r="G1148" s="92">
        <f t="shared" si="188"/>
        <v>1.4645918379573075E-2</v>
      </c>
      <c r="H1148" s="96">
        <v>1916.30004882812</v>
      </c>
      <c r="I1148" s="92">
        <f t="shared" si="189"/>
        <v>6.4601096786345291E-3</v>
      </c>
      <c r="J1148" s="96">
        <v>21.670000076293899</v>
      </c>
      <c r="K1148" s="92">
        <f t="shared" si="190"/>
        <v>3.2407265549980746E-3</v>
      </c>
      <c r="L1148" s="96">
        <v>70.316932678222599</v>
      </c>
      <c r="M1148" s="92">
        <f t="shared" si="191"/>
        <v>8.8914999900380209E-3</v>
      </c>
      <c r="N1148" s="96">
        <v>295.67294311523398</v>
      </c>
      <c r="O1148" s="92">
        <f t="shared" si="192"/>
        <v>-1.4297181645596346E-2</v>
      </c>
      <c r="P1148" s="96">
        <v>25.298036575317301</v>
      </c>
      <c r="Q1148" s="92">
        <f t="shared" si="193"/>
        <v>1.6722660606012241E-3</v>
      </c>
      <c r="R1148" s="96">
        <v>119.640815734863</v>
      </c>
      <c r="S1148" s="92">
        <f t="shared" si="194"/>
        <v>0</v>
      </c>
      <c r="T1148" s="96">
        <v>130.67198181152301</v>
      </c>
      <c r="U1148" s="92">
        <f t="shared" si="195"/>
        <v>4.9308236619440837E-3</v>
      </c>
      <c r="V1148" s="96">
        <v>242.24513244628901</v>
      </c>
      <c r="W1148" s="92">
        <f t="shared" si="196"/>
        <v>3.0019088640320657E-3</v>
      </c>
      <c r="X1148" s="96">
        <v>490.3623046875</v>
      </c>
      <c r="Y1148" s="92">
        <f t="shared" si="197"/>
        <v>4.1357299319622065E-3</v>
      </c>
    </row>
    <row r="1149" spans="3:25" ht="14.25" customHeight="1" x14ac:dyDescent="0.35">
      <c r="C1149" s="95">
        <v>44593</v>
      </c>
      <c r="D1149" s="96">
        <v>24888.45</v>
      </c>
      <c r="E1149" s="92">
        <f t="shared" si="187"/>
        <v>-3.8224540154779829E-3</v>
      </c>
      <c r="F1149" s="96">
        <v>1986.90002441406</v>
      </c>
      <c r="G1149" s="92">
        <f t="shared" si="188"/>
        <v>8.1181185254470822E-3</v>
      </c>
      <c r="H1149" s="96">
        <v>1904</v>
      </c>
      <c r="I1149" s="92">
        <f t="shared" si="189"/>
        <v>1.3925513088930641E-2</v>
      </c>
      <c r="J1149" s="96">
        <v>21.600000381469702</v>
      </c>
      <c r="K1149" s="92">
        <f t="shared" si="190"/>
        <v>1.64706061868094E-2</v>
      </c>
      <c r="L1149" s="96">
        <v>69.697219848632798</v>
      </c>
      <c r="M1149" s="92">
        <f t="shared" si="191"/>
        <v>-4.1321192391925443E-3</v>
      </c>
      <c r="N1149" s="96">
        <v>299.96154785156199</v>
      </c>
      <c r="O1149" s="92">
        <f t="shared" si="192"/>
        <v>4.241990980239585E-3</v>
      </c>
      <c r="P1149" s="96">
        <v>25.255802154541001</v>
      </c>
      <c r="Q1149" s="92">
        <f t="shared" si="193"/>
        <v>-3.3332334758257032E-3</v>
      </c>
      <c r="R1149" s="96">
        <v>119.640815734863</v>
      </c>
      <c r="S1149" s="92">
        <f t="shared" si="194"/>
        <v>-6.3357532267535044E-3</v>
      </c>
      <c r="T1149" s="96">
        <v>130.03082275390599</v>
      </c>
      <c r="U1149" s="92">
        <f t="shared" si="195"/>
        <v>-1.1374351720888298E-2</v>
      </c>
      <c r="V1149" s="96">
        <v>241.52011108398401</v>
      </c>
      <c r="W1149" s="92">
        <f t="shared" si="196"/>
        <v>1.5444013957826463E-2</v>
      </c>
      <c r="X1149" s="96">
        <v>488.34265136718699</v>
      </c>
      <c r="Y1149" s="92">
        <f t="shared" si="197"/>
        <v>-3.0236360227805514E-3</v>
      </c>
    </row>
    <row r="1150" spans="3:25" ht="14.25" customHeight="1" x14ac:dyDescent="0.35">
      <c r="C1150" s="95">
        <v>44592</v>
      </c>
      <c r="D1150" s="96">
        <v>24983.95</v>
      </c>
      <c r="E1150" s="92">
        <f t="shared" si="187"/>
        <v>1.2438708108765351E-2</v>
      </c>
      <c r="F1150" s="96">
        <v>1970.90002441406</v>
      </c>
      <c r="G1150" s="92">
        <f t="shared" si="188"/>
        <v>-8.0028306942303562E-3</v>
      </c>
      <c r="H1150" s="96">
        <v>1877.84997558593</v>
      </c>
      <c r="I1150" s="92">
        <f t="shared" si="189"/>
        <v>-3.1237127561651312E-2</v>
      </c>
      <c r="J1150" s="96">
        <v>21.25</v>
      </c>
      <c r="K1150" s="92">
        <f t="shared" si="190"/>
        <v>4.7281505093828002E-3</v>
      </c>
      <c r="L1150" s="96">
        <v>69.986412048339801</v>
      </c>
      <c r="M1150" s="92">
        <f t="shared" si="191"/>
        <v>1.1817824330686566E-3</v>
      </c>
      <c r="N1150" s="96">
        <v>298.69448852539</v>
      </c>
      <c r="O1150" s="92">
        <f t="shared" si="192"/>
        <v>3.6880605905809105E-2</v>
      </c>
      <c r="P1150" s="96">
        <v>25.340267181396399</v>
      </c>
      <c r="Q1150" s="92">
        <f t="shared" si="193"/>
        <v>8.4032605671107152E-3</v>
      </c>
      <c r="R1150" s="96">
        <v>120.403663635253</v>
      </c>
      <c r="S1150" s="92">
        <f t="shared" si="194"/>
        <v>1.3556822298729454E-2</v>
      </c>
      <c r="T1150" s="96">
        <v>131.52685546875</v>
      </c>
      <c r="U1150" s="92">
        <f t="shared" si="195"/>
        <v>2.4738419428383507E-2</v>
      </c>
      <c r="V1150" s="96">
        <v>237.84680175781199</v>
      </c>
      <c r="W1150" s="92">
        <f t="shared" si="196"/>
        <v>8.1950343403391912E-3</v>
      </c>
      <c r="X1150" s="96">
        <v>489.82369995117102</v>
      </c>
      <c r="Y1150" s="92">
        <f t="shared" si="197"/>
        <v>6.826618089708969E-3</v>
      </c>
    </row>
    <row r="1151" spans="3:25" ht="14.25" customHeight="1" x14ac:dyDescent="0.35">
      <c r="C1151" s="95">
        <v>44589</v>
      </c>
      <c r="D1151" s="96">
        <v>24677</v>
      </c>
      <c r="E1151" s="92">
        <f t="shared" si="187"/>
        <v>4.8865903815613621E-3</v>
      </c>
      <c r="F1151" s="96">
        <v>1986.80004882812</v>
      </c>
      <c r="G1151" s="92">
        <f t="shared" si="188"/>
        <v>-1.1197929355111769E-2</v>
      </c>
      <c r="H1151" s="96">
        <v>1938.40002441406</v>
      </c>
      <c r="I1151" s="92">
        <f t="shared" si="189"/>
        <v>1.4736303841937026E-2</v>
      </c>
      <c r="J1151" s="96">
        <v>21.149999618530199</v>
      </c>
      <c r="K1151" s="92">
        <f t="shared" si="190"/>
        <v>9.465432351143388E-4</v>
      </c>
      <c r="L1151" s="96">
        <v>69.903800964355398</v>
      </c>
      <c r="M1151" s="92">
        <f t="shared" si="191"/>
        <v>7.7428227548221873E-3</v>
      </c>
      <c r="N1151" s="96">
        <v>288.07028198242102</v>
      </c>
      <c r="O1151" s="92">
        <f t="shared" si="192"/>
        <v>-1.1042457709814824E-2</v>
      </c>
      <c r="P1151" s="96">
        <v>25.129100799560501</v>
      </c>
      <c r="Q1151" s="92">
        <f t="shared" si="193"/>
        <v>-6.6778216267434631E-3</v>
      </c>
      <c r="R1151" s="96">
        <v>118.79320526123</v>
      </c>
      <c r="S1151" s="92">
        <f t="shared" si="194"/>
        <v>3.8148108193015062E-2</v>
      </c>
      <c r="T1151" s="96">
        <v>128.351638793945</v>
      </c>
      <c r="U1151" s="92">
        <f t="shared" si="195"/>
        <v>-2.1643142060088327E-2</v>
      </c>
      <c r="V1151" s="96">
        <v>235.913482666015</v>
      </c>
      <c r="W1151" s="92">
        <f t="shared" si="196"/>
        <v>1.2445605238554869E-2</v>
      </c>
      <c r="X1151" s="96">
        <v>486.50253295898398</v>
      </c>
      <c r="Y1151" s="92">
        <f t="shared" si="197"/>
        <v>1.0816795406185742E-2</v>
      </c>
    </row>
    <row r="1152" spans="3:25" ht="14.25" customHeight="1" x14ac:dyDescent="0.35">
      <c r="C1152" s="95">
        <v>44588</v>
      </c>
      <c r="D1152" s="96">
        <v>24557</v>
      </c>
      <c r="E1152" s="92">
        <f t="shared" si="187"/>
        <v>-6.4491592626758631E-3</v>
      </c>
      <c r="F1152" s="96">
        <v>2009.30004882812</v>
      </c>
      <c r="G1152" s="92">
        <f t="shared" si="188"/>
        <v>8.456974111866522E-3</v>
      </c>
      <c r="H1152" s="96">
        <v>1910.25</v>
      </c>
      <c r="I1152" s="92">
        <f t="shared" si="189"/>
        <v>-9.7200622083981614E-3</v>
      </c>
      <c r="J1152" s="96">
        <v>21.129999160766602</v>
      </c>
      <c r="K1152" s="92">
        <f t="shared" si="190"/>
        <v>-1.3999119931726867E-2</v>
      </c>
      <c r="L1152" s="96">
        <v>69.366706848144503</v>
      </c>
      <c r="M1152" s="92">
        <f t="shared" si="191"/>
        <v>-4.4393901254043966E-2</v>
      </c>
      <c r="N1152" s="96">
        <v>291.28680419921801</v>
      </c>
      <c r="O1152" s="92">
        <f t="shared" si="192"/>
        <v>-1.8393741833133803E-2</v>
      </c>
      <c r="P1152" s="96">
        <v>25.298036575317301</v>
      </c>
      <c r="Q1152" s="92">
        <f t="shared" si="193"/>
        <v>1.6722660606012241E-3</v>
      </c>
      <c r="R1152" s="96">
        <v>114.42799377441401</v>
      </c>
      <c r="S1152" s="92">
        <f t="shared" si="194"/>
        <v>-2.2172571380288941E-3</v>
      </c>
      <c r="T1152" s="96">
        <v>131.19102478027301</v>
      </c>
      <c r="U1152" s="92">
        <f t="shared" si="195"/>
        <v>-1.8277074544501892E-2</v>
      </c>
      <c r="V1152" s="96">
        <v>233.01348876953099</v>
      </c>
      <c r="W1152" s="92">
        <f t="shared" si="196"/>
        <v>9.4220521325933948E-3</v>
      </c>
      <c r="X1152" s="96">
        <v>481.29644775390602</v>
      </c>
      <c r="Y1152" s="92">
        <f t="shared" si="197"/>
        <v>-8.7809350534359121E-3</v>
      </c>
    </row>
    <row r="1153" spans="3:25" ht="14.25" customHeight="1" x14ac:dyDescent="0.35">
      <c r="C1153" s="95">
        <v>44586</v>
      </c>
      <c r="D1153" s="96">
        <v>24716.400000000001</v>
      </c>
      <c r="E1153" s="92">
        <f t="shared" si="187"/>
        <v>1.1920041760064004E-2</v>
      </c>
      <c r="F1153" s="96">
        <v>1992.44995117187</v>
      </c>
      <c r="G1153" s="92">
        <f t="shared" si="188"/>
        <v>-2.1341948387026077E-2</v>
      </c>
      <c r="H1153" s="96">
        <v>1929</v>
      </c>
      <c r="I1153" s="92">
        <f t="shared" si="189"/>
        <v>4.9596009263492835E-2</v>
      </c>
      <c r="J1153" s="96">
        <v>21.4300003051757</v>
      </c>
      <c r="K1153" s="92">
        <f t="shared" si="190"/>
        <v>4.231521701518326E-2</v>
      </c>
      <c r="L1153" s="96">
        <v>72.589225769042898</v>
      </c>
      <c r="M1153" s="92">
        <f t="shared" si="191"/>
        <v>3.3529362946123076E-2</v>
      </c>
      <c r="N1153" s="96">
        <v>296.74505615234301</v>
      </c>
      <c r="O1153" s="92">
        <f t="shared" si="192"/>
        <v>1.0789980772235808E-2</v>
      </c>
      <c r="P1153" s="96">
        <v>25.255802154541001</v>
      </c>
      <c r="Q1153" s="92">
        <f t="shared" si="193"/>
        <v>3.3558315823722928E-3</v>
      </c>
      <c r="R1153" s="96">
        <v>114.68227386474599</v>
      </c>
      <c r="S1153" s="92">
        <f t="shared" si="194"/>
        <v>2.0361914161807659E-2</v>
      </c>
      <c r="T1153" s="96">
        <v>133.63345336914</v>
      </c>
      <c r="U1153" s="92">
        <f t="shared" si="195"/>
        <v>2.2663401262931204E-2</v>
      </c>
      <c r="V1153" s="96">
        <v>230.83851623535099</v>
      </c>
      <c r="W1153" s="92">
        <f t="shared" si="196"/>
        <v>4.029621029393371E-2</v>
      </c>
      <c r="X1153" s="96">
        <v>485.56011962890602</v>
      </c>
      <c r="Y1153" s="92">
        <f t="shared" si="197"/>
        <v>7.5432601896954221E-3</v>
      </c>
    </row>
    <row r="1154" spans="3:25" ht="14.25" customHeight="1" x14ac:dyDescent="0.35">
      <c r="C1154" s="95">
        <v>44585</v>
      </c>
      <c r="D1154" s="96">
        <v>24425.25</v>
      </c>
      <c r="E1154" s="92">
        <f t="shared" si="187"/>
        <v>-2.516777519022495E-2</v>
      </c>
      <c r="F1154" s="96">
        <v>2035.90002441406</v>
      </c>
      <c r="G1154" s="92">
        <f t="shared" si="188"/>
        <v>-1.495065980455168E-2</v>
      </c>
      <c r="H1154" s="96">
        <v>1837.84997558593</v>
      </c>
      <c r="I1154" s="92">
        <f t="shared" si="189"/>
        <v>-4.9985821406257958E-2</v>
      </c>
      <c r="J1154" s="96">
        <v>20.559999465942301</v>
      </c>
      <c r="K1154" s="92">
        <f t="shared" si="190"/>
        <v>-6.5029573445197442E-2</v>
      </c>
      <c r="L1154" s="96">
        <v>70.234313964843693</v>
      </c>
      <c r="M1154" s="92">
        <f t="shared" si="191"/>
        <v>-1.5634047233515691E-2</v>
      </c>
      <c r="N1154" s="96">
        <v>293.57736206054602</v>
      </c>
      <c r="O1154" s="92">
        <f t="shared" si="192"/>
        <v>-2.4769184713361425E-2</v>
      </c>
      <c r="P1154" s="96">
        <v>25.171331405639599</v>
      </c>
      <c r="Q1154" s="92">
        <f t="shared" si="193"/>
        <v>-2.1346570081476668E-2</v>
      </c>
      <c r="R1154" s="96">
        <v>112.39372253417901</v>
      </c>
      <c r="S1154" s="92">
        <f t="shared" si="194"/>
        <v>-1.1185625866329207E-2</v>
      </c>
      <c r="T1154" s="96">
        <v>130.67198181152301</v>
      </c>
      <c r="U1154" s="92">
        <f t="shared" si="195"/>
        <v>-5.1137714825616465E-3</v>
      </c>
      <c r="V1154" s="96">
        <v>221.89691162109301</v>
      </c>
      <c r="W1154" s="92">
        <f t="shared" si="196"/>
        <v>-5.12501869154246E-2</v>
      </c>
      <c r="X1154" s="96">
        <v>481.92483520507801</v>
      </c>
      <c r="Y1154" s="92">
        <f t="shared" si="197"/>
        <v>-2.4793314426626356E-2</v>
      </c>
    </row>
    <row r="1155" spans="3:25" ht="14.25" customHeight="1" x14ac:dyDescent="0.35">
      <c r="C1155" s="95">
        <v>44582</v>
      </c>
      <c r="D1155" s="96">
        <v>25055.85</v>
      </c>
      <c r="E1155" s="92">
        <f t="shared" si="187"/>
        <v>-8.4783993731722962E-3</v>
      </c>
      <c r="F1155" s="96">
        <v>2066.80004882812</v>
      </c>
      <c r="G1155" s="92">
        <f t="shared" si="188"/>
        <v>1.326145303498949E-2</v>
      </c>
      <c r="H1155" s="96">
        <v>1934.55004882812</v>
      </c>
      <c r="I1155" s="92">
        <f t="shared" si="189"/>
        <v>-1.6347131307240526E-2</v>
      </c>
      <c r="J1155" s="96">
        <v>21.9899997711181</v>
      </c>
      <c r="K1155" s="92">
        <f t="shared" si="190"/>
        <v>-3.340660346733626E-2</v>
      </c>
      <c r="L1155" s="96">
        <v>71.349800109863196</v>
      </c>
      <c r="M1155" s="92">
        <f t="shared" si="191"/>
        <v>-1.0994147349565608E-3</v>
      </c>
      <c r="N1155" s="96">
        <v>301.03372192382801</v>
      </c>
      <c r="O1155" s="92">
        <f t="shared" si="192"/>
        <v>-2.6784297800499068E-2</v>
      </c>
      <c r="P1155" s="96">
        <v>25.720373153686499</v>
      </c>
      <c r="Q1155" s="92">
        <f t="shared" si="193"/>
        <v>-6.5253103594694606E-3</v>
      </c>
      <c r="R1155" s="96">
        <v>113.665138244628</v>
      </c>
      <c r="S1155" s="92">
        <f t="shared" si="194"/>
        <v>-5.9303951232552166E-3</v>
      </c>
      <c r="T1155" s="96">
        <v>131.34364318847599</v>
      </c>
      <c r="U1155" s="92">
        <f t="shared" si="195"/>
        <v>2.0962239678956607E-3</v>
      </c>
      <c r="V1155" s="96">
        <v>233.88348388671801</v>
      </c>
      <c r="W1155" s="92">
        <f t="shared" si="196"/>
        <v>-2.6945624629182374E-2</v>
      </c>
      <c r="X1155" s="96">
        <v>494.17712402343699</v>
      </c>
      <c r="Y1155" s="92">
        <f t="shared" si="197"/>
        <v>-3.9682406955050875E-2</v>
      </c>
    </row>
    <row r="1156" spans="3:25" ht="14.25" customHeight="1" x14ac:dyDescent="0.35">
      <c r="C1156" s="95">
        <v>44581</v>
      </c>
      <c r="D1156" s="96">
        <v>25270.1</v>
      </c>
      <c r="E1156" s="92">
        <f t="shared" ref="E1156:E1219" si="198">D1156/D1157-1</f>
        <v>-9.42913226285369E-4</v>
      </c>
      <c r="F1156" s="96">
        <v>2039.75</v>
      </c>
      <c r="G1156" s="92">
        <f t="shared" ref="G1156:G1219" si="199">F1156/F1157-1</f>
        <v>-1.7129572984215802E-3</v>
      </c>
      <c r="H1156" s="96">
        <v>1966.69995117187</v>
      </c>
      <c r="I1156" s="92">
        <f t="shared" ref="I1156:I1219" si="200">H1156/H1157-1</f>
        <v>1.4573499812528867E-2</v>
      </c>
      <c r="J1156" s="96">
        <v>22.75</v>
      </c>
      <c r="K1156" s="92">
        <f t="shared" ref="K1156:K1219" si="201">J1156/J1157-1</f>
        <v>-1.3169747910977136E-3</v>
      </c>
      <c r="L1156" s="96">
        <v>71.428329467773395</v>
      </c>
      <c r="M1156" s="92">
        <f t="shared" ref="M1156:M1219" si="202">L1156/L1157-1</f>
        <v>-7.6378648490741385E-3</v>
      </c>
      <c r="N1156" s="96">
        <v>309.318603515625</v>
      </c>
      <c r="O1156" s="92">
        <f t="shared" ref="O1156:O1219" si="203">N1156/N1157-1</f>
        <v>1.1312993963802809E-2</v>
      </c>
      <c r="P1156" s="96">
        <v>25.889308929443299</v>
      </c>
      <c r="Q1156" s="92">
        <f t="shared" ref="Q1156:Q1219" si="204">P1156/P1157-1</f>
        <v>-1.4469454076596722E-2</v>
      </c>
      <c r="R1156" s="96">
        <v>114.34323883056599</v>
      </c>
      <c r="S1156" s="92">
        <f t="shared" ref="S1156:S1219" si="205">R1156/R1157-1</f>
        <v>7.421166135337387E-4</v>
      </c>
      <c r="T1156" s="96">
        <v>131.06889343261699</v>
      </c>
      <c r="U1156" s="92">
        <f t="shared" ref="U1156:U1219" si="206">T1156/T1157-1</f>
        <v>4.8863937328967655E-2</v>
      </c>
      <c r="V1156" s="96">
        <v>240.36013793945301</v>
      </c>
      <c r="W1156" s="92">
        <f t="shared" ref="W1156:W1219" si="207">V1156/V1157-1</f>
        <v>6.0364336853990785E-4</v>
      </c>
      <c r="X1156" s="96">
        <v>514.59759521484295</v>
      </c>
      <c r="Y1156" s="92">
        <f t="shared" ref="Y1156:Y1219" si="208">X1156/X1157-1</f>
        <v>1.7030183521397513E-2</v>
      </c>
    </row>
    <row r="1157" spans="3:25" ht="14.25" customHeight="1" x14ac:dyDescent="0.35">
      <c r="C1157" s="95">
        <v>44580</v>
      </c>
      <c r="D1157" s="96">
        <v>25293.95</v>
      </c>
      <c r="E1157" s="92">
        <f t="shared" si="198"/>
        <v>9.5390332050153681E-3</v>
      </c>
      <c r="F1157" s="96">
        <v>2043.25</v>
      </c>
      <c r="G1157" s="92">
        <f t="shared" si="199"/>
        <v>8.141112618724522E-3</v>
      </c>
      <c r="H1157" s="96">
        <v>1938.44995117187</v>
      </c>
      <c r="I1157" s="92">
        <f t="shared" si="200"/>
        <v>2.0183135665855723E-2</v>
      </c>
      <c r="J1157" s="96">
        <v>22.780000686645501</v>
      </c>
      <c r="K1157" s="92">
        <f t="shared" si="201"/>
        <v>3.781320705498481E-2</v>
      </c>
      <c r="L1157" s="96">
        <v>71.978088378906193</v>
      </c>
      <c r="M1157" s="92">
        <f t="shared" si="202"/>
        <v>1.6394747989942893E-3</v>
      </c>
      <c r="N1157" s="96">
        <v>305.85842895507801</v>
      </c>
      <c r="O1157" s="92">
        <f t="shared" si="203"/>
        <v>3.3256393515365801E-2</v>
      </c>
      <c r="P1157" s="96">
        <v>26.269412994384702</v>
      </c>
      <c r="Q1157" s="92">
        <f t="shared" si="204"/>
        <v>-6.3897288769572125E-3</v>
      </c>
      <c r="R1157" s="96">
        <v>114.25844573974599</v>
      </c>
      <c r="S1157" s="92">
        <f t="shared" si="205"/>
        <v>-1.4817006667290356E-3</v>
      </c>
      <c r="T1157" s="96">
        <v>124.96272277832</v>
      </c>
      <c r="U1157" s="92">
        <f t="shared" si="206"/>
        <v>-2.4372179014831019E-3</v>
      </c>
      <c r="V1157" s="96">
        <v>240.21513366699199</v>
      </c>
      <c r="W1157" s="92">
        <f t="shared" si="207"/>
        <v>3.9314095459906273E-2</v>
      </c>
      <c r="X1157" s="96">
        <v>505.98065185546801</v>
      </c>
      <c r="Y1157" s="92">
        <f t="shared" si="208"/>
        <v>-3.1827858415431898E-3</v>
      </c>
    </row>
    <row r="1158" spans="3:25" ht="14.25" customHeight="1" x14ac:dyDescent="0.35">
      <c r="C1158" s="95">
        <v>44579</v>
      </c>
      <c r="D1158" s="96">
        <v>25054.95</v>
      </c>
      <c r="E1158" s="92">
        <f t="shared" si="198"/>
        <v>-5.1440370068891461E-3</v>
      </c>
      <c r="F1158" s="96">
        <v>2026.75</v>
      </c>
      <c r="G1158" s="92">
        <f t="shared" si="199"/>
        <v>1.2008812809955582E-2</v>
      </c>
      <c r="H1158" s="96">
        <v>1900.09997558593</v>
      </c>
      <c r="I1158" s="92">
        <f t="shared" si="200"/>
        <v>3.5307538295542562E-2</v>
      </c>
      <c r="J1158" s="96">
        <v>21.9500007629394</v>
      </c>
      <c r="K1158" s="92">
        <f t="shared" si="201"/>
        <v>-5.428687510703667E-2</v>
      </c>
      <c r="L1158" s="96">
        <v>71.860275268554602</v>
      </c>
      <c r="M1158" s="92">
        <f t="shared" si="202"/>
        <v>-1.7713316837559057E-2</v>
      </c>
      <c r="N1158" s="96">
        <v>296.014068603515</v>
      </c>
      <c r="O1158" s="92">
        <f t="shared" si="203"/>
        <v>-2.8315404861693927E-2</v>
      </c>
      <c r="P1158" s="96">
        <v>26.438346862792901</v>
      </c>
      <c r="Q1158" s="92">
        <f t="shared" si="204"/>
        <v>-4.7696187277527224E-3</v>
      </c>
      <c r="R1158" s="96">
        <v>114.42799377441401</v>
      </c>
      <c r="S1158" s="92">
        <f t="shared" si="205"/>
        <v>-1.171305023489666E-2</v>
      </c>
      <c r="T1158" s="96">
        <v>125.268028259277</v>
      </c>
      <c r="U1158" s="92">
        <f t="shared" si="206"/>
        <v>-5.8152591941050824E-3</v>
      </c>
      <c r="V1158" s="96">
        <v>231.12852478027301</v>
      </c>
      <c r="W1158" s="92">
        <f t="shared" si="207"/>
        <v>-3.5303562193819915E-2</v>
      </c>
      <c r="X1158" s="96">
        <v>507.59622192382801</v>
      </c>
      <c r="Y1158" s="92">
        <f t="shared" si="208"/>
        <v>-2.4663940347799396E-2</v>
      </c>
    </row>
    <row r="1159" spans="3:25" ht="14.25" customHeight="1" x14ac:dyDescent="0.35">
      <c r="C1159" s="95">
        <v>44578</v>
      </c>
      <c r="D1159" s="96">
        <v>25184.5</v>
      </c>
      <c r="E1159" s="92">
        <f t="shared" si="198"/>
        <v>1.2733308267502075E-2</v>
      </c>
      <c r="F1159" s="96">
        <v>2002.69995117187</v>
      </c>
      <c r="G1159" s="92">
        <f t="shared" si="199"/>
        <v>-8.8587670149156139E-3</v>
      </c>
      <c r="H1159" s="96">
        <v>1835.30004882812</v>
      </c>
      <c r="I1159" s="92">
        <f t="shared" si="200"/>
        <v>8.089172331696548E-2</v>
      </c>
      <c r="J1159" s="96">
        <v>23.209999084472599</v>
      </c>
      <c r="K1159" s="92">
        <f t="shared" si="201"/>
        <v>-9.3897233392055135E-3</v>
      </c>
      <c r="L1159" s="96">
        <v>73.156112670898395</v>
      </c>
      <c r="M1159" s="92">
        <f t="shared" si="202"/>
        <v>6.4828681900077623E-3</v>
      </c>
      <c r="N1159" s="96">
        <v>304.64007568359301</v>
      </c>
      <c r="O1159" s="92">
        <f t="shared" si="203"/>
        <v>1.6092363982590285E-2</v>
      </c>
      <c r="P1159" s="96">
        <v>26.5650520324707</v>
      </c>
      <c r="Q1159" s="92">
        <f t="shared" si="204"/>
        <v>8.0130146713246475E-3</v>
      </c>
      <c r="R1159" s="96">
        <v>115.7841796875</v>
      </c>
      <c r="S1159" s="92">
        <f t="shared" si="205"/>
        <v>9.2352348763009573E-3</v>
      </c>
      <c r="T1159" s="96">
        <v>126.000755310058</v>
      </c>
      <c r="U1159" s="92">
        <f t="shared" si="206"/>
        <v>-6.7387701297958458E-3</v>
      </c>
      <c r="V1159" s="96">
        <v>239.58679199218699</v>
      </c>
      <c r="W1159" s="92">
        <f t="shared" si="207"/>
        <v>1.4116258362882439E-2</v>
      </c>
      <c r="X1159" s="96">
        <v>520.43212890625</v>
      </c>
      <c r="Y1159" s="92">
        <f t="shared" si="208"/>
        <v>1.6411777620710666E-3</v>
      </c>
    </row>
    <row r="1160" spans="3:25" ht="14.25" customHeight="1" x14ac:dyDescent="0.35">
      <c r="C1160" s="95">
        <v>44575</v>
      </c>
      <c r="D1160" s="96">
        <v>24867.85</v>
      </c>
      <c r="E1160" s="92">
        <f t="shared" si="198"/>
        <v>2.026791524546212E-3</v>
      </c>
      <c r="F1160" s="96">
        <v>2020.59997558593</v>
      </c>
      <c r="G1160" s="92">
        <f t="shared" si="199"/>
        <v>4.4562283300431105E-4</v>
      </c>
      <c r="H1160" s="96">
        <v>1697.94995117187</v>
      </c>
      <c r="I1160" s="92">
        <f t="shared" si="200"/>
        <v>2.1753460874695651E-2</v>
      </c>
      <c r="J1160" s="96">
        <v>23.4300003051757</v>
      </c>
      <c r="K1160" s="92">
        <f t="shared" si="201"/>
        <v>6.0111371466311514E-3</v>
      </c>
      <c r="L1160" s="96">
        <v>72.684906005859304</v>
      </c>
      <c r="M1160" s="92">
        <f t="shared" si="202"/>
        <v>3.2521864564438729E-3</v>
      </c>
      <c r="N1160" s="96">
        <v>299.815338134765</v>
      </c>
      <c r="O1160" s="92">
        <f t="shared" si="203"/>
        <v>-3.0789397658442796E-3</v>
      </c>
      <c r="P1160" s="96">
        <v>26.353878021240199</v>
      </c>
      <c r="Q1160" s="92">
        <f t="shared" si="204"/>
        <v>-1.5773036498113679E-2</v>
      </c>
      <c r="R1160" s="96">
        <v>114.72467041015599</v>
      </c>
      <c r="S1160" s="92">
        <f t="shared" si="205"/>
        <v>2.9642996091034934E-3</v>
      </c>
      <c r="T1160" s="96">
        <v>126.85560607910099</v>
      </c>
      <c r="U1160" s="92">
        <f t="shared" si="206"/>
        <v>-1.2020019188755393E-3</v>
      </c>
      <c r="V1160" s="96">
        <v>236.25180053710901</v>
      </c>
      <c r="W1160" s="92">
        <f t="shared" si="207"/>
        <v>-3.6689799635937215E-3</v>
      </c>
      <c r="X1160" s="96">
        <v>519.57940673828102</v>
      </c>
      <c r="Y1160" s="92">
        <f t="shared" si="208"/>
        <v>7.7778808401851585E-4</v>
      </c>
    </row>
    <row r="1161" spans="3:25" ht="14.25" customHeight="1" x14ac:dyDescent="0.35">
      <c r="C1161" s="95">
        <v>44574</v>
      </c>
      <c r="D1161" s="96">
        <v>24817.55</v>
      </c>
      <c r="E1161" s="92">
        <f t="shared" si="198"/>
        <v>1.2308388875745369E-2</v>
      </c>
      <c r="F1161" s="96">
        <v>2019.69995117187</v>
      </c>
      <c r="G1161" s="92">
        <f t="shared" si="199"/>
        <v>4.7426397599828807E-2</v>
      </c>
      <c r="H1161" s="96">
        <v>1661.80004882812</v>
      </c>
      <c r="I1161" s="92">
        <f t="shared" si="200"/>
        <v>8.649206141043031E-3</v>
      </c>
      <c r="J1161" s="96">
        <v>23.290000915527301</v>
      </c>
      <c r="K1161" s="92">
        <f t="shared" si="201"/>
        <v>-2.4706795057540587E-2</v>
      </c>
      <c r="L1161" s="96">
        <v>72.449287414550696</v>
      </c>
      <c r="M1161" s="92">
        <f t="shared" si="202"/>
        <v>-7.5309386473640938E-3</v>
      </c>
      <c r="N1161" s="96">
        <v>300.74130249023398</v>
      </c>
      <c r="O1161" s="92">
        <f t="shared" si="203"/>
        <v>-7.7183906107389788E-3</v>
      </c>
      <c r="P1161" s="96">
        <v>26.776220321655199</v>
      </c>
      <c r="Q1161" s="92">
        <f t="shared" si="204"/>
        <v>6.3493023846272756E-3</v>
      </c>
      <c r="R1161" s="96">
        <v>114.385597229003</v>
      </c>
      <c r="S1161" s="92">
        <f t="shared" si="205"/>
        <v>8.2179239710360452E-3</v>
      </c>
      <c r="T1161" s="96">
        <v>127.00827026367099</v>
      </c>
      <c r="U1161" s="92">
        <f t="shared" si="206"/>
        <v>1.4881555489062226E-2</v>
      </c>
      <c r="V1161" s="96">
        <v>237.12179565429599</v>
      </c>
      <c r="W1161" s="92">
        <f t="shared" si="207"/>
        <v>3.1755945455079759E-2</v>
      </c>
      <c r="X1161" s="96">
        <v>519.17559814453102</v>
      </c>
      <c r="Y1161" s="92">
        <f t="shared" si="208"/>
        <v>9.6006247859865557E-3</v>
      </c>
    </row>
    <row r="1162" spans="3:25" ht="14.25" customHeight="1" x14ac:dyDescent="0.35">
      <c r="C1162" s="95">
        <v>44573</v>
      </c>
      <c r="D1162" s="96">
        <v>24515.8</v>
      </c>
      <c r="E1162" s="92">
        <f t="shared" si="198"/>
        <v>2.1351230872421745E-2</v>
      </c>
      <c r="F1162" s="96">
        <v>1928.25</v>
      </c>
      <c r="G1162" s="92">
        <f t="shared" si="199"/>
        <v>3.2557792935749896E-2</v>
      </c>
      <c r="H1162" s="96">
        <v>1647.55004882812</v>
      </c>
      <c r="I1162" s="92">
        <f t="shared" si="200"/>
        <v>5.0766988829431536E-2</v>
      </c>
      <c r="J1162" s="96">
        <v>23.879999160766602</v>
      </c>
      <c r="K1162" s="92">
        <f t="shared" si="201"/>
        <v>9.9953946006659633E-2</v>
      </c>
      <c r="L1162" s="96">
        <v>72.999038696289006</v>
      </c>
      <c r="M1162" s="92">
        <f t="shared" si="202"/>
        <v>1.1975907939364872E-2</v>
      </c>
      <c r="N1162" s="96">
        <v>303.08059692382801</v>
      </c>
      <c r="O1162" s="92">
        <f t="shared" si="203"/>
        <v>-9.8710364687980556E-3</v>
      </c>
      <c r="P1162" s="96">
        <v>26.607282638549801</v>
      </c>
      <c r="Q1162" s="92">
        <f t="shared" si="204"/>
        <v>1.4492754677161157E-2</v>
      </c>
      <c r="R1162" s="96">
        <v>113.453247070312</v>
      </c>
      <c r="S1162" s="92">
        <f t="shared" si="205"/>
        <v>1.1715743177016735E-2</v>
      </c>
      <c r="T1162" s="96">
        <v>125.145904541015</v>
      </c>
      <c r="U1162" s="92">
        <f t="shared" si="206"/>
        <v>5.3961717024482159E-3</v>
      </c>
      <c r="V1162" s="96">
        <v>229.82353210449199</v>
      </c>
      <c r="W1162" s="92">
        <f t="shared" si="207"/>
        <v>1.9948627800487007E-2</v>
      </c>
      <c r="X1162" s="96">
        <v>514.23858642578102</v>
      </c>
      <c r="Y1162" s="92">
        <f t="shared" si="208"/>
        <v>-1.3856919166156945E-2</v>
      </c>
    </row>
    <row r="1163" spans="3:25" ht="14.25" customHeight="1" x14ac:dyDescent="0.35">
      <c r="C1163" s="95">
        <v>44572</v>
      </c>
      <c r="D1163" s="96">
        <v>24003.3</v>
      </c>
      <c r="E1163" s="92">
        <f t="shared" si="198"/>
        <v>1.2269977459003378E-2</v>
      </c>
      <c r="F1163" s="96">
        <v>1867.44995117187</v>
      </c>
      <c r="G1163" s="92">
        <f t="shared" si="199"/>
        <v>2.6240589812210224E-2</v>
      </c>
      <c r="H1163" s="96">
        <v>1567.94995117187</v>
      </c>
      <c r="I1163" s="92">
        <f t="shared" si="200"/>
        <v>8.9686513703661097E-2</v>
      </c>
      <c r="J1163" s="96">
        <v>21.709999084472599</v>
      </c>
      <c r="K1163" s="92">
        <f t="shared" si="201"/>
        <v>-1.3799764011661608E-3</v>
      </c>
      <c r="L1163" s="96">
        <v>72.135154724121094</v>
      </c>
      <c r="M1163" s="92">
        <f t="shared" si="202"/>
        <v>2.1122944839871982E-2</v>
      </c>
      <c r="N1163" s="96">
        <v>306.10214233398398</v>
      </c>
      <c r="O1163" s="92">
        <f t="shared" si="203"/>
        <v>-1.0554533482615147E-2</v>
      </c>
      <c r="P1163" s="96">
        <v>26.227178573608398</v>
      </c>
      <c r="Q1163" s="92">
        <f t="shared" si="204"/>
        <v>-1.5847885152196484E-2</v>
      </c>
      <c r="R1163" s="96">
        <v>112.139450073242</v>
      </c>
      <c r="S1163" s="92">
        <f t="shared" si="205"/>
        <v>3.4132185863517961E-3</v>
      </c>
      <c r="T1163" s="96">
        <v>124.474220275878</v>
      </c>
      <c r="U1163" s="92">
        <f t="shared" si="206"/>
        <v>-7.3521985456903582E-4</v>
      </c>
      <c r="V1163" s="96">
        <v>225.32853698730401</v>
      </c>
      <c r="W1163" s="92">
        <f t="shared" si="207"/>
        <v>5.8251793672730035E-3</v>
      </c>
      <c r="X1163" s="96">
        <v>521.46447753906205</v>
      </c>
      <c r="Y1163" s="92">
        <f t="shared" si="208"/>
        <v>1.0523853128757477E-2</v>
      </c>
    </row>
    <row r="1164" spans="3:25" ht="14.25" customHeight="1" x14ac:dyDescent="0.35">
      <c r="C1164" s="95">
        <v>44571</v>
      </c>
      <c r="D1164" s="96">
        <v>23712.35</v>
      </c>
      <c r="E1164" s="92">
        <f t="shared" si="198"/>
        <v>5.710904795632965E-3</v>
      </c>
      <c r="F1164" s="96">
        <v>1819.69995117187</v>
      </c>
      <c r="G1164" s="92">
        <f t="shared" si="199"/>
        <v>2.4605828362539439E-2</v>
      </c>
      <c r="H1164" s="96">
        <v>1438.90002441406</v>
      </c>
      <c r="I1164" s="92">
        <f t="shared" si="200"/>
        <v>1.1102557163367832E-2</v>
      </c>
      <c r="J1164" s="96">
        <v>21.7399997711181</v>
      </c>
      <c r="K1164" s="92">
        <f t="shared" si="201"/>
        <v>8.4830278339638854E-2</v>
      </c>
      <c r="L1164" s="96">
        <v>70.642967224121094</v>
      </c>
      <c r="M1164" s="92">
        <f t="shared" si="202"/>
        <v>-6.6263780591940824E-3</v>
      </c>
      <c r="N1164" s="96">
        <v>309.36737060546801</v>
      </c>
      <c r="O1164" s="92">
        <f t="shared" si="203"/>
        <v>3.2363062333044201E-2</v>
      </c>
      <c r="P1164" s="96">
        <v>26.649517059326101</v>
      </c>
      <c r="Q1164" s="92">
        <f t="shared" si="204"/>
        <v>1.1218046841061868E-2</v>
      </c>
      <c r="R1164" s="96">
        <v>111.757995605468</v>
      </c>
      <c r="S1164" s="92">
        <f t="shared" si="205"/>
        <v>3.8066045606717225E-3</v>
      </c>
      <c r="T1164" s="96">
        <v>124.565803527832</v>
      </c>
      <c r="U1164" s="92">
        <f t="shared" si="206"/>
        <v>-5.8480319101064104E-3</v>
      </c>
      <c r="V1164" s="96">
        <v>224.02355957031199</v>
      </c>
      <c r="W1164" s="92">
        <f t="shared" si="207"/>
        <v>8.4856004990776501E-3</v>
      </c>
      <c r="X1164" s="96">
        <v>516.03381347656205</v>
      </c>
      <c r="Y1164" s="92">
        <f t="shared" si="208"/>
        <v>1.7401638451275403E-4</v>
      </c>
    </row>
    <row r="1165" spans="3:25" ht="14.25" customHeight="1" x14ac:dyDescent="0.35">
      <c r="C1165" s="95">
        <v>44568</v>
      </c>
      <c r="D1165" s="96">
        <v>23577.7</v>
      </c>
      <c r="E1165" s="92">
        <f t="shared" si="198"/>
        <v>8.8615611066897859E-3</v>
      </c>
      <c r="F1165" s="96">
        <v>1776</v>
      </c>
      <c r="G1165" s="92">
        <f t="shared" si="199"/>
        <v>9.0622145560574907E-3</v>
      </c>
      <c r="H1165" s="96">
        <v>1423.09997558593</v>
      </c>
      <c r="I1165" s="92">
        <f t="shared" si="200"/>
        <v>9.4339099852247532E-3</v>
      </c>
      <c r="J1165" s="96">
        <v>20.040000915527301</v>
      </c>
      <c r="K1165" s="92">
        <f t="shared" si="201"/>
        <v>3.5053382363459118E-3</v>
      </c>
      <c r="L1165" s="96">
        <v>71.114196777343693</v>
      </c>
      <c r="M1165" s="92">
        <f t="shared" si="202"/>
        <v>-5.5177732128730561E-4</v>
      </c>
      <c r="N1165" s="96">
        <v>299.66915893554602</v>
      </c>
      <c r="O1165" s="92">
        <f t="shared" si="203"/>
        <v>2.5688059211808056E-2</v>
      </c>
      <c r="P1165" s="96">
        <v>26.353878021240199</v>
      </c>
      <c r="Q1165" s="92">
        <f t="shared" si="204"/>
        <v>-2.6521178890345443E-2</v>
      </c>
      <c r="R1165" s="96">
        <v>111.334190368652</v>
      </c>
      <c r="S1165" s="92">
        <f t="shared" si="205"/>
        <v>3.4377146465773833E-3</v>
      </c>
      <c r="T1165" s="96">
        <v>125.29855346679599</v>
      </c>
      <c r="U1165" s="92">
        <f t="shared" si="206"/>
        <v>-3.6415960850275653E-3</v>
      </c>
      <c r="V1165" s="96">
        <v>222.138580322265</v>
      </c>
      <c r="W1165" s="92">
        <f t="shared" si="207"/>
        <v>5.9094634953371639E-3</v>
      </c>
      <c r="X1165" s="96">
        <v>515.94403076171795</v>
      </c>
      <c r="Y1165" s="92">
        <f t="shared" si="208"/>
        <v>1.125951544468129E-2</v>
      </c>
    </row>
    <row r="1166" spans="3:25" ht="14.25" customHeight="1" x14ac:dyDescent="0.35">
      <c r="C1166" s="95">
        <v>44567</v>
      </c>
      <c r="D1166" s="96">
        <v>23370.6</v>
      </c>
      <c r="E1166" s="92">
        <f t="shared" si="198"/>
        <v>-6.2675397567820701E-3</v>
      </c>
      <c r="F1166" s="96">
        <v>1760.05004882812</v>
      </c>
      <c r="G1166" s="92">
        <f t="shared" si="199"/>
        <v>-5.6784303243706535E-4</v>
      </c>
      <c r="H1166" s="96">
        <v>1409.80004882812</v>
      </c>
      <c r="I1166" s="92">
        <f t="shared" si="200"/>
        <v>7.2518302697197612E-3</v>
      </c>
      <c r="J1166" s="96">
        <v>19.9699993133544</v>
      </c>
      <c r="K1166" s="92">
        <f t="shared" si="201"/>
        <v>0</v>
      </c>
      <c r="L1166" s="96">
        <v>71.153457641601506</v>
      </c>
      <c r="M1166" s="92">
        <f t="shared" si="202"/>
        <v>1.1160662011204581E-2</v>
      </c>
      <c r="N1166" s="96">
        <v>292.16403198242102</v>
      </c>
      <c r="O1166" s="92">
        <f t="shared" si="203"/>
        <v>1.301125232866962E-2</v>
      </c>
      <c r="P1166" s="96">
        <v>27.071855545043899</v>
      </c>
      <c r="Q1166" s="92">
        <f t="shared" si="204"/>
        <v>1.7460366502102032E-2</v>
      </c>
      <c r="R1166" s="96">
        <v>110.952766418457</v>
      </c>
      <c r="S1166" s="92">
        <f t="shared" si="205"/>
        <v>-8.333237867987453E-3</v>
      </c>
      <c r="T1166" s="96">
        <v>125.756507873535</v>
      </c>
      <c r="U1166" s="92">
        <f t="shared" si="206"/>
        <v>-1.2940399965216343E-2</v>
      </c>
      <c r="V1166" s="96">
        <v>220.833572387695</v>
      </c>
      <c r="W1166" s="92">
        <f t="shared" si="207"/>
        <v>2.2147598107826516E-2</v>
      </c>
      <c r="X1166" s="96">
        <v>510.19943237304602</v>
      </c>
      <c r="Y1166" s="92">
        <f t="shared" si="208"/>
        <v>3.8856082316829355E-3</v>
      </c>
    </row>
    <row r="1167" spans="3:25" ht="14.25" customHeight="1" x14ac:dyDescent="0.35">
      <c r="C1167" s="95">
        <v>44566</v>
      </c>
      <c r="D1167" s="96">
        <v>23518</v>
      </c>
      <c r="E1167" s="92">
        <f t="shared" si="198"/>
        <v>6.3178343499348255E-3</v>
      </c>
      <c r="F1167" s="96">
        <v>1761.05004882812</v>
      </c>
      <c r="G1167" s="92">
        <f t="shared" si="199"/>
        <v>3.4759382466587052E-3</v>
      </c>
      <c r="H1167" s="96">
        <v>1399.65002441406</v>
      </c>
      <c r="I1167" s="92">
        <f t="shared" si="200"/>
        <v>2.4109222520961593E-2</v>
      </c>
      <c r="J1167" s="96">
        <v>19.9699993133544</v>
      </c>
      <c r="K1167" s="92">
        <f t="shared" si="201"/>
        <v>-6.9617748755826936E-3</v>
      </c>
      <c r="L1167" s="96">
        <v>70.368103027343693</v>
      </c>
      <c r="M1167" s="92">
        <f t="shared" si="202"/>
        <v>1.1173349293400747E-3</v>
      </c>
      <c r="N1167" s="96">
        <v>288.41143798828102</v>
      </c>
      <c r="O1167" s="92">
        <f t="shared" si="203"/>
        <v>-2.4076655699919125E-2</v>
      </c>
      <c r="P1167" s="96">
        <v>26.607282638549801</v>
      </c>
      <c r="Q1167" s="92">
        <f t="shared" si="204"/>
        <v>4.7846893398491019E-3</v>
      </c>
      <c r="R1167" s="96">
        <v>111.885131835937</v>
      </c>
      <c r="S1167" s="92">
        <f t="shared" si="205"/>
        <v>-6.7720298216098485E-3</v>
      </c>
      <c r="T1167" s="96">
        <v>127.405181884765</v>
      </c>
      <c r="U1167" s="92">
        <f t="shared" si="206"/>
        <v>-9.2592724433583351E-3</v>
      </c>
      <c r="V1167" s="96">
        <v>216.04861450195301</v>
      </c>
      <c r="W1167" s="92">
        <f t="shared" si="207"/>
        <v>-1.2372958379556986E-2</v>
      </c>
      <c r="X1167" s="96">
        <v>508.22467041015602</v>
      </c>
      <c r="Y1167" s="92">
        <f t="shared" si="208"/>
        <v>-7.7112903567931879E-3</v>
      </c>
    </row>
    <row r="1168" spans="3:25" ht="14.25" customHeight="1" x14ac:dyDescent="0.35">
      <c r="C1168" s="95">
        <v>44565</v>
      </c>
      <c r="D1168" s="96">
        <v>23370.35</v>
      </c>
      <c r="E1168" s="92">
        <f t="shared" si="198"/>
        <v>2.280600019694301E-2</v>
      </c>
      <c r="F1168" s="96">
        <v>1754.94995117187</v>
      </c>
      <c r="G1168" s="92">
        <f t="shared" si="199"/>
        <v>1.377735308318484E-2</v>
      </c>
      <c r="H1168" s="96">
        <v>1366.69995117187</v>
      </c>
      <c r="I1168" s="92">
        <f t="shared" si="200"/>
        <v>1.4700368549197762E-2</v>
      </c>
      <c r="J1168" s="96">
        <v>20.110000610351499</v>
      </c>
      <c r="K1168" s="92">
        <f t="shared" si="201"/>
        <v>-7.4037323216052942E-3</v>
      </c>
      <c r="L1168" s="96">
        <v>70.289566040039006</v>
      </c>
      <c r="M1168" s="92">
        <f t="shared" si="202"/>
        <v>1.2443402365908129E-2</v>
      </c>
      <c r="N1168" s="96">
        <v>295.52673339843699</v>
      </c>
      <c r="O1168" s="92">
        <f t="shared" si="203"/>
        <v>1.404675634089525E-2</v>
      </c>
      <c r="P1168" s="96">
        <v>26.4805812835693</v>
      </c>
      <c r="Q1168" s="92">
        <f t="shared" si="204"/>
        <v>4.8077653780966845E-3</v>
      </c>
      <c r="R1168" s="96">
        <v>112.647987365722</v>
      </c>
      <c r="S1168" s="92">
        <f t="shared" si="205"/>
        <v>5.4761906292684293E-2</v>
      </c>
      <c r="T1168" s="96">
        <v>128.59588623046801</v>
      </c>
      <c r="U1168" s="92">
        <f t="shared" si="206"/>
        <v>2.7316970241038074E-2</v>
      </c>
      <c r="V1168" s="96">
        <v>218.75526428222599</v>
      </c>
      <c r="W1168" s="92">
        <f t="shared" si="207"/>
        <v>1.2981265808901465E-2</v>
      </c>
      <c r="X1168" s="96">
        <v>512.17419433593705</v>
      </c>
      <c r="Y1168" s="92">
        <f t="shared" si="208"/>
        <v>2.7923031165997259E-2</v>
      </c>
    </row>
    <row r="1169" spans="3:25" ht="14.25" customHeight="1" x14ac:dyDescent="0.35">
      <c r="C1169" s="95">
        <v>44564</v>
      </c>
      <c r="D1169" s="96">
        <v>22849.25</v>
      </c>
      <c r="E1169" s="92">
        <f t="shared" si="198"/>
        <v>9.6014704875186929E-3</v>
      </c>
      <c r="F1169" s="96">
        <v>1731.09997558593</v>
      </c>
      <c r="G1169" s="92">
        <f t="shared" si="199"/>
        <v>-5.6007123742632947E-3</v>
      </c>
      <c r="H1169" s="96">
        <v>1346.90002441406</v>
      </c>
      <c r="I1169" s="92">
        <f t="shared" si="200"/>
        <v>1.2516462630377756E-2</v>
      </c>
      <c r="J1169" s="96">
        <v>20.2600002288818</v>
      </c>
      <c r="K1169" s="92">
        <f t="shared" si="201"/>
        <v>1.6048128698775033E-2</v>
      </c>
      <c r="L1169" s="96">
        <v>69.425674438476506</v>
      </c>
      <c r="M1169" s="92">
        <f t="shared" si="202"/>
        <v>1.0285867307582297E-2</v>
      </c>
      <c r="N1169" s="96">
        <v>291.43304443359301</v>
      </c>
      <c r="O1169" s="92">
        <f t="shared" si="203"/>
        <v>-4.9915681913752508E-3</v>
      </c>
      <c r="P1169" s="96">
        <v>26.353878021240199</v>
      </c>
      <c r="Q1169" s="92">
        <f t="shared" si="204"/>
        <v>8.0773004437675322E-3</v>
      </c>
      <c r="R1169" s="96">
        <v>106.799446105957</v>
      </c>
      <c r="S1169" s="92">
        <f t="shared" si="205"/>
        <v>1.2861613493017288E-2</v>
      </c>
      <c r="T1169" s="96">
        <v>125.17644500732401</v>
      </c>
      <c r="U1169" s="92">
        <f t="shared" si="206"/>
        <v>2.9356132790430145E-3</v>
      </c>
      <c r="V1169" s="96">
        <v>215.95193481445301</v>
      </c>
      <c r="W1169" s="92">
        <f t="shared" si="207"/>
        <v>1.1088402953204124E-2</v>
      </c>
      <c r="X1169" s="96">
        <v>498.26123046875</v>
      </c>
      <c r="Y1169" s="92">
        <f t="shared" si="208"/>
        <v>2.8001219057245397E-3</v>
      </c>
    </row>
    <row r="1170" spans="3:25" ht="14.25" customHeight="1" x14ac:dyDescent="0.35">
      <c r="C1170" s="95">
        <v>44561</v>
      </c>
      <c r="D1170" s="96">
        <v>22631.95</v>
      </c>
      <c r="E1170" s="92">
        <f t="shared" si="198"/>
        <v>6.5175625072269039E-3</v>
      </c>
      <c r="F1170" s="96">
        <v>1740.84997558593</v>
      </c>
      <c r="G1170" s="92">
        <f t="shared" si="199"/>
        <v>3.4127331792018101E-2</v>
      </c>
      <c r="H1170" s="96">
        <v>1330.25</v>
      </c>
      <c r="I1170" s="92">
        <f t="shared" si="200"/>
        <v>1.4644712601965093E-2</v>
      </c>
      <c r="J1170" s="96">
        <v>19.940000534057599</v>
      </c>
      <c r="K1170" s="92">
        <f t="shared" si="201"/>
        <v>2.5138836572928813E-3</v>
      </c>
      <c r="L1170" s="96">
        <v>68.718841552734304</v>
      </c>
      <c r="M1170" s="92">
        <f t="shared" si="202"/>
        <v>1.6850578740497779E-2</v>
      </c>
      <c r="N1170" s="96">
        <v>292.89505004882801</v>
      </c>
      <c r="O1170" s="92">
        <f t="shared" si="203"/>
        <v>3.8416016306486167E-3</v>
      </c>
      <c r="P1170" s="96">
        <v>26.142715454101499</v>
      </c>
      <c r="Q1170" s="92">
        <f t="shared" si="204"/>
        <v>-9.5999275100877579E-3</v>
      </c>
      <c r="R1170" s="96">
        <v>105.44327545166</v>
      </c>
      <c r="S1170" s="92">
        <f t="shared" si="205"/>
        <v>-1.9700523612343424E-2</v>
      </c>
      <c r="T1170" s="96">
        <v>124.810050964355</v>
      </c>
      <c r="U1170" s="92">
        <f t="shared" si="206"/>
        <v>-4.6264893393086481E-3</v>
      </c>
      <c r="V1170" s="96">
        <v>213.58363342285099</v>
      </c>
      <c r="W1170" s="92">
        <f t="shared" si="207"/>
        <v>1.1907505575190713E-2</v>
      </c>
      <c r="X1170" s="96">
        <v>496.86993408203102</v>
      </c>
      <c r="Y1170" s="92">
        <f t="shared" si="208"/>
        <v>8.1959482885625157E-3</v>
      </c>
    </row>
    <row r="1171" spans="3:25" ht="14.25" customHeight="1" x14ac:dyDescent="0.35">
      <c r="C1171" s="95">
        <v>44560</v>
      </c>
      <c r="D1171" s="96">
        <v>22485.4</v>
      </c>
      <c r="E1171" s="92">
        <f t="shared" si="198"/>
        <v>-1.1428709604380582E-2</v>
      </c>
      <c r="F1171" s="96">
        <v>1683.40002441406</v>
      </c>
      <c r="G1171" s="92">
        <f t="shared" si="199"/>
        <v>-2.5697432086643546E-2</v>
      </c>
      <c r="H1171" s="96">
        <v>1311.05004882812</v>
      </c>
      <c r="I1171" s="92">
        <f t="shared" si="200"/>
        <v>-5.8593310706523072E-2</v>
      </c>
      <c r="J1171" s="96">
        <v>19.889999389648398</v>
      </c>
      <c r="K1171" s="92">
        <f t="shared" si="201"/>
        <v>-4.006005330831619E-3</v>
      </c>
      <c r="L1171" s="96">
        <v>67.580078125</v>
      </c>
      <c r="M1171" s="92">
        <f t="shared" si="202"/>
        <v>-2.0489550870902429E-2</v>
      </c>
      <c r="N1171" s="96">
        <v>291.774169921875</v>
      </c>
      <c r="O1171" s="92">
        <f t="shared" si="203"/>
        <v>-2.1891704870173223E-2</v>
      </c>
      <c r="P1171" s="96">
        <v>26.3961162567138</v>
      </c>
      <c r="Q1171" s="92">
        <f t="shared" si="204"/>
        <v>1.9575931078412045E-2</v>
      </c>
      <c r="R1171" s="96">
        <v>107.56230926513599</v>
      </c>
      <c r="S1171" s="92">
        <f t="shared" si="205"/>
        <v>3.0450775944018904E-2</v>
      </c>
      <c r="T1171" s="96">
        <v>125.390167236328</v>
      </c>
      <c r="U1171" s="92">
        <f t="shared" si="206"/>
        <v>3.6657456959281465E-3</v>
      </c>
      <c r="V1171" s="96">
        <v>211.0703125</v>
      </c>
      <c r="W1171" s="92">
        <f t="shared" si="207"/>
        <v>-5.0125194301106069E-3</v>
      </c>
      <c r="X1171" s="96">
        <v>492.83071899414</v>
      </c>
      <c r="Y1171" s="92">
        <f t="shared" si="208"/>
        <v>1.506741564276215E-2</v>
      </c>
    </row>
    <row r="1172" spans="3:25" ht="14.25" customHeight="1" x14ac:dyDescent="0.35">
      <c r="C1172" s="95">
        <v>44559</v>
      </c>
      <c r="D1172" s="96">
        <v>22745.35</v>
      </c>
      <c r="E1172" s="92">
        <f t="shared" si="198"/>
        <v>-3.1227264360158546E-3</v>
      </c>
      <c r="F1172" s="96">
        <v>1727.80004882812</v>
      </c>
      <c r="G1172" s="92">
        <f t="shared" si="199"/>
        <v>-5.1246056279005137E-3</v>
      </c>
      <c r="H1172" s="96">
        <v>1392.65002441406</v>
      </c>
      <c r="I1172" s="92">
        <f t="shared" si="200"/>
        <v>-4.3966429792537953E-3</v>
      </c>
      <c r="J1172" s="96">
        <v>19.9699993133544</v>
      </c>
      <c r="K1172" s="92">
        <f t="shared" si="201"/>
        <v>-1.1386209945446146E-2</v>
      </c>
      <c r="L1172" s="96">
        <v>68.993728637695298</v>
      </c>
      <c r="M1172" s="92">
        <f t="shared" si="202"/>
        <v>8.6109199246353629E-3</v>
      </c>
      <c r="N1172" s="96">
        <v>298.30456542968699</v>
      </c>
      <c r="O1172" s="92">
        <f t="shared" si="203"/>
        <v>-1.1945291927570767E-2</v>
      </c>
      <c r="P1172" s="96">
        <v>25.889308929443299</v>
      </c>
      <c r="Q1172" s="92">
        <f t="shared" si="204"/>
        <v>-8.0905911189198543E-3</v>
      </c>
      <c r="R1172" s="96">
        <v>104.383743286132</v>
      </c>
      <c r="S1172" s="92">
        <f t="shared" si="205"/>
        <v>-7.6550722768737867E-3</v>
      </c>
      <c r="T1172" s="96">
        <v>124.9321975708</v>
      </c>
      <c r="U1172" s="92">
        <f t="shared" si="206"/>
        <v>-4.8637064660539409E-3</v>
      </c>
      <c r="V1172" s="96">
        <v>212.13363647460901</v>
      </c>
      <c r="W1172" s="92">
        <f t="shared" si="207"/>
        <v>-9.7021111943274008E-3</v>
      </c>
      <c r="X1172" s="96">
        <v>485.51525878906199</v>
      </c>
      <c r="Y1172" s="92">
        <f t="shared" si="208"/>
        <v>-7.4318934427114458E-3</v>
      </c>
    </row>
    <row r="1173" spans="3:25" ht="14.25" customHeight="1" x14ac:dyDescent="0.35">
      <c r="C1173" s="95">
        <v>44558</v>
      </c>
      <c r="D1173" s="96">
        <v>22816.6</v>
      </c>
      <c r="E1173" s="92">
        <f t="shared" si="198"/>
        <v>1.1309113554314854E-2</v>
      </c>
      <c r="F1173" s="96">
        <v>1736.69995117187</v>
      </c>
      <c r="G1173" s="92">
        <f t="shared" si="199"/>
        <v>-5.6397454300602945E-3</v>
      </c>
      <c r="H1173" s="96">
        <v>1398.80004882812</v>
      </c>
      <c r="I1173" s="92">
        <f t="shared" si="200"/>
        <v>1.6939330300341782E-2</v>
      </c>
      <c r="J1173" s="96">
        <v>20.2000007629394</v>
      </c>
      <c r="K1173" s="92">
        <f t="shared" si="201"/>
        <v>1.558579099063917E-2</v>
      </c>
      <c r="L1173" s="96">
        <v>68.404701232910099</v>
      </c>
      <c r="M1173" s="92">
        <f t="shared" si="202"/>
        <v>1.3379729536822538E-2</v>
      </c>
      <c r="N1173" s="96">
        <v>301.91098022460898</v>
      </c>
      <c r="O1173" s="92">
        <f t="shared" si="203"/>
        <v>-5.1388157021449166E-3</v>
      </c>
      <c r="P1173" s="96">
        <v>26.100477218627901</v>
      </c>
      <c r="Q1173" s="92">
        <f t="shared" si="204"/>
        <v>2.8286166052815753E-2</v>
      </c>
      <c r="R1173" s="96">
        <v>105.18897247314401</v>
      </c>
      <c r="S1173" s="92">
        <f t="shared" si="205"/>
        <v>1.8465121707629706E-2</v>
      </c>
      <c r="T1173" s="96">
        <v>125.54280090332</v>
      </c>
      <c r="U1173" s="92">
        <f t="shared" si="206"/>
        <v>-2.4261048616359693E-3</v>
      </c>
      <c r="V1173" s="96">
        <v>214.21194458007801</v>
      </c>
      <c r="W1173" s="92">
        <f t="shared" si="207"/>
        <v>1.955364206292276E-2</v>
      </c>
      <c r="X1173" s="96">
        <v>489.15057373046801</v>
      </c>
      <c r="Y1173" s="92">
        <f t="shared" si="208"/>
        <v>1.2918297989908734E-2</v>
      </c>
    </row>
    <row r="1174" spans="3:25" ht="14.25" customHeight="1" x14ac:dyDescent="0.35">
      <c r="C1174" s="95">
        <v>44557</v>
      </c>
      <c r="D1174" s="96">
        <v>22561.45</v>
      </c>
      <c r="E1174" s="92">
        <f t="shared" si="198"/>
        <v>-1.212987823638545E-3</v>
      </c>
      <c r="F1174" s="96">
        <v>1746.55004882812</v>
      </c>
      <c r="G1174" s="92">
        <f t="shared" si="199"/>
        <v>-1.2355787878469249E-2</v>
      </c>
      <c r="H1174" s="96">
        <v>1375.5</v>
      </c>
      <c r="I1174" s="92">
        <f t="shared" si="200"/>
        <v>-7.1459681244391282E-3</v>
      </c>
      <c r="J1174" s="96">
        <v>19.889999389648398</v>
      </c>
      <c r="K1174" s="92">
        <f t="shared" si="201"/>
        <v>8.1094704067066203E-3</v>
      </c>
      <c r="L1174" s="96">
        <v>67.501548767089801</v>
      </c>
      <c r="M1174" s="92">
        <f t="shared" si="202"/>
        <v>8.2112653345873809E-3</v>
      </c>
      <c r="N1174" s="96">
        <v>303.470458984375</v>
      </c>
      <c r="O1174" s="92">
        <f t="shared" si="203"/>
        <v>2.9766883432192026E-2</v>
      </c>
      <c r="P1174" s="96">
        <v>25.382503509521399</v>
      </c>
      <c r="Q1174" s="92">
        <f t="shared" si="204"/>
        <v>-9.8846792382327742E-3</v>
      </c>
      <c r="R1174" s="96">
        <v>103.281860351562</v>
      </c>
      <c r="S1174" s="92">
        <f t="shared" si="205"/>
        <v>4.9485178943917685E-3</v>
      </c>
      <c r="T1174" s="96">
        <v>125.84812164306599</v>
      </c>
      <c r="U1174" s="92">
        <f t="shared" si="206"/>
        <v>3.4079639562694108E-3</v>
      </c>
      <c r="V1174" s="96">
        <v>210.10365295410099</v>
      </c>
      <c r="W1174" s="92">
        <f t="shared" si="207"/>
        <v>2.5369672843795765E-3</v>
      </c>
      <c r="X1174" s="96">
        <v>482.91217041015602</v>
      </c>
      <c r="Y1174" s="92">
        <f t="shared" si="208"/>
        <v>8.6239409381261289E-3</v>
      </c>
    </row>
    <row r="1175" spans="3:25" ht="14.25" customHeight="1" x14ac:dyDescent="0.35">
      <c r="C1175" s="95">
        <v>44554</v>
      </c>
      <c r="D1175" s="96">
        <v>22588.85</v>
      </c>
      <c r="E1175" s="92">
        <f t="shared" si="198"/>
        <v>-1.2278281477853925E-2</v>
      </c>
      <c r="F1175" s="96">
        <v>1768.40002441406</v>
      </c>
      <c r="G1175" s="92">
        <f t="shared" si="199"/>
        <v>-2.9657838736836029E-2</v>
      </c>
      <c r="H1175" s="96">
        <v>1385.40002441406</v>
      </c>
      <c r="I1175" s="92">
        <f t="shared" si="200"/>
        <v>-2.5772668440370627E-2</v>
      </c>
      <c r="J1175" s="96">
        <v>19.7299995422363</v>
      </c>
      <c r="K1175" s="92">
        <f t="shared" si="201"/>
        <v>-6.5458743262797325E-3</v>
      </c>
      <c r="L1175" s="96">
        <v>66.951789855957003</v>
      </c>
      <c r="M1175" s="92">
        <f t="shared" si="202"/>
        <v>-1.8422506148068396E-2</v>
      </c>
      <c r="N1175" s="96">
        <v>294.69821166992102</v>
      </c>
      <c r="O1175" s="92">
        <f t="shared" si="203"/>
        <v>1.7499544285444424E-2</v>
      </c>
      <c r="P1175" s="96">
        <v>25.635906219482401</v>
      </c>
      <c r="Q1175" s="92">
        <f t="shared" si="204"/>
        <v>-1.779932969248299E-2</v>
      </c>
      <c r="R1175" s="96">
        <v>102.77328491210901</v>
      </c>
      <c r="S1175" s="92">
        <f t="shared" si="205"/>
        <v>-2.6495507405434937E-2</v>
      </c>
      <c r="T1175" s="96">
        <v>125.420692443847</v>
      </c>
      <c r="U1175" s="92">
        <f t="shared" si="206"/>
        <v>-1.415859766687555E-2</v>
      </c>
      <c r="V1175" s="96">
        <v>209.57197570800699</v>
      </c>
      <c r="W1175" s="92">
        <f t="shared" si="207"/>
        <v>-5.7327150388929438E-3</v>
      </c>
      <c r="X1175" s="96">
        <v>478.78317260742102</v>
      </c>
      <c r="Y1175" s="92">
        <f t="shared" si="208"/>
        <v>-1.6230216458904656E-2</v>
      </c>
    </row>
    <row r="1176" spans="3:25" ht="14.25" customHeight="1" x14ac:dyDescent="0.35">
      <c r="C1176" s="95">
        <v>44553</v>
      </c>
      <c r="D1176" s="96">
        <v>22869.65</v>
      </c>
      <c r="E1176" s="92">
        <f t="shared" si="198"/>
        <v>1.2814267303800309E-2</v>
      </c>
      <c r="F1176" s="96">
        <v>1822.44995117187</v>
      </c>
      <c r="G1176" s="92">
        <f t="shared" si="199"/>
        <v>8.3547601681543959E-3</v>
      </c>
      <c r="H1176" s="96">
        <v>1422.05004882812</v>
      </c>
      <c r="I1176" s="92">
        <f t="shared" si="200"/>
        <v>1.350586100201201E-2</v>
      </c>
      <c r="J1176" s="96">
        <v>19.860000610351499</v>
      </c>
      <c r="K1176" s="92">
        <f t="shared" si="201"/>
        <v>-3.5122776594249672E-3</v>
      </c>
      <c r="L1176" s="96">
        <v>68.208358764648395</v>
      </c>
      <c r="M1176" s="92">
        <f t="shared" si="202"/>
        <v>1.6978832539751965E-2</v>
      </c>
      <c r="N1176" s="96">
        <v>289.62982177734301</v>
      </c>
      <c r="O1176" s="92">
        <f t="shared" si="203"/>
        <v>1.685344280753398E-3</v>
      </c>
      <c r="P1176" s="96">
        <v>26.100477218627901</v>
      </c>
      <c r="Q1176" s="92">
        <f t="shared" si="204"/>
        <v>-3.2258550908818018E-3</v>
      </c>
      <c r="R1176" s="96">
        <v>105.570426940917</v>
      </c>
      <c r="S1176" s="92">
        <f t="shared" si="205"/>
        <v>1.6319933509253648E-2</v>
      </c>
      <c r="T1176" s="96">
        <v>127.22197723388599</v>
      </c>
      <c r="U1176" s="92">
        <f t="shared" si="206"/>
        <v>3.3738381458561451E-2</v>
      </c>
      <c r="V1176" s="96">
        <v>210.78031921386699</v>
      </c>
      <c r="W1176" s="92">
        <f t="shared" si="207"/>
        <v>2.2946259122536006E-4</v>
      </c>
      <c r="X1176" s="96">
        <v>486.68212890625</v>
      </c>
      <c r="Y1176" s="92">
        <f t="shared" si="208"/>
        <v>1.3268637036901509E-2</v>
      </c>
    </row>
    <row r="1177" spans="3:25" ht="14.25" customHeight="1" x14ac:dyDescent="0.35">
      <c r="C1177" s="95">
        <v>44552</v>
      </c>
      <c r="D1177" s="96">
        <v>22580.3</v>
      </c>
      <c r="E1177" s="92">
        <f t="shared" si="198"/>
        <v>1.1403897750126513E-2</v>
      </c>
      <c r="F1177" s="96">
        <v>1807.34997558593</v>
      </c>
      <c r="G1177" s="92">
        <f t="shared" si="199"/>
        <v>2.1332504815106956E-2</v>
      </c>
      <c r="H1177" s="96">
        <v>1403.09997558593</v>
      </c>
      <c r="I1177" s="92">
        <f t="shared" si="200"/>
        <v>1.4423562751496366E-2</v>
      </c>
      <c r="J1177" s="96">
        <v>19.9300003051757</v>
      </c>
      <c r="K1177" s="92">
        <f t="shared" si="201"/>
        <v>8.0930624030040033E-3</v>
      </c>
      <c r="L1177" s="96">
        <v>67.069595336914006</v>
      </c>
      <c r="M1177" s="92">
        <f t="shared" si="202"/>
        <v>1.0650930566784567E-2</v>
      </c>
      <c r="N1177" s="96">
        <v>289.14251708984301</v>
      </c>
      <c r="O1177" s="92">
        <f t="shared" si="203"/>
        <v>1.3668324762544204E-2</v>
      </c>
      <c r="P1177" s="96">
        <v>26.1849460601806</v>
      </c>
      <c r="Q1177" s="92">
        <f t="shared" si="204"/>
        <v>1.615387129666912E-3</v>
      </c>
      <c r="R1177" s="96">
        <v>103.875190734863</v>
      </c>
      <c r="S1177" s="92">
        <f t="shared" si="205"/>
        <v>2.8641942499003648E-3</v>
      </c>
      <c r="T1177" s="96">
        <v>123.06980133056599</v>
      </c>
      <c r="U1177" s="92">
        <f t="shared" si="206"/>
        <v>9.769300556415228E-3</v>
      </c>
      <c r="V1177" s="96">
        <v>210.73196411132801</v>
      </c>
      <c r="W1177" s="92">
        <f t="shared" si="207"/>
        <v>2.8787130359462898E-2</v>
      </c>
      <c r="X1177" s="96">
        <v>480.30908203125</v>
      </c>
      <c r="Y1177" s="92">
        <f t="shared" si="208"/>
        <v>-3.0741165367088596E-3</v>
      </c>
    </row>
    <row r="1178" spans="3:25" ht="14.25" customHeight="1" x14ac:dyDescent="0.35">
      <c r="C1178" s="95">
        <v>44551</v>
      </c>
      <c r="D1178" s="96">
        <v>22325.7</v>
      </c>
      <c r="E1178" s="92">
        <f t="shared" si="198"/>
        <v>1.1565237682058971E-2</v>
      </c>
      <c r="F1178" s="96">
        <v>1769.59997558593</v>
      </c>
      <c r="G1178" s="92">
        <f t="shared" si="199"/>
        <v>4.388864237674639E-2</v>
      </c>
      <c r="H1178" s="96">
        <v>1383.15002441406</v>
      </c>
      <c r="I1178" s="92">
        <f t="shared" si="200"/>
        <v>9.9671591194303577E-3</v>
      </c>
      <c r="J1178" s="96">
        <v>19.770000457763601</v>
      </c>
      <c r="K1178" s="92">
        <f t="shared" si="201"/>
        <v>1.8022676626914702E-2</v>
      </c>
      <c r="L1178" s="96">
        <v>66.362770080566406</v>
      </c>
      <c r="M1178" s="92">
        <f t="shared" si="202"/>
        <v>4.0640336553787959E-2</v>
      </c>
      <c r="N1178" s="96">
        <v>285.24371337890602</v>
      </c>
      <c r="O1178" s="92">
        <f t="shared" si="203"/>
        <v>3.2093180567662749E-2</v>
      </c>
      <c r="P1178" s="96">
        <v>26.142715454101499</v>
      </c>
      <c r="Q1178" s="92">
        <f t="shared" si="204"/>
        <v>5.2721271697672156E-2</v>
      </c>
      <c r="R1178" s="96">
        <v>103.578521728515</v>
      </c>
      <c r="S1178" s="92">
        <f t="shared" si="205"/>
        <v>3.6962950624821467E-3</v>
      </c>
      <c r="T1178" s="96">
        <v>121.87912750244099</v>
      </c>
      <c r="U1178" s="92">
        <f t="shared" si="206"/>
        <v>-1.5486955816490067E-2</v>
      </c>
      <c r="V1178" s="96">
        <v>204.83534240722599</v>
      </c>
      <c r="W1178" s="92">
        <f t="shared" si="207"/>
        <v>1.3390648709900255E-2</v>
      </c>
      <c r="X1178" s="96">
        <v>481.79016113281199</v>
      </c>
      <c r="Y1178" s="92">
        <f t="shared" si="208"/>
        <v>-1.116612341907075E-3</v>
      </c>
    </row>
    <row r="1179" spans="3:25" ht="14.25" customHeight="1" x14ac:dyDescent="0.35">
      <c r="C1179" s="95">
        <v>44550</v>
      </c>
      <c r="D1179" s="96">
        <v>22070.45</v>
      </c>
      <c r="E1179" s="92">
        <f t="shared" si="198"/>
        <v>-3.0115465321951529E-2</v>
      </c>
      <c r="F1179" s="96">
        <v>1695.19995117187</v>
      </c>
      <c r="G1179" s="92">
        <f t="shared" si="199"/>
        <v>-4.6139996766222047E-2</v>
      </c>
      <c r="H1179" s="96">
        <v>1369.5</v>
      </c>
      <c r="I1179" s="92">
        <f t="shared" si="200"/>
        <v>-3.0957013974880598E-2</v>
      </c>
      <c r="J1179" s="96">
        <v>19.420000076293899</v>
      </c>
      <c r="K1179" s="92">
        <f t="shared" si="201"/>
        <v>-2.9970048339186039E-2</v>
      </c>
      <c r="L1179" s="96">
        <v>63.771091461181598</v>
      </c>
      <c r="M1179" s="92">
        <f t="shared" si="202"/>
        <v>-3.8484248639791496E-2</v>
      </c>
      <c r="N1179" s="96">
        <v>276.37399291992102</v>
      </c>
      <c r="O1179" s="92">
        <f t="shared" si="203"/>
        <v>-1.1331957208848831E-2</v>
      </c>
      <c r="P1179" s="96">
        <v>24.8334636688232</v>
      </c>
      <c r="Q1179" s="92">
        <f t="shared" si="204"/>
        <v>-6.3694361873764094E-2</v>
      </c>
      <c r="R1179" s="96">
        <v>103.19707489013599</v>
      </c>
      <c r="S1179" s="92">
        <f t="shared" si="205"/>
        <v>-3.0267073164174096E-2</v>
      </c>
      <c r="T1179" s="96">
        <v>123.79635620117099</v>
      </c>
      <c r="U1179" s="92">
        <f t="shared" si="206"/>
        <v>-4.7640842012408591E-4</v>
      </c>
      <c r="V1179" s="96">
        <v>202.12870788574199</v>
      </c>
      <c r="W1179" s="92">
        <f t="shared" si="207"/>
        <v>-3.1047257953768614E-2</v>
      </c>
      <c r="X1179" s="96">
        <v>482.32873535156199</v>
      </c>
      <c r="Y1179" s="92">
        <f t="shared" si="208"/>
        <v>-1.3040768638010514E-2</v>
      </c>
    </row>
    <row r="1180" spans="3:25" ht="14.25" customHeight="1" x14ac:dyDescent="0.35">
      <c r="C1180" s="95">
        <v>44547</v>
      </c>
      <c r="D1180" s="96">
        <v>22755.75</v>
      </c>
      <c r="E1180" s="92">
        <f t="shared" si="198"/>
        <v>-1.8096970246147315E-2</v>
      </c>
      <c r="F1180" s="96">
        <v>1777.19995117187</v>
      </c>
      <c r="G1180" s="92">
        <f t="shared" si="199"/>
        <v>-3.4051702717830645E-2</v>
      </c>
      <c r="H1180" s="96">
        <v>1413.25</v>
      </c>
      <c r="I1180" s="92">
        <f t="shared" si="200"/>
        <v>7.844535567837374E-3</v>
      </c>
      <c r="J1180" s="96">
        <v>20.020000457763601</v>
      </c>
      <c r="K1180" s="92">
        <f t="shared" si="201"/>
        <v>-1.1845990543280727E-2</v>
      </c>
      <c r="L1180" s="96">
        <v>66.323501586914006</v>
      </c>
      <c r="M1180" s="92">
        <f t="shared" si="202"/>
        <v>-4.8986553566663593E-2</v>
      </c>
      <c r="N1180" s="96">
        <v>279.541748046875</v>
      </c>
      <c r="O1180" s="92">
        <f t="shared" si="203"/>
        <v>-2.6641785882365765E-2</v>
      </c>
      <c r="P1180" s="96">
        <v>26.5228176116943</v>
      </c>
      <c r="Q1180" s="92">
        <f t="shared" si="204"/>
        <v>1.6181328392148142E-2</v>
      </c>
      <c r="R1180" s="96">
        <v>106.41803741455</v>
      </c>
      <c r="S1180" s="92">
        <f t="shared" si="205"/>
        <v>-1.4521238511522983E-2</v>
      </c>
      <c r="T1180" s="96">
        <v>123.85536193847599</v>
      </c>
      <c r="U1180" s="92">
        <f t="shared" si="206"/>
        <v>8.4055484894041133E-3</v>
      </c>
      <c r="V1180" s="96">
        <v>208.60533142089801</v>
      </c>
      <c r="W1180" s="92">
        <f t="shared" si="207"/>
        <v>-2.7489689205792645E-2</v>
      </c>
      <c r="X1180" s="96">
        <v>488.70178222656199</v>
      </c>
      <c r="Y1180" s="92">
        <f t="shared" si="208"/>
        <v>-2.3232788892295742E-2</v>
      </c>
    </row>
    <row r="1181" spans="3:25" ht="14.25" customHeight="1" x14ac:dyDescent="0.35">
      <c r="C1181" s="95">
        <v>44546</v>
      </c>
      <c r="D1181" s="96">
        <v>23175.15</v>
      </c>
      <c r="E1181" s="92">
        <f t="shared" si="198"/>
        <v>-4.5502184536150292E-4</v>
      </c>
      <c r="F1181" s="96">
        <v>1839.84997558593</v>
      </c>
      <c r="G1181" s="92">
        <f t="shared" si="199"/>
        <v>-1.0753555535413128E-2</v>
      </c>
      <c r="H1181" s="96">
        <v>1402.25</v>
      </c>
      <c r="I1181" s="92">
        <f t="shared" si="200"/>
        <v>-2.5707833941288838E-2</v>
      </c>
      <c r="J1181" s="96">
        <v>20.2600002288818</v>
      </c>
      <c r="K1181" s="92">
        <f t="shared" si="201"/>
        <v>-8.8062769311516575E-3</v>
      </c>
      <c r="L1181" s="96">
        <v>69.739814758300696</v>
      </c>
      <c r="M1181" s="92">
        <f t="shared" si="202"/>
        <v>0</v>
      </c>
      <c r="N1181" s="96">
        <v>287.19308471679602</v>
      </c>
      <c r="O1181" s="92">
        <f t="shared" si="203"/>
        <v>1.2194964550157339E-2</v>
      </c>
      <c r="P1181" s="96">
        <v>26.100477218627901</v>
      </c>
      <c r="Q1181" s="92">
        <f t="shared" si="204"/>
        <v>-1.6156789660107806E-3</v>
      </c>
      <c r="R1181" s="96">
        <v>107.986129760742</v>
      </c>
      <c r="S1181" s="92">
        <f t="shared" si="205"/>
        <v>5.5250761818637084E-3</v>
      </c>
      <c r="T1181" s="96">
        <v>122.82296752929599</v>
      </c>
      <c r="U1181" s="92">
        <f t="shared" si="206"/>
        <v>-7.8628216673294338E-3</v>
      </c>
      <c r="V1181" s="96">
        <v>214.50192260742099</v>
      </c>
      <c r="W1181" s="92">
        <f t="shared" si="207"/>
        <v>-2.6113823240216716E-2</v>
      </c>
      <c r="X1181" s="96">
        <v>500.32574462890602</v>
      </c>
      <c r="Y1181" s="92">
        <f t="shared" si="208"/>
        <v>-6.8827061133641565E-2</v>
      </c>
    </row>
    <row r="1182" spans="3:25" ht="14.25" customHeight="1" x14ac:dyDescent="0.35">
      <c r="C1182" s="95">
        <v>44545</v>
      </c>
      <c r="D1182" s="96">
        <v>23185.7</v>
      </c>
      <c r="E1182" s="92">
        <f t="shared" si="198"/>
        <v>-7.5209533675207885E-3</v>
      </c>
      <c r="F1182" s="96">
        <v>1859.84997558593</v>
      </c>
      <c r="G1182" s="92">
        <f t="shared" si="199"/>
        <v>-6.8617375559276717E-3</v>
      </c>
      <c r="H1182" s="96">
        <v>1439.25</v>
      </c>
      <c r="I1182" s="92">
        <f t="shared" si="200"/>
        <v>2.0190235411721158E-3</v>
      </c>
      <c r="J1182" s="96">
        <v>20.440000534057599</v>
      </c>
      <c r="K1182" s="92">
        <f t="shared" si="201"/>
        <v>-1.1127215354976294E-2</v>
      </c>
      <c r="L1182" s="96">
        <v>69.739814758300696</v>
      </c>
      <c r="M1182" s="92">
        <f t="shared" si="202"/>
        <v>-1.8242070888760509E-2</v>
      </c>
      <c r="N1182" s="96">
        <v>283.73297119140602</v>
      </c>
      <c r="O1182" s="92">
        <f t="shared" si="203"/>
        <v>-1.4889873171876511E-2</v>
      </c>
      <c r="P1182" s="96">
        <v>26.142715454101499</v>
      </c>
      <c r="Q1182" s="92">
        <f t="shared" si="204"/>
        <v>-2.2116738738670261E-2</v>
      </c>
      <c r="R1182" s="96">
        <v>107.392776489257</v>
      </c>
      <c r="S1182" s="92">
        <f t="shared" si="205"/>
        <v>2.7701194125504536E-3</v>
      </c>
      <c r="T1182" s="96">
        <v>123.79635620117099</v>
      </c>
      <c r="U1182" s="92">
        <f t="shared" si="206"/>
        <v>-1.1307405380188595E-2</v>
      </c>
      <c r="V1182" s="96">
        <v>220.25358581542901</v>
      </c>
      <c r="W1182" s="92">
        <f t="shared" si="207"/>
        <v>-5.2390121401272305E-3</v>
      </c>
      <c r="X1182" s="96">
        <v>537.30700683593705</v>
      </c>
      <c r="Y1182" s="92">
        <f t="shared" si="208"/>
        <v>2.8433675823758664E-2</v>
      </c>
    </row>
    <row r="1183" spans="3:25" ht="14.25" customHeight="1" x14ac:dyDescent="0.35">
      <c r="C1183" s="95">
        <v>44544</v>
      </c>
      <c r="D1183" s="96">
        <v>23361.4</v>
      </c>
      <c r="E1183" s="92">
        <f t="shared" si="198"/>
        <v>7.9409423424163794E-3</v>
      </c>
      <c r="F1183" s="96">
        <v>1872.69995117187</v>
      </c>
      <c r="G1183" s="92">
        <f t="shared" si="199"/>
        <v>3.3156778326951297E-2</v>
      </c>
      <c r="H1183" s="96">
        <v>1436.34997558593</v>
      </c>
      <c r="I1183" s="92">
        <f t="shared" si="200"/>
        <v>3.6364967127020087E-2</v>
      </c>
      <c r="J1183" s="96">
        <v>20.670000076293899</v>
      </c>
      <c r="K1183" s="92">
        <f t="shared" si="201"/>
        <v>-3.8554180099326096E-3</v>
      </c>
      <c r="L1183" s="96">
        <v>71.035652160644503</v>
      </c>
      <c r="M1183" s="92">
        <f t="shared" si="202"/>
        <v>1.8581027306063591E-2</v>
      </c>
      <c r="N1183" s="96">
        <v>288.02157592773398</v>
      </c>
      <c r="O1183" s="92">
        <f t="shared" si="203"/>
        <v>-1.58201593392856E-2</v>
      </c>
      <c r="P1183" s="96">
        <v>26.733983993530199</v>
      </c>
      <c r="Q1183" s="92">
        <f t="shared" si="204"/>
        <v>-6.2795292324037133E-3</v>
      </c>
      <c r="R1183" s="96">
        <v>107.09610748291</v>
      </c>
      <c r="S1183" s="92">
        <f t="shared" si="205"/>
        <v>4.3720047735493761E-3</v>
      </c>
      <c r="T1183" s="96">
        <v>125.212181091308</v>
      </c>
      <c r="U1183" s="92">
        <f t="shared" si="206"/>
        <v>3.8404975897551319E-2</v>
      </c>
      <c r="V1183" s="96">
        <v>221.41357421875</v>
      </c>
      <c r="W1183" s="92">
        <f t="shared" si="207"/>
        <v>-5.2117079389597532E-3</v>
      </c>
      <c r="X1183" s="96">
        <v>522.45178222656205</v>
      </c>
      <c r="Y1183" s="92">
        <f t="shared" si="208"/>
        <v>9.5396088484385189E-3</v>
      </c>
    </row>
    <row r="1184" spans="3:25" ht="14.25" customHeight="1" x14ac:dyDescent="0.35">
      <c r="C1184" s="95">
        <v>44543</v>
      </c>
      <c r="D1184" s="96">
        <v>23177.35</v>
      </c>
      <c r="E1184" s="92">
        <f t="shared" si="198"/>
        <v>-1.0781072942964154E-2</v>
      </c>
      <c r="F1184" s="96">
        <v>1812.59997558593</v>
      </c>
      <c r="G1184" s="92">
        <f t="shared" si="199"/>
        <v>-3.2867344568771162E-2</v>
      </c>
      <c r="H1184" s="96">
        <v>1385.94995117187</v>
      </c>
      <c r="I1184" s="92">
        <f t="shared" si="200"/>
        <v>-2.1240357047546121E-3</v>
      </c>
      <c r="J1184" s="96">
        <v>20.75</v>
      </c>
      <c r="K1184" s="92">
        <f t="shared" si="201"/>
        <v>-2.8832036272031791E-3</v>
      </c>
      <c r="L1184" s="96">
        <v>69.739814758300696</v>
      </c>
      <c r="M1184" s="92">
        <f t="shared" si="202"/>
        <v>1.1965766736794947E-2</v>
      </c>
      <c r="N1184" s="96">
        <v>292.6513671875</v>
      </c>
      <c r="O1184" s="92">
        <f t="shared" si="203"/>
        <v>3.0064253660968543E-3</v>
      </c>
      <c r="P1184" s="96">
        <v>26.9029216766357</v>
      </c>
      <c r="Q1184" s="92">
        <f t="shared" si="204"/>
        <v>-7.7880687478967259E-3</v>
      </c>
      <c r="R1184" s="96">
        <v>106.629920959472</v>
      </c>
      <c r="S1184" s="92">
        <f t="shared" si="205"/>
        <v>-2.7744399051267132E-3</v>
      </c>
      <c r="T1184" s="96">
        <v>120.581260681152</v>
      </c>
      <c r="U1184" s="92">
        <f t="shared" si="206"/>
        <v>8.6354949257234637E-3</v>
      </c>
      <c r="V1184" s="96">
        <v>222.57356262207</v>
      </c>
      <c r="W1184" s="92">
        <f t="shared" si="207"/>
        <v>9.8683595630655319E-3</v>
      </c>
      <c r="X1184" s="96">
        <v>517.514892578125</v>
      </c>
      <c r="Y1184" s="92">
        <f t="shared" si="208"/>
        <v>-5.4338333867621769E-3</v>
      </c>
    </row>
    <row r="1185" spans="3:25" ht="14.25" customHeight="1" x14ac:dyDescent="0.35">
      <c r="C1185" s="95">
        <v>44540</v>
      </c>
      <c r="D1185" s="96">
        <v>23429.95</v>
      </c>
      <c r="E1185" s="92">
        <f t="shared" si="198"/>
        <v>9.2488561749481946E-4</v>
      </c>
      <c r="F1185" s="96">
        <v>1874.19995117187</v>
      </c>
      <c r="G1185" s="92">
        <f t="shared" si="199"/>
        <v>-3.3767235603259227E-3</v>
      </c>
      <c r="H1185" s="96">
        <v>1388.90002441406</v>
      </c>
      <c r="I1185" s="92">
        <f t="shared" si="200"/>
        <v>-8.6321213793572049E-4</v>
      </c>
      <c r="J1185" s="96">
        <v>20.809999465942301</v>
      </c>
      <c r="K1185" s="92">
        <f t="shared" si="201"/>
        <v>4.8286038575771073E-3</v>
      </c>
      <c r="L1185" s="96">
        <v>68.915191650390597</v>
      </c>
      <c r="M1185" s="92">
        <f t="shared" si="202"/>
        <v>-8.4744823165174843E-3</v>
      </c>
      <c r="N1185" s="96">
        <v>291.774169921875</v>
      </c>
      <c r="O1185" s="92">
        <f t="shared" si="203"/>
        <v>1.3028864181628519E-2</v>
      </c>
      <c r="P1185" s="96">
        <v>27.114088058471602</v>
      </c>
      <c r="Q1185" s="92">
        <f t="shared" si="204"/>
        <v>-2.4316200379209008E-2</v>
      </c>
      <c r="R1185" s="96">
        <v>106.926582336425</v>
      </c>
      <c r="S1185" s="92">
        <f t="shared" si="205"/>
        <v>7.9327493656178305E-4</v>
      </c>
      <c r="T1185" s="96">
        <v>119.54889678955</v>
      </c>
      <c r="U1185" s="92">
        <f t="shared" si="206"/>
        <v>-2.7065234949201766E-3</v>
      </c>
      <c r="V1185" s="96">
        <v>220.39859008789</v>
      </c>
      <c r="W1185" s="92">
        <f t="shared" si="207"/>
        <v>1.3175703686290063E-3</v>
      </c>
      <c r="X1185" s="96">
        <v>520.34234619140602</v>
      </c>
      <c r="Y1185" s="92">
        <f t="shared" si="208"/>
        <v>3.2015459488392572E-3</v>
      </c>
    </row>
    <row r="1186" spans="3:25" ht="14.25" customHeight="1" x14ac:dyDescent="0.35">
      <c r="C1186" s="95">
        <v>44539</v>
      </c>
      <c r="D1186" s="96">
        <v>23408.3</v>
      </c>
      <c r="E1186" s="92">
        <f t="shared" si="198"/>
        <v>1.9475405345250607E-3</v>
      </c>
      <c r="F1186" s="96">
        <v>1880.55004882812</v>
      </c>
      <c r="G1186" s="92">
        <f t="shared" si="199"/>
        <v>-1.1419251072970482E-3</v>
      </c>
      <c r="H1186" s="96">
        <v>1390.09997558593</v>
      </c>
      <c r="I1186" s="92">
        <f t="shared" si="200"/>
        <v>-2.8768386484723241E-4</v>
      </c>
      <c r="J1186" s="96">
        <v>20.709999084472599</v>
      </c>
      <c r="K1186" s="92">
        <f t="shared" si="201"/>
        <v>-3.8480917523650016E-3</v>
      </c>
      <c r="L1186" s="96">
        <v>69.504203796386705</v>
      </c>
      <c r="M1186" s="92">
        <f t="shared" si="202"/>
        <v>5.6816808184327883E-3</v>
      </c>
      <c r="N1186" s="96">
        <v>288.02157592773398</v>
      </c>
      <c r="O1186" s="92">
        <f t="shared" si="203"/>
        <v>-4.0428637893157648E-2</v>
      </c>
      <c r="P1186" s="96">
        <v>27.789831161498999</v>
      </c>
      <c r="Q1186" s="92">
        <f t="shared" si="204"/>
        <v>-2.3738828263466627E-2</v>
      </c>
      <c r="R1186" s="96">
        <v>106.841827392578</v>
      </c>
      <c r="S1186" s="92">
        <f t="shared" si="205"/>
        <v>-9.4302373368571057E-3</v>
      </c>
      <c r="T1186" s="96">
        <v>119.873336791992</v>
      </c>
      <c r="U1186" s="92">
        <f t="shared" si="206"/>
        <v>-7.8126983248901771E-3</v>
      </c>
      <c r="V1186" s="96">
        <v>220.10858154296801</v>
      </c>
      <c r="W1186" s="92">
        <f t="shared" si="207"/>
        <v>-7.410650150938225E-3</v>
      </c>
      <c r="X1186" s="96">
        <v>518.68176269531205</v>
      </c>
      <c r="Y1186" s="92">
        <f t="shared" si="208"/>
        <v>-8.408377783193921E-3</v>
      </c>
    </row>
    <row r="1187" spans="3:25" ht="14.25" customHeight="1" x14ac:dyDescent="0.35">
      <c r="C1187" s="95">
        <v>44538</v>
      </c>
      <c r="D1187" s="96">
        <v>23362.799999999999</v>
      </c>
      <c r="E1187" s="92">
        <f t="shared" si="198"/>
        <v>8.2123206386881531E-3</v>
      </c>
      <c r="F1187" s="96">
        <v>1882.69995117187</v>
      </c>
      <c r="G1187" s="92">
        <f t="shared" si="199"/>
        <v>-5.1520517062881854E-3</v>
      </c>
      <c r="H1187" s="96">
        <v>1390.5</v>
      </c>
      <c r="I1187" s="92">
        <f t="shared" si="200"/>
        <v>5.7569896829545719E-4</v>
      </c>
      <c r="J1187" s="96">
        <v>20.790000915527301</v>
      </c>
      <c r="K1187" s="92">
        <f t="shared" si="201"/>
        <v>3.58745008296526E-2</v>
      </c>
      <c r="L1187" s="96">
        <v>69.111534118652301</v>
      </c>
      <c r="M1187" s="92">
        <f t="shared" si="202"/>
        <v>1.1494310629448057E-2</v>
      </c>
      <c r="N1187" s="96">
        <v>300.156494140625</v>
      </c>
      <c r="O1187" s="92">
        <f t="shared" si="203"/>
        <v>3.0943825956621929E-3</v>
      </c>
      <c r="P1187" s="96">
        <v>28.465570449829102</v>
      </c>
      <c r="Q1187" s="92">
        <f t="shared" si="204"/>
        <v>4.4710742094020706E-3</v>
      </c>
      <c r="R1187" s="96">
        <v>107.858963012695</v>
      </c>
      <c r="S1187" s="92">
        <f t="shared" si="205"/>
        <v>1.5157395715488464E-2</v>
      </c>
      <c r="T1187" s="96">
        <v>120.817245483398</v>
      </c>
      <c r="U1187" s="92">
        <f t="shared" si="206"/>
        <v>-4.8590841710678401E-3</v>
      </c>
      <c r="V1187" s="96">
        <v>221.75190734863199</v>
      </c>
      <c r="W1187" s="92">
        <f t="shared" si="207"/>
        <v>1.3027114186626054E-2</v>
      </c>
      <c r="X1187" s="96">
        <v>523.08001708984295</v>
      </c>
      <c r="Y1187" s="92">
        <f t="shared" si="208"/>
        <v>-5.3765637204105099E-3</v>
      </c>
    </row>
    <row r="1188" spans="3:25" ht="14.25" customHeight="1" x14ac:dyDescent="0.35">
      <c r="C1188" s="95">
        <v>44537</v>
      </c>
      <c r="D1188" s="96">
        <v>23172.5</v>
      </c>
      <c r="E1188" s="92">
        <f t="shared" si="198"/>
        <v>1.1877469924237438E-2</v>
      </c>
      <c r="F1188" s="96">
        <v>1892.44995117187</v>
      </c>
      <c r="G1188" s="92">
        <f t="shared" si="199"/>
        <v>9.7643873326156427E-3</v>
      </c>
      <c r="H1188" s="96">
        <v>1389.69995117187</v>
      </c>
      <c r="I1188" s="92">
        <f t="shared" si="200"/>
        <v>7.9785307823143636E-3</v>
      </c>
      <c r="J1188" s="96">
        <v>20.069999694824201</v>
      </c>
      <c r="K1188" s="92">
        <f t="shared" si="201"/>
        <v>8.542717565466873E-3</v>
      </c>
      <c r="L1188" s="96">
        <v>68.326171875</v>
      </c>
      <c r="M1188" s="92">
        <f t="shared" si="202"/>
        <v>-2.2471807092356744E-2</v>
      </c>
      <c r="N1188" s="96">
        <v>299.23056030273398</v>
      </c>
      <c r="O1188" s="92">
        <f t="shared" si="203"/>
        <v>-1.1908567259477976E-2</v>
      </c>
      <c r="P1188" s="96">
        <v>28.3388652801513</v>
      </c>
      <c r="Q1188" s="92">
        <f t="shared" si="204"/>
        <v>4.4907470288437779E-3</v>
      </c>
      <c r="R1188" s="96">
        <v>106.24851226806599</v>
      </c>
      <c r="S1188" s="92">
        <f t="shared" si="205"/>
        <v>8.0419222293290904E-3</v>
      </c>
      <c r="T1188" s="96">
        <v>121.407173156738</v>
      </c>
      <c r="U1188" s="92">
        <f t="shared" si="206"/>
        <v>1.8812041627346732E-2</v>
      </c>
      <c r="V1188" s="96">
        <v>218.90026855468699</v>
      </c>
      <c r="W1188" s="92">
        <f t="shared" si="207"/>
        <v>2.5356580713343568E-2</v>
      </c>
      <c r="X1188" s="96">
        <v>525.90759277343705</v>
      </c>
      <c r="Y1188" s="92">
        <f t="shared" si="208"/>
        <v>5.6246793262675121E-2</v>
      </c>
    </row>
    <row r="1189" spans="3:25" ht="14.25" customHeight="1" x14ac:dyDescent="0.35">
      <c r="C1189" s="95">
        <v>44536</v>
      </c>
      <c r="D1189" s="96">
        <v>22900.5</v>
      </c>
      <c r="E1189" s="92">
        <f t="shared" si="198"/>
        <v>-1.5385872170639692E-2</v>
      </c>
      <c r="F1189" s="96">
        <v>1874.15002441406</v>
      </c>
      <c r="G1189" s="92">
        <f t="shared" si="199"/>
        <v>3.1311756318848083E-3</v>
      </c>
      <c r="H1189" s="96">
        <v>1378.69995117187</v>
      </c>
      <c r="I1189" s="92">
        <f t="shared" si="200"/>
        <v>-7.879734501359148E-3</v>
      </c>
      <c r="J1189" s="96">
        <v>19.899999618530199</v>
      </c>
      <c r="K1189" s="92">
        <f t="shared" si="201"/>
        <v>-1.2896836847708371E-2</v>
      </c>
      <c r="L1189" s="96">
        <v>69.896881103515597</v>
      </c>
      <c r="M1189" s="92">
        <f t="shared" si="202"/>
        <v>-1.6826912075289524E-3</v>
      </c>
      <c r="N1189" s="96">
        <v>302.8369140625</v>
      </c>
      <c r="O1189" s="92">
        <f t="shared" si="203"/>
        <v>-3.8378293468777525E-2</v>
      </c>
      <c r="P1189" s="96">
        <v>28.212171554565401</v>
      </c>
      <c r="Q1189" s="92">
        <f t="shared" si="204"/>
        <v>2.6113786896258651E-2</v>
      </c>
      <c r="R1189" s="96">
        <v>105.40088653564401</v>
      </c>
      <c r="S1189" s="92">
        <f t="shared" si="205"/>
        <v>-2.0866269138323013E-2</v>
      </c>
      <c r="T1189" s="96">
        <v>119.16542816162099</v>
      </c>
      <c r="U1189" s="92">
        <f t="shared" si="206"/>
        <v>-1.989329251074301E-2</v>
      </c>
      <c r="V1189" s="96">
        <v>213.48696899414</v>
      </c>
      <c r="W1189" s="92">
        <f t="shared" si="207"/>
        <v>-2.105492730582903E-2</v>
      </c>
      <c r="X1189" s="96">
        <v>497.90219116210898</v>
      </c>
      <c r="Y1189" s="92">
        <f t="shared" si="208"/>
        <v>-1.8751089340408256E-2</v>
      </c>
    </row>
    <row r="1190" spans="3:25" ht="14.25" customHeight="1" x14ac:dyDescent="0.35">
      <c r="C1190" s="95">
        <v>44533</v>
      </c>
      <c r="D1190" s="96">
        <v>23258.35</v>
      </c>
      <c r="E1190" s="92">
        <f t="shared" si="198"/>
        <v>-9.9290810332204327E-3</v>
      </c>
      <c r="F1190" s="96">
        <v>1868.30004882812</v>
      </c>
      <c r="G1190" s="92">
        <f t="shared" si="199"/>
        <v>-8.9645145244380275E-3</v>
      </c>
      <c r="H1190" s="96">
        <v>1389.65002441406</v>
      </c>
      <c r="I1190" s="92">
        <f t="shared" si="200"/>
        <v>3.5815481292882811E-2</v>
      </c>
      <c r="J1190" s="96">
        <v>20.159999847412099</v>
      </c>
      <c r="K1190" s="92">
        <f t="shared" si="201"/>
        <v>-9.3366354052069056E-3</v>
      </c>
      <c r="L1190" s="96">
        <v>70.014694213867102</v>
      </c>
      <c r="M1190" s="92">
        <f t="shared" si="202"/>
        <v>1.1918340522753423E-2</v>
      </c>
      <c r="N1190" s="96">
        <v>314.92312622070301</v>
      </c>
      <c r="O1190" s="92">
        <f t="shared" si="203"/>
        <v>2.0369618708654169E-2</v>
      </c>
      <c r="P1190" s="96">
        <v>27.494194030761701</v>
      </c>
      <c r="Q1190" s="92">
        <f t="shared" si="204"/>
        <v>9.3025375897559659E-3</v>
      </c>
      <c r="R1190" s="96">
        <v>107.647079467773</v>
      </c>
      <c r="S1190" s="92">
        <f t="shared" si="205"/>
        <v>-1.3208905286079431E-2</v>
      </c>
      <c r="T1190" s="96">
        <v>121.58413696289</v>
      </c>
      <c r="U1190" s="92">
        <f t="shared" si="206"/>
        <v>-3.9160814116231069E-2</v>
      </c>
      <c r="V1190" s="96">
        <v>218.07859802246</v>
      </c>
      <c r="W1190" s="92">
        <f t="shared" si="207"/>
        <v>-3.5335794983941682E-3</v>
      </c>
      <c r="X1190" s="96">
        <v>507.41680908203102</v>
      </c>
      <c r="Y1190" s="92">
        <f t="shared" si="208"/>
        <v>5.7824356762101736E-3</v>
      </c>
    </row>
    <row r="1191" spans="3:25" ht="14.25" customHeight="1" x14ac:dyDescent="0.35">
      <c r="C1191" s="95">
        <v>44532</v>
      </c>
      <c r="D1191" s="96">
        <v>23491.599999999999</v>
      </c>
      <c r="E1191" s="92">
        <f t="shared" si="198"/>
        <v>1.6477144884642581E-2</v>
      </c>
      <c r="F1191" s="96">
        <v>1885.19995117187</v>
      </c>
      <c r="G1191" s="92">
        <f t="shared" si="199"/>
        <v>4.8994199461181775E-2</v>
      </c>
      <c r="H1191" s="96">
        <v>1341.59997558593</v>
      </c>
      <c r="I1191" s="92">
        <f t="shared" si="200"/>
        <v>9.7847359919351895E-3</v>
      </c>
      <c r="J1191" s="96">
        <v>20.350000381469702</v>
      </c>
      <c r="K1191" s="92">
        <f t="shared" si="201"/>
        <v>4.9382904429482455E-3</v>
      </c>
      <c r="L1191" s="96">
        <v>69.1900634765625</v>
      </c>
      <c r="M1191" s="92">
        <f t="shared" si="202"/>
        <v>1.4392733232322152E-2</v>
      </c>
      <c r="N1191" s="96">
        <v>308.63632202148398</v>
      </c>
      <c r="O1191" s="92">
        <f t="shared" si="203"/>
        <v>4.9726638526274902E-2</v>
      </c>
      <c r="P1191" s="96">
        <v>27.240785598754801</v>
      </c>
      <c r="Q1191" s="92">
        <f t="shared" si="204"/>
        <v>2.2186838812592535E-2</v>
      </c>
      <c r="R1191" s="96">
        <v>109.088012695312</v>
      </c>
      <c r="S1191" s="92">
        <f t="shared" si="205"/>
        <v>7.8308851905037891E-3</v>
      </c>
      <c r="T1191" s="96">
        <v>126.53952789306599</v>
      </c>
      <c r="U1191" s="92">
        <f t="shared" si="206"/>
        <v>3.5231783830164787E-2</v>
      </c>
      <c r="V1191" s="96">
        <v>218.85192871093699</v>
      </c>
      <c r="W1191" s="92">
        <f t="shared" si="207"/>
        <v>5.328648096840416E-3</v>
      </c>
      <c r="X1191" s="96">
        <v>504.49957275390602</v>
      </c>
      <c r="Y1191" s="92">
        <f t="shared" si="208"/>
        <v>2.1166509006052214E-2</v>
      </c>
    </row>
    <row r="1192" spans="3:25" ht="14.25" customHeight="1" x14ac:dyDescent="0.35">
      <c r="C1192" s="95">
        <v>44531</v>
      </c>
      <c r="D1192" s="96">
        <v>23110.799999999999</v>
      </c>
      <c r="E1192" s="92">
        <f t="shared" si="198"/>
        <v>1.259012112542135E-2</v>
      </c>
      <c r="F1192" s="96">
        <v>1797.15002441406</v>
      </c>
      <c r="G1192" s="92">
        <f t="shared" si="199"/>
        <v>-1.3059047435065585E-3</v>
      </c>
      <c r="H1192" s="96">
        <v>1328.59997558593</v>
      </c>
      <c r="I1192" s="92">
        <f t="shared" si="200"/>
        <v>2.5629111121012293E-2</v>
      </c>
      <c r="J1192" s="96">
        <v>20.25</v>
      </c>
      <c r="K1192" s="92">
        <f t="shared" si="201"/>
        <v>1.9124264958071402E-2</v>
      </c>
      <c r="L1192" s="96">
        <v>68.208358764648395</v>
      </c>
      <c r="M1192" s="92">
        <f t="shared" si="202"/>
        <v>-7.4285709210357709E-3</v>
      </c>
      <c r="N1192" s="96">
        <v>294.01589965820301</v>
      </c>
      <c r="O1192" s="92">
        <f t="shared" si="203"/>
        <v>4.9947613304891503E-2</v>
      </c>
      <c r="P1192" s="96">
        <v>26.649517059326101</v>
      </c>
      <c r="Q1192" s="92">
        <f t="shared" si="204"/>
        <v>1.4469454076596611E-2</v>
      </c>
      <c r="R1192" s="96">
        <v>108.240394592285</v>
      </c>
      <c r="S1192" s="92">
        <f t="shared" si="205"/>
        <v>3.5363920525093295E-3</v>
      </c>
      <c r="T1192" s="96">
        <v>122.233039855957</v>
      </c>
      <c r="U1192" s="92">
        <f t="shared" si="206"/>
        <v>2.1762685579602703E-3</v>
      </c>
      <c r="V1192" s="96">
        <v>217.69192504882801</v>
      </c>
      <c r="W1192" s="92">
        <f t="shared" si="207"/>
        <v>3.8745396722958736E-2</v>
      </c>
      <c r="X1192" s="96">
        <v>494.04241943359301</v>
      </c>
      <c r="Y1192" s="92">
        <f t="shared" si="208"/>
        <v>-1.4514892815434832E-3</v>
      </c>
    </row>
    <row r="1193" spans="3:25" ht="14.25" customHeight="1" x14ac:dyDescent="0.35">
      <c r="C1193" s="95">
        <v>44530</v>
      </c>
      <c r="D1193" s="96">
        <v>22823.45</v>
      </c>
      <c r="E1193" s="92">
        <f t="shared" si="198"/>
        <v>-9.9209835091303988E-3</v>
      </c>
      <c r="F1193" s="96">
        <v>1799.5</v>
      </c>
      <c r="G1193" s="92">
        <f t="shared" si="199"/>
        <v>-4.9994696237470992E-2</v>
      </c>
      <c r="H1193" s="96">
        <v>1295.40002441406</v>
      </c>
      <c r="I1193" s="92">
        <f t="shared" si="200"/>
        <v>-4.2395103001988566E-2</v>
      </c>
      <c r="J1193" s="96">
        <v>19.870000839233398</v>
      </c>
      <c r="K1193" s="92">
        <f t="shared" si="201"/>
        <v>9.654498532082334E-3</v>
      </c>
      <c r="L1193" s="96">
        <v>68.718841552734304</v>
      </c>
      <c r="M1193" s="92">
        <f t="shared" si="202"/>
        <v>1.7441894615748632E-2</v>
      </c>
      <c r="N1193" s="96">
        <v>280.02911376953102</v>
      </c>
      <c r="O1193" s="92">
        <f t="shared" si="203"/>
        <v>-1.0163628386962276E-2</v>
      </c>
      <c r="P1193" s="96">
        <v>26.269412994384702</v>
      </c>
      <c r="Q1193" s="92">
        <f t="shared" si="204"/>
        <v>2.6402590581212415E-2</v>
      </c>
      <c r="R1193" s="96">
        <v>107.858963012695</v>
      </c>
      <c r="S1193" s="92">
        <f t="shared" si="205"/>
        <v>5.9287170712232218E-3</v>
      </c>
      <c r="T1193" s="96">
        <v>121.96760559082</v>
      </c>
      <c r="U1193" s="92">
        <f t="shared" si="206"/>
        <v>3.2459509490385452E-2</v>
      </c>
      <c r="V1193" s="96">
        <v>209.57197570800699</v>
      </c>
      <c r="W1193" s="92">
        <f t="shared" si="207"/>
        <v>-8.4610498242491117E-3</v>
      </c>
      <c r="X1193" s="96">
        <v>494.76055908203102</v>
      </c>
      <c r="Y1193" s="92">
        <f t="shared" si="208"/>
        <v>3.2983403071531026E-2</v>
      </c>
    </row>
    <row r="1194" spans="3:25" ht="14.25" customHeight="1" x14ac:dyDescent="0.35">
      <c r="C1194" s="95">
        <v>44529</v>
      </c>
      <c r="D1194" s="96">
        <v>23052.15</v>
      </c>
      <c r="E1194" s="92">
        <f t="shared" si="198"/>
        <v>-1.2730519842051646E-2</v>
      </c>
      <c r="F1194" s="96">
        <v>1894.19995117187</v>
      </c>
      <c r="G1194" s="92">
        <f t="shared" si="199"/>
        <v>-4.997869731135407E-2</v>
      </c>
      <c r="H1194" s="96">
        <v>1352.75</v>
      </c>
      <c r="I1194" s="92">
        <f t="shared" si="200"/>
        <v>-1.4425739043195662E-2</v>
      </c>
      <c r="J1194" s="96">
        <v>19.6800003051757</v>
      </c>
      <c r="K1194" s="92">
        <f t="shared" si="201"/>
        <v>-2.814813307774322E-2</v>
      </c>
      <c r="L1194" s="96">
        <v>67.540802001953097</v>
      </c>
      <c r="M1194" s="92">
        <f t="shared" si="202"/>
        <v>-3.0439805827476074E-2</v>
      </c>
      <c r="N1194" s="96">
        <v>282.90444946289</v>
      </c>
      <c r="O1194" s="92">
        <f t="shared" si="203"/>
        <v>-3.8589029588376622E-2</v>
      </c>
      <c r="P1194" s="96">
        <v>25.593673706054599</v>
      </c>
      <c r="Q1194" s="92">
        <f t="shared" si="204"/>
        <v>-1.1419201037555782E-2</v>
      </c>
      <c r="R1194" s="96">
        <v>107.223266601562</v>
      </c>
      <c r="S1194" s="92">
        <f t="shared" si="205"/>
        <v>-1.8238287676258569E-2</v>
      </c>
      <c r="T1194" s="96">
        <v>118.13306427001901</v>
      </c>
      <c r="U1194" s="92">
        <f t="shared" si="206"/>
        <v>-8.6632835338938952E-3</v>
      </c>
      <c r="V1194" s="96">
        <v>211.36030578613199</v>
      </c>
      <c r="W1194" s="92">
        <f t="shared" si="207"/>
        <v>-3.8266975114600088E-2</v>
      </c>
      <c r="X1194" s="96">
        <v>478.96273803710898</v>
      </c>
      <c r="Y1194" s="92">
        <f t="shared" si="208"/>
        <v>-8.3626676856833893E-3</v>
      </c>
    </row>
    <row r="1195" spans="3:25" ht="14.25" customHeight="1" x14ac:dyDescent="0.35">
      <c r="C1195" s="95">
        <v>44526</v>
      </c>
      <c r="D1195" s="96">
        <v>23349.4</v>
      </c>
      <c r="E1195" s="92">
        <f t="shared" si="198"/>
        <v>-3.5875837436643798E-2</v>
      </c>
      <c r="F1195" s="96">
        <v>1993.84997558593</v>
      </c>
      <c r="G1195" s="92">
        <f t="shared" si="199"/>
        <v>-1.7614308449959037E-2</v>
      </c>
      <c r="H1195" s="96">
        <v>1372.55004882812</v>
      </c>
      <c r="I1195" s="92">
        <f t="shared" si="200"/>
        <v>-2.313084863212278E-2</v>
      </c>
      <c r="J1195" s="96">
        <v>20.25</v>
      </c>
      <c r="K1195" s="92">
        <f t="shared" si="201"/>
        <v>-3.6173261332812956E-2</v>
      </c>
      <c r="L1195" s="96">
        <v>69.661277770996094</v>
      </c>
      <c r="M1195" s="92">
        <f t="shared" si="202"/>
        <v>-2.9009205046371167E-2</v>
      </c>
      <c r="N1195" s="96">
        <v>294.25964355468699</v>
      </c>
      <c r="O1195" s="92">
        <f t="shared" si="203"/>
        <v>-4.763400415661867E-2</v>
      </c>
      <c r="P1195" s="96">
        <v>25.889308929443299</v>
      </c>
      <c r="Q1195" s="92">
        <f t="shared" si="204"/>
        <v>-1.4469454076596722E-2</v>
      </c>
      <c r="R1195" s="96">
        <v>109.21516418457</v>
      </c>
      <c r="S1195" s="92">
        <f t="shared" si="205"/>
        <v>-4.6967399608197957E-2</v>
      </c>
      <c r="T1195" s="96">
        <v>119.16542816162099</v>
      </c>
      <c r="U1195" s="92">
        <f t="shared" si="206"/>
        <v>-1.1015986661112476E-2</v>
      </c>
      <c r="V1195" s="96">
        <v>219.770248413085</v>
      </c>
      <c r="W1195" s="92">
        <f t="shared" si="207"/>
        <v>-6.3632689834466238E-2</v>
      </c>
      <c r="X1195" s="96">
        <v>483.00192260742102</v>
      </c>
      <c r="Y1195" s="92">
        <f t="shared" si="208"/>
        <v>-2.6151455255934541E-2</v>
      </c>
    </row>
    <row r="1196" spans="3:25" ht="14.25" customHeight="1" x14ac:dyDescent="0.35">
      <c r="C1196" s="95">
        <v>44525</v>
      </c>
      <c r="D1196" s="96">
        <v>24218.25</v>
      </c>
      <c r="E1196" s="92">
        <f t="shared" si="198"/>
        <v>2.4025319185371652E-2</v>
      </c>
      <c r="F1196" s="96">
        <v>2029.59997558593</v>
      </c>
      <c r="G1196" s="92">
        <f t="shared" si="199"/>
        <v>4.7805872785715131E-2</v>
      </c>
      <c r="H1196" s="96">
        <v>1405.05004882812</v>
      </c>
      <c r="I1196" s="92">
        <f t="shared" si="200"/>
        <v>9.8466047238909837E-3</v>
      </c>
      <c r="J1196" s="96">
        <v>21.0100002288818</v>
      </c>
      <c r="K1196" s="92">
        <f t="shared" si="201"/>
        <v>-8.0264435242881627E-3</v>
      </c>
      <c r="L1196" s="96">
        <v>71.742469787597599</v>
      </c>
      <c r="M1196" s="92">
        <f t="shared" si="202"/>
        <v>2.7441711422691029E-3</v>
      </c>
      <c r="N1196" s="96">
        <v>308.97747802734301</v>
      </c>
      <c r="O1196" s="92">
        <f t="shared" si="203"/>
        <v>2.9889725448834836E-2</v>
      </c>
      <c r="P1196" s="96">
        <v>26.269412994384702</v>
      </c>
      <c r="Q1196" s="92">
        <f t="shared" si="204"/>
        <v>-4.8000721430703219E-3</v>
      </c>
      <c r="R1196" s="96">
        <v>114.597511291503</v>
      </c>
      <c r="S1196" s="92">
        <f t="shared" si="205"/>
        <v>-1.1083851293569591E-3</v>
      </c>
      <c r="T1196" s="96">
        <v>120.492774963378</v>
      </c>
      <c r="U1196" s="92">
        <f t="shared" si="206"/>
        <v>4.6729688365005906E-3</v>
      </c>
      <c r="V1196" s="96">
        <v>234.70516967773401</v>
      </c>
      <c r="W1196" s="92">
        <f t="shared" si="207"/>
        <v>1.7816037762381276E-2</v>
      </c>
      <c r="X1196" s="96">
        <v>495.97232055664</v>
      </c>
      <c r="Y1196" s="92">
        <f t="shared" si="208"/>
        <v>3.7238154845260496E-3</v>
      </c>
    </row>
    <row r="1197" spans="3:25" ht="14.25" customHeight="1" x14ac:dyDescent="0.35">
      <c r="C1197" s="95">
        <v>44524</v>
      </c>
      <c r="D1197" s="96">
        <v>23650.05</v>
      </c>
      <c r="E1197" s="92">
        <f t="shared" si="198"/>
        <v>2.6752081129606253E-3</v>
      </c>
      <c r="F1197" s="96">
        <v>1937</v>
      </c>
      <c r="G1197" s="92">
        <f t="shared" si="199"/>
        <v>-8.9790736433904561E-3</v>
      </c>
      <c r="H1197" s="96">
        <v>1391.34997558593</v>
      </c>
      <c r="I1197" s="92">
        <f t="shared" si="200"/>
        <v>-1.1158148393702105E-2</v>
      </c>
      <c r="J1197" s="96">
        <v>21.1800003051757</v>
      </c>
      <c r="K1197" s="92">
        <f t="shared" si="201"/>
        <v>-4.7193150683633167E-4</v>
      </c>
      <c r="L1197" s="96">
        <v>71.546134948730398</v>
      </c>
      <c r="M1197" s="92">
        <f t="shared" si="202"/>
        <v>1.1660145356707785E-2</v>
      </c>
      <c r="N1197" s="96">
        <v>300.01025390625</v>
      </c>
      <c r="O1197" s="92">
        <f t="shared" si="203"/>
        <v>-1.6262668023125926E-4</v>
      </c>
      <c r="P1197" s="96">
        <v>26.3961162567138</v>
      </c>
      <c r="Q1197" s="92">
        <f t="shared" si="204"/>
        <v>-1.1075901992009918E-2</v>
      </c>
      <c r="R1197" s="96">
        <v>114.72467041015599</v>
      </c>
      <c r="S1197" s="92">
        <f t="shared" si="205"/>
        <v>1.3857858228522257E-2</v>
      </c>
      <c r="T1197" s="96">
        <v>119.932334899902</v>
      </c>
      <c r="U1197" s="92">
        <f t="shared" si="206"/>
        <v>7.1837853349998593E-3</v>
      </c>
      <c r="V1197" s="96">
        <v>230.59684753417901</v>
      </c>
      <c r="W1197" s="92">
        <f t="shared" si="207"/>
        <v>6.7524329103509917E-3</v>
      </c>
      <c r="X1197" s="96">
        <v>494.13226318359301</v>
      </c>
      <c r="Y1197" s="92">
        <f t="shared" si="208"/>
        <v>2.8107259460451894E-2</v>
      </c>
    </row>
    <row r="1198" spans="3:25" ht="14.25" customHeight="1" x14ac:dyDescent="0.35">
      <c r="C1198" s="95">
        <v>44523</v>
      </c>
      <c r="D1198" s="96">
        <v>23586.95</v>
      </c>
      <c r="E1198" s="92">
        <f t="shared" si="198"/>
        <v>2.0271819294671367E-2</v>
      </c>
      <c r="F1198" s="96">
        <v>1954.55004882812</v>
      </c>
      <c r="G1198" s="92">
        <f t="shared" si="199"/>
        <v>2.147957809457135E-2</v>
      </c>
      <c r="H1198" s="96">
        <v>1407.05004882812</v>
      </c>
      <c r="I1198" s="92">
        <f t="shared" si="200"/>
        <v>4.9293486008545218E-2</v>
      </c>
      <c r="J1198" s="96">
        <v>21.190000534057599</v>
      </c>
      <c r="K1198" s="92">
        <f t="shared" si="201"/>
        <v>4.952946872453734E-2</v>
      </c>
      <c r="L1198" s="96">
        <v>70.721511840820298</v>
      </c>
      <c r="M1198" s="92">
        <f t="shared" si="202"/>
        <v>7.8443109383512732E-2</v>
      </c>
      <c r="N1198" s="96">
        <v>300.05905151367102</v>
      </c>
      <c r="O1198" s="92">
        <f t="shared" si="203"/>
        <v>4.6041603631826966E-2</v>
      </c>
      <c r="P1198" s="96">
        <v>26.6917514801025</v>
      </c>
      <c r="Q1198" s="92">
        <f t="shared" si="204"/>
        <v>7.9745302518803296E-3</v>
      </c>
      <c r="R1198" s="96">
        <v>113.156562805175</v>
      </c>
      <c r="S1198" s="92">
        <f t="shared" si="205"/>
        <v>2.5739591116578531E-2</v>
      </c>
      <c r="T1198" s="96">
        <v>119.07691192626901</v>
      </c>
      <c r="U1198" s="92">
        <f t="shared" si="206"/>
        <v>3.9392170992648579E-2</v>
      </c>
      <c r="V1198" s="96">
        <v>229.050201416015</v>
      </c>
      <c r="W1198" s="92">
        <f t="shared" si="207"/>
        <v>4.0852266849204844E-2</v>
      </c>
      <c r="X1198" s="96">
        <v>480.62326049804602</v>
      </c>
      <c r="Y1198" s="92">
        <f t="shared" si="208"/>
        <v>4.5698758558888608E-2</v>
      </c>
    </row>
    <row r="1199" spans="3:25" ht="14.25" customHeight="1" x14ac:dyDescent="0.35">
      <c r="C1199" s="95">
        <v>44522</v>
      </c>
      <c r="D1199" s="96">
        <v>23118.3</v>
      </c>
      <c r="E1199" s="92">
        <f t="shared" si="198"/>
        <v>-2.8412207099584585E-2</v>
      </c>
      <c r="F1199" s="96">
        <v>1913.44995117187</v>
      </c>
      <c r="G1199" s="92">
        <f t="shared" si="199"/>
        <v>7.8347535631850818E-5</v>
      </c>
      <c r="H1199" s="96">
        <v>1340.94995117187</v>
      </c>
      <c r="I1199" s="92">
        <f t="shared" si="200"/>
        <v>-3.5668206042206441E-3</v>
      </c>
      <c r="J1199" s="96">
        <v>20.190000534057599</v>
      </c>
      <c r="K1199" s="92">
        <f t="shared" si="201"/>
        <v>-1.8950407730525032E-2</v>
      </c>
      <c r="L1199" s="96">
        <v>65.577415466308594</v>
      </c>
      <c r="M1199" s="92">
        <f t="shared" si="202"/>
        <v>-5.167528085003259E-2</v>
      </c>
      <c r="N1199" s="96">
        <v>286.85192871093699</v>
      </c>
      <c r="O1199" s="92">
        <f t="shared" si="203"/>
        <v>-3.3864167778973053E-3</v>
      </c>
      <c r="P1199" s="96">
        <v>26.4805812835693</v>
      </c>
      <c r="Q1199" s="92">
        <f t="shared" si="204"/>
        <v>-3.8343516531150978E-2</v>
      </c>
      <c r="R1199" s="96">
        <v>110.31704711914</v>
      </c>
      <c r="S1199" s="92">
        <f t="shared" si="205"/>
        <v>-3.8063657080555036E-2</v>
      </c>
      <c r="T1199" s="96">
        <v>114.563987731933</v>
      </c>
      <c r="U1199" s="92">
        <f t="shared" si="206"/>
        <v>8.8311594429739682E-3</v>
      </c>
      <c r="V1199" s="96">
        <v>220.06024169921801</v>
      </c>
      <c r="W1199" s="92">
        <f t="shared" si="207"/>
        <v>-3.9856633611478065E-2</v>
      </c>
      <c r="X1199" s="96">
        <v>459.61923217773398</v>
      </c>
      <c r="Y1199" s="92">
        <f t="shared" si="208"/>
        <v>-2.7537808586125645E-2</v>
      </c>
    </row>
    <row r="1200" spans="3:25" ht="14.25" customHeight="1" x14ac:dyDescent="0.35">
      <c r="C1200" s="95">
        <v>44518</v>
      </c>
      <c r="D1200" s="96">
        <v>23794.35</v>
      </c>
      <c r="E1200" s="92">
        <f t="shared" si="198"/>
        <v>-1.8269226735577737E-3</v>
      </c>
      <c r="F1200" s="96">
        <v>1913.30004882812</v>
      </c>
      <c r="G1200" s="92">
        <f t="shared" si="199"/>
        <v>3.0040403137615135E-2</v>
      </c>
      <c r="H1200" s="96">
        <v>1345.75</v>
      </c>
      <c r="I1200" s="92">
        <f t="shared" si="200"/>
        <v>2.4552721735820349E-2</v>
      </c>
      <c r="J1200" s="96">
        <v>20.579999923706001</v>
      </c>
      <c r="K1200" s="92">
        <f t="shared" si="201"/>
        <v>-1.3422851316051809E-2</v>
      </c>
      <c r="L1200" s="96">
        <v>69.150802612304602</v>
      </c>
      <c r="M1200" s="92">
        <f t="shared" si="202"/>
        <v>-1.1784467181483405E-2</v>
      </c>
      <c r="N1200" s="96">
        <v>287.82662963867102</v>
      </c>
      <c r="O1200" s="92">
        <f t="shared" si="203"/>
        <v>-4.9871193945292158E-2</v>
      </c>
      <c r="P1200" s="96">
        <v>27.536424636840799</v>
      </c>
      <c r="Q1200" s="92">
        <f t="shared" si="204"/>
        <v>-1.6591365413971437E-2</v>
      </c>
      <c r="R1200" s="96">
        <v>114.68227386474599</v>
      </c>
      <c r="S1200" s="92">
        <f t="shared" si="205"/>
        <v>-8.427907785509392E-3</v>
      </c>
      <c r="T1200" s="96">
        <v>113.561111450195</v>
      </c>
      <c r="U1200" s="92">
        <f t="shared" si="206"/>
        <v>7.5894054161329549E-3</v>
      </c>
      <c r="V1200" s="96">
        <v>229.19519042968699</v>
      </c>
      <c r="W1200" s="92">
        <f t="shared" si="207"/>
        <v>-5.1220455209697979E-2</v>
      </c>
      <c r="X1200" s="96">
        <v>472.63455200195301</v>
      </c>
      <c r="Y1200" s="92">
        <f t="shared" si="208"/>
        <v>-2.5989623747322055E-2</v>
      </c>
    </row>
    <row r="1201" spans="3:25" ht="14.25" customHeight="1" x14ac:dyDescent="0.35">
      <c r="C1201" s="95">
        <v>44517</v>
      </c>
      <c r="D1201" s="96">
        <v>23837.9</v>
      </c>
      <c r="E1201" s="92">
        <f t="shared" si="198"/>
        <v>-4.4581983866960329E-3</v>
      </c>
      <c r="F1201" s="96">
        <v>1857.5</v>
      </c>
      <c r="G1201" s="92">
        <f t="shared" si="199"/>
        <v>-1.0863211112862703E-2</v>
      </c>
      <c r="H1201" s="96">
        <v>1313.5</v>
      </c>
      <c r="I1201" s="92">
        <f t="shared" si="200"/>
        <v>-6.4668893500074986E-4</v>
      </c>
      <c r="J1201" s="96">
        <v>20.860000610351499</v>
      </c>
      <c r="K1201" s="92">
        <f t="shared" si="201"/>
        <v>-2.2950808541600254E-2</v>
      </c>
      <c r="L1201" s="96">
        <v>69.975425720214801</v>
      </c>
      <c r="M1201" s="92">
        <f t="shared" si="202"/>
        <v>-9.4495111139436538E-3</v>
      </c>
      <c r="N1201" s="96">
        <v>302.934326171875</v>
      </c>
      <c r="O1201" s="92">
        <f t="shared" si="203"/>
        <v>-3.5980329498477182E-2</v>
      </c>
      <c r="P1201" s="96">
        <v>28.000999450683501</v>
      </c>
      <c r="Q1201" s="92">
        <f t="shared" si="204"/>
        <v>-2.2123763532353236E-2</v>
      </c>
      <c r="R1201" s="96">
        <v>115.657020568847</v>
      </c>
      <c r="S1201" s="92">
        <f t="shared" si="205"/>
        <v>1.6008739095066282E-2</v>
      </c>
      <c r="T1201" s="96">
        <v>112.70574188232401</v>
      </c>
      <c r="U1201" s="92">
        <f t="shared" si="206"/>
        <v>1.8390508402226224E-2</v>
      </c>
      <c r="V1201" s="96">
        <v>241.568435668945</v>
      </c>
      <c r="W1201" s="92">
        <f t="shared" si="207"/>
        <v>2.2085909057543152E-2</v>
      </c>
      <c r="X1201" s="96">
        <v>485.24591064453102</v>
      </c>
      <c r="Y1201" s="92">
        <f t="shared" si="208"/>
        <v>-4.0531785037105639E-3</v>
      </c>
    </row>
    <row r="1202" spans="3:25" ht="14.25" customHeight="1" x14ac:dyDescent="0.35">
      <c r="C1202" s="95">
        <v>44516</v>
      </c>
      <c r="D1202" s="96">
        <v>23944.65</v>
      </c>
      <c r="E1202" s="92">
        <f t="shared" si="198"/>
        <v>-1.3358688194949342E-2</v>
      </c>
      <c r="F1202" s="96">
        <v>1877.90002441406</v>
      </c>
      <c r="G1202" s="92">
        <f t="shared" si="199"/>
        <v>-2.9935145751328274E-2</v>
      </c>
      <c r="H1202" s="96">
        <v>1314.34997558593</v>
      </c>
      <c r="I1202" s="92">
        <f t="shared" si="200"/>
        <v>7.1261073597606028E-3</v>
      </c>
      <c r="J1202" s="96">
        <v>21.350000381469702</v>
      </c>
      <c r="K1202" s="92">
        <f t="shared" si="201"/>
        <v>-3.7330808477252786E-3</v>
      </c>
      <c r="L1202" s="96">
        <v>70.642967224121094</v>
      </c>
      <c r="M1202" s="92">
        <f t="shared" si="202"/>
        <v>-7.1744990953460652E-3</v>
      </c>
      <c r="N1202" s="96">
        <v>314.24081420898398</v>
      </c>
      <c r="O1202" s="92">
        <f t="shared" si="203"/>
        <v>3.1037955874091416E-4</v>
      </c>
      <c r="P1202" s="96">
        <v>28.634502410888601</v>
      </c>
      <c r="Q1202" s="92">
        <f t="shared" si="204"/>
        <v>6.6037745227593536E-2</v>
      </c>
      <c r="R1202" s="96">
        <v>113.834671020507</v>
      </c>
      <c r="S1202" s="92">
        <f t="shared" si="205"/>
        <v>-2.0779915423898676E-2</v>
      </c>
      <c r="T1202" s="96">
        <v>110.670455932617</v>
      </c>
      <c r="U1202" s="92">
        <f t="shared" si="206"/>
        <v>-3.7176697383164425E-3</v>
      </c>
      <c r="V1202" s="96">
        <v>236.34846496582</v>
      </c>
      <c r="W1202" s="92">
        <f t="shared" si="207"/>
        <v>1.1793883289092477E-2</v>
      </c>
      <c r="X1202" s="96">
        <v>487.220703125</v>
      </c>
      <c r="Y1202" s="92">
        <f t="shared" si="208"/>
        <v>-4.8583847902586852E-3</v>
      </c>
    </row>
    <row r="1203" spans="3:25" ht="14.25" customHeight="1" x14ac:dyDescent="0.35">
      <c r="C1203" s="95">
        <v>44515</v>
      </c>
      <c r="D1203" s="96">
        <v>24268.85</v>
      </c>
      <c r="E1203" s="92">
        <f t="shared" si="198"/>
        <v>2.4597985071852513E-3</v>
      </c>
      <c r="F1203" s="96">
        <v>1935.84997558593</v>
      </c>
      <c r="G1203" s="92">
        <f t="shared" si="199"/>
        <v>-2.6403802471709814E-2</v>
      </c>
      <c r="H1203" s="96">
        <v>1305.05004882812</v>
      </c>
      <c r="I1203" s="92">
        <f t="shared" si="200"/>
        <v>9.8661297827558059E-3</v>
      </c>
      <c r="J1203" s="96">
        <v>21.4300003051757</v>
      </c>
      <c r="K1203" s="92">
        <f t="shared" si="201"/>
        <v>-1.1987101082530982E-2</v>
      </c>
      <c r="L1203" s="96">
        <v>71.153457641601506</v>
      </c>
      <c r="M1203" s="92">
        <f t="shared" si="202"/>
        <v>0</v>
      </c>
      <c r="N1203" s="96">
        <v>314.143310546875</v>
      </c>
      <c r="O1203" s="92">
        <f t="shared" si="203"/>
        <v>-9.300785340312645E-4</v>
      </c>
      <c r="P1203" s="96">
        <v>26.860683441162099</v>
      </c>
      <c r="Q1203" s="92">
        <f t="shared" si="204"/>
        <v>-1.5480107750439953E-2</v>
      </c>
      <c r="R1203" s="96">
        <v>116.250343322753</v>
      </c>
      <c r="S1203" s="92">
        <f t="shared" si="205"/>
        <v>5.1300193536700789E-3</v>
      </c>
      <c r="T1203" s="96">
        <v>111.08342742919901</v>
      </c>
      <c r="U1203" s="92">
        <f t="shared" si="206"/>
        <v>3.4615450481713328E-2</v>
      </c>
      <c r="V1203" s="96">
        <v>233.593490600585</v>
      </c>
      <c r="W1203" s="92">
        <f t="shared" si="207"/>
        <v>7.5046305461212715E-3</v>
      </c>
      <c r="X1203" s="96">
        <v>489.599365234375</v>
      </c>
      <c r="Y1203" s="92">
        <f t="shared" si="208"/>
        <v>1.1403767246394914E-2</v>
      </c>
    </row>
    <row r="1204" spans="3:25" ht="14.25" customHeight="1" x14ac:dyDescent="0.35">
      <c r="C1204" s="95">
        <v>44512</v>
      </c>
      <c r="D1204" s="96">
        <v>24209.3</v>
      </c>
      <c r="E1204" s="92">
        <f t="shared" si="198"/>
        <v>1.3163979535253612E-2</v>
      </c>
      <c r="F1204" s="96">
        <v>1988.34997558593</v>
      </c>
      <c r="G1204" s="92">
        <f t="shared" si="199"/>
        <v>4.9981531844835336E-2</v>
      </c>
      <c r="H1204" s="96">
        <v>1292.30004882812</v>
      </c>
      <c r="I1204" s="92">
        <f t="shared" si="200"/>
        <v>4.9967498830176371E-2</v>
      </c>
      <c r="J1204" s="96">
        <v>21.690000534057599</v>
      </c>
      <c r="K1204" s="92">
        <f t="shared" si="201"/>
        <v>3.2377285895925922E-3</v>
      </c>
      <c r="L1204" s="96">
        <v>71.153457641601506</v>
      </c>
      <c r="M1204" s="92">
        <f t="shared" si="202"/>
        <v>-9.2947275700878684E-3</v>
      </c>
      <c r="N1204" s="96">
        <v>314.43576049804602</v>
      </c>
      <c r="O1204" s="92">
        <f t="shared" si="203"/>
        <v>-3.2828572257299515E-2</v>
      </c>
      <c r="P1204" s="96">
        <v>27.2830276489257</v>
      </c>
      <c r="Q1204" s="92">
        <f t="shared" si="204"/>
        <v>7.8004296207343504E-3</v>
      </c>
      <c r="R1204" s="96">
        <v>115.657020568847</v>
      </c>
      <c r="S1204" s="92">
        <f t="shared" si="205"/>
        <v>-1.4634806639450826E-3</v>
      </c>
      <c r="T1204" s="96">
        <v>107.36687469482401</v>
      </c>
      <c r="U1204" s="92">
        <f t="shared" si="206"/>
        <v>-8.2367772779923243E-4</v>
      </c>
      <c r="V1204" s="96">
        <v>231.853515625</v>
      </c>
      <c r="W1204" s="92">
        <f t="shared" si="207"/>
        <v>4.1716002511393846E-4</v>
      </c>
      <c r="X1204" s="96">
        <v>484.07904052734301</v>
      </c>
      <c r="Y1204" s="92">
        <f t="shared" si="208"/>
        <v>7.4723145692696669E-3</v>
      </c>
    </row>
    <row r="1205" spans="3:25" ht="14.25" customHeight="1" x14ac:dyDescent="0.35">
      <c r="C1205" s="95">
        <v>44511</v>
      </c>
      <c r="D1205" s="96">
        <v>23894.75</v>
      </c>
      <c r="E1205" s="92">
        <f t="shared" si="198"/>
        <v>-6.0957602126340271E-3</v>
      </c>
      <c r="F1205" s="96">
        <v>1893.69995117187</v>
      </c>
      <c r="G1205" s="92">
        <f t="shared" si="199"/>
        <v>1.1132752680532709E-2</v>
      </c>
      <c r="H1205" s="96">
        <v>1230.80004882812</v>
      </c>
      <c r="I1205" s="92">
        <f t="shared" si="200"/>
        <v>1.5869091271782931E-3</v>
      </c>
      <c r="J1205" s="96">
        <v>21.620000839233398</v>
      </c>
      <c r="K1205" s="92">
        <f t="shared" si="201"/>
        <v>-1.8610977513978999E-2</v>
      </c>
      <c r="L1205" s="96">
        <v>71.821014404296804</v>
      </c>
      <c r="M1205" s="92">
        <f t="shared" si="202"/>
        <v>1.0948133920081204E-3</v>
      </c>
      <c r="N1205" s="96">
        <v>325.10861206054602</v>
      </c>
      <c r="O1205" s="92">
        <f t="shared" si="203"/>
        <v>4.3648197938499944E-2</v>
      </c>
      <c r="P1205" s="96">
        <v>27.071855545043899</v>
      </c>
      <c r="Q1205" s="92">
        <f t="shared" si="204"/>
        <v>-6.201364975267909E-3</v>
      </c>
      <c r="R1205" s="96">
        <v>115.826530456542</v>
      </c>
      <c r="S1205" s="92">
        <f t="shared" si="205"/>
        <v>-5.4585216488592936E-3</v>
      </c>
      <c r="T1205" s="96">
        <v>107.45538330078099</v>
      </c>
      <c r="U1205" s="92">
        <f t="shared" si="206"/>
        <v>-1.2201607659556912E-2</v>
      </c>
      <c r="V1205" s="96">
        <v>231.7568359375</v>
      </c>
      <c r="W1205" s="92">
        <f t="shared" si="207"/>
        <v>1.1603348056951956E-2</v>
      </c>
      <c r="X1205" s="96">
        <v>480.488677978515</v>
      </c>
      <c r="Y1205" s="92">
        <f t="shared" si="208"/>
        <v>-6.3114655187225255E-3</v>
      </c>
    </row>
    <row r="1206" spans="3:25" ht="14.25" customHeight="1" x14ac:dyDescent="0.35">
      <c r="C1206" s="95">
        <v>44510</v>
      </c>
      <c r="D1206" s="96">
        <v>24041.3</v>
      </c>
      <c r="E1206" s="92">
        <f t="shared" si="198"/>
        <v>1.5413905008685447E-3</v>
      </c>
      <c r="F1206" s="96">
        <v>1872.84997558593</v>
      </c>
      <c r="G1206" s="92">
        <f t="shared" si="199"/>
        <v>7.0168439698843343E-3</v>
      </c>
      <c r="H1206" s="96">
        <v>1228.84997558593</v>
      </c>
      <c r="I1206" s="92">
        <f t="shared" si="200"/>
        <v>-1.5843948365510396E-3</v>
      </c>
      <c r="J1206" s="96">
        <v>22.030000686645501</v>
      </c>
      <c r="K1206" s="92">
        <f t="shared" si="201"/>
        <v>4.102103482094055E-3</v>
      </c>
      <c r="L1206" s="96">
        <v>71.742469787597599</v>
      </c>
      <c r="M1206" s="92">
        <f t="shared" si="202"/>
        <v>5.4744036251741512E-4</v>
      </c>
      <c r="N1206" s="96">
        <v>311.51168823242102</v>
      </c>
      <c r="O1206" s="92">
        <f t="shared" si="203"/>
        <v>4.5576832026366088E-3</v>
      </c>
      <c r="P1206" s="96">
        <v>27.240785598754801</v>
      </c>
      <c r="Q1206" s="92">
        <f t="shared" si="204"/>
        <v>-1.0736289913631847E-2</v>
      </c>
      <c r="R1206" s="96">
        <v>116.46224212646401</v>
      </c>
      <c r="S1206" s="92">
        <f t="shared" si="205"/>
        <v>-7.9424064885343926E-3</v>
      </c>
      <c r="T1206" s="96">
        <v>108.782707214355</v>
      </c>
      <c r="U1206" s="92">
        <f t="shared" si="206"/>
        <v>-1.1525093361266503E-2</v>
      </c>
      <c r="V1206" s="96">
        <v>229.09852600097599</v>
      </c>
      <c r="W1206" s="92">
        <f t="shared" si="207"/>
        <v>-2.0256228213162197E-2</v>
      </c>
      <c r="X1206" s="96">
        <v>483.54052734375</v>
      </c>
      <c r="Y1206" s="92">
        <f t="shared" si="208"/>
        <v>1.6798883338710269E-2</v>
      </c>
    </row>
    <row r="1207" spans="3:25" ht="14.25" customHeight="1" x14ac:dyDescent="0.35">
      <c r="C1207" s="95">
        <v>44509</v>
      </c>
      <c r="D1207" s="96">
        <v>24004.3</v>
      </c>
      <c r="E1207" s="92">
        <f t="shared" si="198"/>
        <v>2.7361438334418953E-3</v>
      </c>
      <c r="F1207" s="96">
        <v>1859.80004882812</v>
      </c>
      <c r="G1207" s="92">
        <f t="shared" si="199"/>
        <v>8.2949573478556804E-3</v>
      </c>
      <c r="H1207" s="96">
        <v>1230.80004882812</v>
      </c>
      <c r="I1207" s="92">
        <f t="shared" si="200"/>
        <v>3.9152111159217462E-3</v>
      </c>
      <c r="J1207" s="96">
        <v>21.940000534057599</v>
      </c>
      <c r="K1207" s="92">
        <f t="shared" si="201"/>
        <v>4.9760810263619559E-2</v>
      </c>
      <c r="L1207" s="96">
        <v>71.703216552734304</v>
      </c>
      <c r="M1207" s="92">
        <f t="shared" si="202"/>
        <v>-6.5286158786781456E-3</v>
      </c>
      <c r="N1207" s="96">
        <v>310.09835815429602</v>
      </c>
      <c r="O1207" s="92">
        <f t="shared" si="203"/>
        <v>2.6789606710120317E-3</v>
      </c>
      <c r="P1207" s="96">
        <v>27.536424636840799</v>
      </c>
      <c r="Q1207" s="92">
        <f t="shared" si="204"/>
        <v>2.0344242270726065E-2</v>
      </c>
      <c r="R1207" s="96">
        <v>117.394638061523</v>
      </c>
      <c r="S1207" s="92">
        <f t="shared" si="205"/>
        <v>-1.2829815366905417E-2</v>
      </c>
      <c r="T1207" s="96">
        <v>110.051055908203</v>
      </c>
      <c r="U1207" s="92">
        <f t="shared" si="206"/>
        <v>-1.374571198603225E-2</v>
      </c>
      <c r="V1207" s="96">
        <v>233.83514404296801</v>
      </c>
      <c r="W1207" s="92">
        <f t="shared" si="207"/>
        <v>3.1336515379813745E-2</v>
      </c>
      <c r="X1207" s="96">
        <v>475.55178833007801</v>
      </c>
      <c r="Y1207" s="92">
        <f t="shared" si="208"/>
        <v>2.8314718968047714E-4</v>
      </c>
    </row>
    <row r="1208" spans="3:25" ht="14.25" customHeight="1" x14ac:dyDescent="0.35">
      <c r="C1208" s="95">
        <v>44508</v>
      </c>
      <c r="D1208" s="96">
        <v>23938.799999999999</v>
      </c>
      <c r="E1208" s="92">
        <f t="shared" si="198"/>
        <v>1.5041945721790739E-2</v>
      </c>
      <c r="F1208" s="96">
        <v>1844.5</v>
      </c>
      <c r="G1208" s="92">
        <f t="shared" si="199"/>
        <v>1.4855570839064747E-2</v>
      </c>
      <c r="H1208" s="96">
        <v>1226</v>
      </c>
      <c r="I1208" s="92">
        <f t="shared" si="200"/>
        <v>2.132620381979411E-2</v>
      </c>
      <c r="J1208" s="96">
        <v>20.899999618530199</v>
      </c>
      <c r="K1208" s="92">
        <f t="shared" si="201"/>
        <v>-8.5389139386751189E-3</v>
      </c>
      <c r="L1208" s="96">
        <v>72.174415588378906</v>
      </c>
      <c r="M1208" s="92">
        <f t="shared" si="202"/>
        <v>3.2749453424560926E-3</v>
      </c>
      <c r="N1208" s="96">
        <v>309.26983642578102</v>
      </c>
      <c r="O1208" s="92">
        <f t="shared" si="203"/>
        <v>-4.5714514401403394E-2</v>
      </c>
      <c r="P1208" s="96">
        <v>26.9873867034912</v>
      </c>
      <c r="Q1208" s="92">
        <f t="shared" si="204"/>
        <v>3.231000432501685E-2</v>
      </c>
      <c r="R1208" s="96">
        <v>118.920364379882</v>
      </c>
      <c r="S1208" s="92">
        <f t="shared" si="205"/>
        <v>2.2967855240789037E-2</v>
      </c>
      <c r="T1208" s="96">
        <v>111.584869384765</v>
      </c>
      <c r="U1208" s="92">
        <f t="shared" si="206"/>
        <v>2.2156285306499379E-2</v>
      </c>
      <c r="V1208" s="96">
        <v>226.730209350585</v>
      </c>
      <c r="W1208" s="92">
        <f t="shared" si="207"/>
        <v>1.383182949438333E-2</v>
      </c>
      <c r="X1208" s="96">
        <v>475.41717529296801</v>
      </c>
      <c r="Y1208" s="92">
        <f t="shared" si="208"/>
        <v>2.7349503081328885E-2</v>
      </c>
    </row>
    <row r="1209" spans="3:25" ht="14.25" customHeight="1" x14ac:dyDescent="0.35">
      <c r="C1209" s="95">
        <v>44504</v>
      </c>
      <c r="D1209" s="96">
        <v>23584.05</v>
      </c>
      <c r="E1209" s="92">
        <f t="shared" si="198"/>
        <v>4.027339933459384E-3</v>
      </c>
      <c r="F1209" s="96">
        <v>1817.5</v>
      </c>
      <c r="G1209" s="92">
        <f t="shared" si="199"/>
        <v>-1.4023368285077442E-2</v>
      </c>
      <c r="H1209" s="96">
        <v>1200.40002441406</v>
      </c>
      <c r="I1209" s="92">
        <f t="shared" si="200"/>
        <v>-3.4038817649979514E-3</v>
      </c>
      <c r="J1209" s="96">
        <v>21.079999923706001</v>
      </c>
      <c r="K1209" s="92">
        <f t="shared" si="201"/>
        <v>2.0823259715217812E-2</v>
      </c>
      <c r="L1209" s="96">
        <v>71.938819885253906</v>
      </c>
      <c r="M1209" s="92">
        <f t="shared" si="202"/>
        <v>3.2694521075897987E-2</v>
      </c>
      <c r="N1209" s="96">
        <v>324.08523559570301</v>
      </c>
      <c r="O1209" s="92">
        <f t="shared" si="203"/>
        <v>4.2284997440655836E-3</v>
      </c>
      <c r="P1209" s="96">
        <v>26.142715454101499</v>
      </c>
      <c r="Q1209" s="92">
        <f t="shared" si="204"/>
        <v>1.8092153886628548E-2</v>
      </c>
      <c r="R1209" s="96">
        <v>116.250343322753</v>
      </c>
      <c r="S1209" s="92">
        <f t="shared" si="205"/>
        <v>2.9250181962059418E-3</v>
      </c>
      <c r="T1209" s="96">
        <v>109.16615295410099</v>
      </c>
      <c r="U1209" s="92">
        <f t="shared" si="206"/>
        <v>5.9798625816216422E-3</v>
      </c>
      <c r="V1209" s="96">
        <v>223.63690185546801</v>
      </c>
      <c r="W1209" s="92">
        <f t="shared" si="207"/>
        <v>1.1145090527081125E-2</v>
      </c>
      <c r="X1209" s="96">
        <v>462.76089477539</v>
      </c>
      <c r="Y1209" s="92">
        <f t="shared" si="208"/>
        <v>6.2457414343604079E-3</v>
      </c>
    </row>
    <row r="1210" spans="3:25" ht="14.25" customHeight="1" x14ac:dyDescent="0.35">
      <c r="C1210" s="95">
        <v>44503</v>
      </c>
      <c r="D1210" s="96">
        <v>23489.45</v>
      </c>
      <c r="E1210" s="92">
        <f t="shared" si="198"/>
        <v>2.8926166759886129E-3</v>
      </c>
      <c r="F1210" s="96">
        <v>1843.34997558593</v>
      </c>
      <c r="G1210" s="92">
        <f t="shared" si="199"/>
        <v>4.8370542225995239E-2</v>
      </c>
      <c r="H1210" s="96">
        <v>1204.5</v>
      </c>
      <c r="I1210" s="92">
        <f t="shared" si="200"/>
        <v>2.5761124121779888E-2</v>
      </c>
      <c r="J1210" s="96">
        <v>20.649999618530199</v>
      </c>
      <c r="K1210" s="92">
        <f t="shared" si="201"/>
        <v>-8.1652295286183119E-3</v>
      </c>
      <c r="L1210" s="96">
        <v>69.661277770996094</v>
      </c>
      <c r="M1210" s="92">
        <f t="shared" si="202"/>
        <v>-5.0477467171600177E-3</v>
      </c>
      <c r="N1210" s="96">
        <v>322.720611572265</v>
      </c>
      <c r="O1210" s="92">
        <f t="shared" si="203"/>
        <v>-1.6632125282237675E-2</v>
      </c>
      <c r="P1210" s="96">
        <v>25.678142547607401</v>
      </c>
      <c r="Q1210" s="92">
        <f t="shared" si="204"/>
        <v>-3.7974612990485102E-2</v>
      </c>
      <c r="R1210" s="96">
        <v>115.91130065917901</v>
      </c>
      <c r="S1210" s="92">
        <f t="shared" si="205"/>
        <v>7.318720702664816E-4</v>
      </c>
      <c r="T1210" s="96">
        <v>108.51723480224599</v>
      </c>
      <c r="U1210" s="92">
        <f t="shared" si="206"/>
        <v>-8.3557472098155783E-3</v>
      </c>
      <c r="V1210" s="96">
        <v>221.17192077636699</v>
      </c>
      <c r="W1210" s="92">
        <f t="shared" si="207"/>
        <v>1.3129574168939673E-3</v>
      </c>
      <c r="X1210" s="96">
        <v>459.88854980468699</v>
      </c>
      <c r="Y1210" s="92">
        <f t="shared" si="208"/>
        <v>-1.858060980016063E-2</v>
      </c>
    </row>
    <row r="1211" spans="3:25" ht="14.25" customHeight="1" x14ac:dyDescent="0.35">
      <c r="C1211" s="95">
        <v>44502</v>
      </c>
      <c r="D1211" s="96">
        <v>23421.7</v>
      </c>
      <c r="E1211" s="92">
        <f t="shared" si="198"/>
        <v>-3.5227296900592897E-3</v>
      </c>
      <c r="F1211" s="96">
        <v>1758.30004882812</v>
      </c>
      <c r="G1211" s="92">
        <f t="shared" si="199"/>
        <v>-1.2780096774287486E-3</v>
      </c>
      <c r="H1211" s="96">
        <v>1174.25</v>
      </c>
      <c r="I1211" s="92">
        <f t="shared" si="200"/>
        <v>1.62069727780767E-3</v>
      </c>
      <c r="J1211" s="96">
        <v>20.819999694824201</v>
      </c>
      <c r="K1211" s="92">
        <f t="shared" si="201"/>
        <v>1.2153621959601013E-2</v>
      </c>
      <c r="L1211" s="96">
        <v>70.014694213867102</v>
      </c>
      <c r="M1211" s="92">
        <f t="shared" si="202"/>
        <v>1.0771023883890729E-2</v>
      </c>
      <c r="N1211" s="96">
        <v>328.17892456054602</v>
      </c>
      <c r="O1211" s="92">
        <f t="shared" si="203"/>
        <v>-1.6216135612523552E-2</v>
      </c>
      <c r="P1211" s="96">
        <v>26.6917514801025</v>
      </c>
      <c r="Q1211" s="92">
        <f t="shared" si="204"/>
        <v>-1.0954570245604978E-2</v>
      </c>
      <c r="R1211" s="96">
        <v>115.826530456542</v>
      </c>
      <c r="S1211" s="92">
        <f t="shared" si="205"/>
        <v>1.7497827491205875E-2</v>
      </c>
      <c r="T1211" s="96">
        <v>109.43161773681599</v>
      </c>
      <c r="U1211" s="92">
        <f t="shared" si="206"/>
        <v>-1.1984102661918072E-2</v>
      </c>
      <c r="V1211" s="96">
        <v>220.881912231445</v>
      </c>
      <c r="W1211" s="92">
        <f t="shared" si="207"/>
        <v>2.4893519014780541E-2</v>
      </c>
      <c r="X1211" s="96">
        <v>468.59533691406199</v>
      </c>
      <c r="Y1211" s="92">
        <f t="shared" si="208"/>
        <v>3.6224699859611631E-2</v>
      </c>
    </row>
    <row r="1212" spans="3:25" ht="14.25" customHeight="1" x14ac:dyDescent="0.35">
      <c r="C1212" s="95">
        <v>44501</v>
      </c>
      <c r="D1212" s="96">
        <v>23504.5</v>
      </c>
      <c r="E1212" s="92">
        <f t="shared" si="198"/>
        <v>1.1550991775728381E-2</v>
      </c>
      <c r="F1212" s="96">
        <v>1760.55004882812</v>
      </c>
      <c r="G1212" s="92">
        <f t="shared" si="199"/>
        <v>-3.8757358217254012E-3</v>
      </c>
      <c r="H1212" s="96">
        <v>1172.34997558593</v>
      </c>
      <c r="I1212" s="92">
        <f t="shared" si="200"/>
        <v>1.6914603298741726E-2</v>
      </c>
      <c r="J1212" s="96">
        <v>20.569999694824201</v>
      </c>
      <c r="K1212" s="92">
        <f t="shared" si="201"/>
        <v>2.3383049971869463E-2</v>
      </c>
      <c r="L1212" s="96">
        <v>69.268600463867102</v>
      </c>
      <c r="M1212" s="92">
        <f t="shared" si="202"/>
        <v>1.1467948421581386E-2</v>
      </c>
      <c r="N1212" s="96">
        <v>333.58843994140602</v>
      </c>
      <c r="O1212" s="92">
        <f t="shared" si="203"/>
        <v>-1.8356536440339966E-2</v>
      </c>
      <c r="P1212" s="96">
        <v>26.9873867034912</v>
      </c>
      <c r="Q1212" s="92">
        <f t="shared" si="204"/>
        <v>4.0716640888714517E-2</v>
      </c>
      <c r="R1212" s="96">
        <v>113.834671020507</v>
      </c>
      <c r="S1212" s="92">
        <f t="shared" si="205"/>
        <v>1.2439048040331357E-2</v>
      </c>
      <c r="T1212" s="96">
        <v>110.75896453857401</v>
      </c>
      <c r="U1212" s="92">
        <f t="shared" si="206"/>
        <v>1.4590709128888157E-2</v>
      </c>
      <c r="V1212" s="96">
        <v>215.51693725585901</v>
      </c>
      <c r="W1212" s="92">
        <f t="shared" si="207"/>
        <v>4.0363926927050597E-2</v>
      </c>
      <c r="X1212" s="96">
        <v>452.21401977539</v>
      </c>
      <c r="Y1212" s="92">
        <f t="shared" si="208"/>
        <v>7.7006926461511416E-3</v>
      </c>
    </row>
    <row r="1213" spans="3:25" ht="14.25" customHeight="1" x14ac:dyDescent="0.35">
      <c r="C1213" s="95">
        <v>44498</v>
      </c>
      <c r="D1213" s="96">
        <v>23236.1</v>
      </c>
      <c r="E1213" s="92">
        <f t="shared" si="198"/>
        <v>-1.4619914040418402E-2</v>
      </c>
      <c r="F1213" s="96">
        <v>1767.40002441406</v>
      </c>
      <c r="G1213" s="92">
        <f t="shared" si="199"/>
        <v>-1.4277733176765173E-2</v>
      </c>
      <c r="H1213" s="96">
        <v>1152.84997558593</v>
      </c>
      <c r="I1213" s="92">
        <f t="shared" si="200"/>
        <v>4.9687931400093088E-3</v>
      </c>
      <c r="J1213" s="96">
        <v>20.100000381469702</v>
      </c>
      <c r="K1213" s="92">
        <f t="shared" si="201"/>
        <v>-2.8516198035698714E-2</v>
      </c>
      <c r="L1213" s="96">
        <v>68.483238220214801</v>
      </c>
      <c r="M1213" s="92">
        <f t="shared" si="202"/>
        <v>-2.2969307497555991E-2</v>
      </c>
      <c r="N1213" s="96">
        <v>339.82647705078102</v>
      </c>
      <c r="O1213" s="92">
        <f t="shared" si="203"/>
        <v>1.1485562939586025E-3</v>
      </c>
      <c r="P1213" s="96">
        <v>25.931541442871001</v>
      </c>
      <c r="Q1213" s="92">
        <f t="shared" si="204"/>
        <v>-1.2861785361778844E-2</v>
      </c>
      <c r="R1213" s="96">
        <v>112.436073303222</v>
      </c>
      <c r="S1213" s="92">
        <f t="shared" si="205"/>
        <v>-3.4219393333466241E-2</v>
      </c>
      <c r="T1213" s="96">
        <v>109.16615295410099</v>
      </c>
      <c r="U1213" s="92">
        <f t="shared" si="206"/>
        <v>-4.5725880968285892E-3</v>
      </c>
      <c r="V1213" s="96">
        <v>207.15533447265599</v>
      </c>
      <c r="W1213" s="92">
        <f t="shared" si="207"/>
        <v>-1.697241163083596E-2</v>
      </c>
      <c r="X1213" s="96">
        <v>448.75827026367102</v>
      </c>
      <c r="Y1213" s="92">
        <f t="shared" si="208"/>
        <v>2.2811014680574004E-2</v>
      </c>
    </row>
    <row r="1214" spans="3:25" ht="14.25" customHeight="1" x14ac:dyDescent="0.35">
      <c r="C1214" s="95">
        <v>44497</v>
      </c>
      <c r="D1214" s="96">
        <v>23580.85</v>
      </c>
      <c r="E1214" s="92">
        <f t="shared" si="198"/>
        <v>-2.4974312431129353E-2</v>
      </c>
      <c r="F1214" s="96">
        <v>1793</v>
      </c>
      <c r="G1214" s="92">
        <f t="shared" si="199"/>
        <v>-4.3350673602774448E-2</v>
      </c>
      <c r="H1214" s="96">
        <v>1147.15002441406</v>
      </c>
      <c r="I1214" s="92">
        <f t="shared" si="200"/>
        <v>-4.8876504738532778E-2</v>
      </c>
      <c r="J1214" s="96">
        <v>20.690000534057599</v>
      </c>
      <c r="K1214" s="92">
        <f t="shared" si="201"/>
        <v>-4.873560762953566E-2</v>
      </c>
      <c r="L1214" s="96">
        <v>70.093231201171804</v>
      </c>
      <c r="M1214" s="92">
        <f t="shared" si="202"/>
        <v>-9.9833996145440862E-3</v>
      </c>
      <c r="N1214" s="96">
        <v>339.43661499023398</v>
      </c>
      <c r="O1214" s="92">
        <f t="shared" si="203"/>
        <v>-4.9924930407836632E-2</v>
      </c>
      <c r="P1214" s="96">
        <v>26.269412994384702</v>
      </c>
      <c r="Q1214" s="92">
        <f t="shared" si="204"/>
        <v>-1.5822809006469041E-2</v>
      </c>
      <c r="R1214" s="96">
        <v>116.41989135742099</v>
      </c>
      <c r="S1214" s="92">
        <f t="shared" si="205"/>
        <v>-2.7954623662574507E-2</v>
      </c>
      <c r="T1214" s="96">
        <v>109.66761779785099</v>
      </c>
      <c r="U1214" s="92">
        <f t="shared" si="206"/>
        <v>-2.2864502705414624E-2</v>
      </c>
      <c r="V1214" s="96">
        <v>210.73196411132801</v>
      </c>
      <c r="W1214" s="92">
        <f t="shared" si="207"/>
        <v>-2.7870673609790009E-2</v>
      </c>
      <c r="X1214" s="96">
        <v>438.74993896484301</v>
      </c>
      <c r="Y1214" s="92">
        <f t="shared" si="208"/>
        <v>-2.1813080908616556E-2</v>
      </c>
    </row>
    <row r="1215" spans="3:25" ht="14.25" customHeight="1" x14ac:dyDescent="0.35">
      <c r="C1215" s="95">
        <v>44496</v>
      </c>
      <c r="D1215" s="96">
        <v>24184.85</v>
      </c>
      <c r="E1215" s="92">
        <f t="shared" si="198"/>
        <v>-7.6972155035707202E-3</v>
      </c>
      <c r="F1215" s="96">
        <v>1874.25</v>
      </c>
      <c r="G1215" s="92">
        <f t="shared" si="199"/>
        <v>1.0459080070851501E-2</v>
      </c>
      <c r="H1215" s="96">
        <v>1206.09997558593</v>
      </c>
      <c r="I1215" s="92">
        <f t="shared" si="200"/>
        <v>2.216197762293981E-2</v>
      </c>
      <c r="J1215" s="96">
        <v>21.75</v>
      </c>
      <c r="K1215" s="92">
        <f t="shared" si="201"/>
        <v>-3.0748686169163597E-2</v>
      </c>
      <c r="L1215" s="96">
        <v>70.800056457519503</v>
      </c>
      <c r="M1215" s="92">
        <f t="shared" si="202"/>
        <v>-1.9575826971956589E-2</v>
      </c>
      <c r="N1215" s="96">
        <v>357.27346801757801</v>
      </c>
      <c r="O1215" s="92">
        <f t="shared" si="203"/>
        <v>-8.6545049380810646E-3</v>
      </c>
      <c r="P1215" s="96">
        <v>26.6917514801025</v>
      </c>
      <c r="Q1215" s="92">
        <f t="shared" si="204"/>
        <v>3.1746511923136378E-3</v>
      </c>
      <c r="R1215" s="96">
        <v>119.76795959472599</v>
      </c>
      <c r="S1215" s="92">
        <f t="shared" si="205"/>
        <v>-1.3268016446470465E-2</v>
      </c>
      <c r="T1215" s="96">
        <v>112.23378753662099</v>
      </c>
      <c r="U1215" s="92">
        <f t="shared" si="206"/>
        <v>-7.8771637917629533E-4</v>
      </c>
      <c r="V1215" s="96">
        <v>216.77359008789</v>
      </c>
      <c r="W1215" s="92">
        <f t="shared" si="207"/>
        <v>-4.6605498467969797E-3</v>
      </c>
      <c r="X1215" s="96">
        <v>448.53384399414</v>
      </c>
      <c r="Y1215" s="92">
        <f t="shared" si="208"/>
        <v>1.1019400834209048E-3</v>
      </c>
    </row>
    <row r="1216" spans="3:25" ht="14.25" customHeight="1" x14ac:dyDescent="0.35">
      <c r="C1216" s="95">
        <v>44495</v>
      </c>
      <c r="D1216" s="96">
        <v>24372.45</v>
      </c>
      <c r="E1216" s="92">
        <f t="shared" si="198"/>
        <v>8.7851093947897141E-3</v>
      </c>
      <c r="F1216" s="96">
        <v>1854.84997558593</v>
      </c>
      <c r="G1216" s="92">
        <f t="shared" si="199"/>
        <v>-8.048584754067778E-3</v>
      </c>
      <c r="H1216" s="96">
        <v>1179.94995117187</v>
      </c>
      <c r="I1216" s="92">
        <f t="shared" si="200"/>
        <v>-1.8671051884858514E-2</v>
      </c>
      <c r="J1216" s="96">
        <v>22.440000534057599</v>
      </c>
      <c r="K1216" s="92">
        <f t="shared" si="201"/>
        <v>8.9928401527785695E-3</v>
      </c>
      <c r="L1216" s="96">
        <v>72.213699340820298</v>
      </c>
      <c r="M1216" s="92">
        <f t="shared" si="202"/>
        <v>1.1551110497911798E-2</v>
      </c>
      <c r="N1216" s="96">
        <v>360.392486572265</v>
      </c>
      <c r="O1216" s="92">
        <f t="shared" si="203"/>
        <v>-1.0966903732398503E-2</v>
      </c>
      <c r="P1216" s="96">
        <v>26.607282638549801</v>
      </c>
      <c r="Q1216" s="92">
        <f t="shared" si="204"/>
        <v>-2.7777779713720419E-2</v>
      </c>
      <c r="R1216" s="96">
        <v>121.378410339355</v>
      </c>
      <c r="S1216" s="92">
        <f t="shared" si="205"/>
        <v>-4.8646150685922596E-3</v>
      </c>
      <c r="T1216" s="96">
        <v>112.322265625</v>
      </c>
      <c r="U1216" s="92">
        <f t="shared" si="206"/>
        <v>-1.1679356521352102E-2</v>
      </c>
      <c r="V1216" s="96">
        <v>217.78860473632801</v>
      </c>
      <c r="W1216" s="92">
        <f t="shared" si="207"/>
        <v>5.4775248827079404E-2</v>
      </c>
      <c r="X1216" s="96">
        <v>448.04013061523398</v>
      </c>
      <c r="Y1216" s="92">
        <f t="shared" si="208"/>
        <v>1.0220433752589297E-2</v>
      </c>
    </row>
    <row r="1217" spans="3:25" ht="14.25" customHeight="1" x14ac:dyDescent="0.35">
      <c r="C1217" s="95">
        <v>44494</v>
      </c>
      <c r="D1217" s="96">
        <v>24160.2</v>
      </c>
      <c r="E1217" s="92">
        <f t="shared" si="198"/>
        <v>-4.9545931920677022E-3</v>
      </c>
      <c r="F1217" s="96">
        <v>1869.90002441406</v>
      </c>
      <c r="G1217" s="92">
        <f t="shared" si="199"/>
        <v>3.3665021787761207E-2</v>
      </c>
      <c r="H1217" s="96">
        <v>1202.40002441406</v>
      </c>
      <c r="I1217" s="92">
        <f t="shared" si="200"/>
        <v>2.0796073278939176E-4</v>
      </c>
      <c r="J1217" s="96">
        <v>22.2399997711181</v>
      </c>
      <c r="K1217" s="92">
        <f t="shared" si="201"/>
        <v>-4.9978645190949855E-2</v>
      </c>
      <c r="L1217" s="96">
        <v>71.389076232910099</v>
      </c>
      <c r="M1217" s="92">
        <f t="shared" si="202"/>
        <v>-2.2580559910559184E-2</v>
      </c>
      <c r="N1217" s="96">
        <v>364.38870239257801</v>
      </c>
      <c r="O1217" s="92">
        <f t="shared" si="203"/>
        <v>-1.8380019304724327E-2</v>
      </c>
      <c r="P1217" s="96">
        <v>27.367490768432599</v>
      </c>
      <c r="Q1217" s="92">
        <f t="shared" si="204"/>
        <v>0</v>
      </c>
      <c r="R1217" s="96">
        <v>121.971755981445</v>
      </c>
      <c r="S1217" s="92">
        <f t="shared" si="205"/>
        <v>-6.9011536585092959E-3</v>
      </c>
      <c r="T1217" s="96">
        <v>113.649620056152</v>
      </c>
      <c r="U1217" s="92">
        <f t="shared" si="206"/>
        <v>-9.2565182080551756E-3</v>
      </c>
      <c r="V1217" s="96">
        <v>206.47868347167901</v>
      </c>
      <c r="W1217" s="92">
        <f t="shared" si="207"/>
        <v>-3.7837706007436411E-2</v>
      </c>
      <c r="X1217" s="96">
        <v>443.50729370117102</v>
      </c>
      <c r="Y1217" s="92">
        <f t="shared" si="208"/>
        <v>-6.034915058282353E-3</v>
      </c>
    </row>
    <row r="1218" spans="3:25" ht="14.25" customHeight="1" x14ac:dyDescent="0.35">
      <c r="C1218" s="95">
        <v>44491</v>
      </c>
      <c r="D1218" s="96">
        <v>24280.5</v>
      </c>
      <c r="E1218" s="92">
        <f t="shared" si="198"/>
        <v>-1.0655629792977184E-3</v>
      </c>
      <c r="F1218" s="96">
        <v>1809</v>
      </c>
      <c r="G1218" s="92">
        <f t="shared" si="199"/>
        <v>1.0840425055168135E-2</v>
      </c>
      <c r="H1218" s="96">
        <v>1202.15002441406</v>
      </c>
      <c r="I1218" s="92">
        <f t="shared" si="200"/>
        <v>2.6690632407651016E-3</v>
      </c>
      <c r="J1218" s="96">
        <v>23.409999847412099</v>
      </c>
      <c r="K1218" s="92">
        <f t="shared" si="201"/>
        <v>-4.9918813827286024E-2</v>
      </c>
      <c r="L1218" s="96">
        <v>73.038322448730398</v>
      </c>
      <c r="M1218" s="92">
        <f t="shared" si="202"/>
        <v>-1.6913261271844893E-2</v>
      </c>
      <c r="N1218" s="96">
        <v>371.21157836914</v>
      </c>
      <c r="O1218" s="92">
        <f t="shared" si="203"/>
        <v>2.6688292302610606E-2</v>
      </c>
      <c r="P1218" s="96">
        <v>27.367490768432599</v>
      </c>
      <c r="Q1218" s="92">
        <f t="shared" si="204"/>
        <v>4.1800620907769037E-2</v>
      </c>
      <c r="R1218" s="96">
        <v>122.81935119628901</v>
      </c>
      <c r="S1218" s="92">
        <f t="shared" si="205"/>
        <v>-2.0284118115738825E-2</v>
      </c>
      <c r="T1218" s="96">
        <v>114.711448669433</v>
      </c>
      <c r="U1218" s="92">
        <f t="shared" si="206"/>
        <v>2.0611104657466406E-3</v>
      </c>
      <c r="V1218" s="96">
        <v>214.59860229492099</v>
      </c>
      <c r="W1218" s="92">
        <f t="shared" si="207"/>
        <v>-1.8350729351242712E-2</v>
      </c>
      <c r="X1218" s="96">
        <v>446.20007324218699</v>
      </c>
      <c r="Y1218" s="92">
        <f t="shared" si="208"/>
        <v>2.0157389787647251E-3</v>
      </c>
    </row>
    <row r="1219" spans="3:25" ht="14.25" customHeight="1" x14ac:dyDescent="0.35">
      <c r="C1219" s="95">
        <v>44490</v>
      </c>
      <c r="D1219" s="96">
        <v>24306.400000000001</v>
      </c>
      <c r="E1219" s="92">
        <f t="shared" si="198"/>
        <v>-3.0945149773293767E-3</v>
      </c>
      <c r="F1219" s="96">
        <v>1789.59997558593</v>
      </c>
      <c r="G1219" s="92">
        <f t="shared" si="199"/>
        <v>4.6427334043398272E-2</v>
      </c>
      <c r="H1219" s="96">
        <v>1198.94995117187</v>
      </c>
      <c r="I1219" s="92">
        <f t="shared" si="200"/>
        <v>1.6791694311882877E-2</v>
      </c>
      <c r="J1219" s="96">
        <v>24.639999389648398</v>
      </c>
      <c r="K1219" s="92">
        <f t="shared" si="201"/>
        <v>1.9023948662822754E-2</v>
      </c>
      <c r="L1219" s="96">
        <v>74.294891357421804</v>
      </c>
      <c r="M1219" s="92">
        <f t="shared" si="202"/>
        <v>1.3390455732135154E-2</v>
      </c>
      <c r="N1219" s="96">
        <v>361.56210327148398</v>
      </c>
      <c r="O1219" s="92">
        <f t="shared" si="203"/>
        <v>-1.3955321299555679E-2</v>
      </c>
      <c r="P1219" s="96">
        <v>26.269412994384702</v>
      </c>
      <c r="Q1219" s="92">
        <f t="shared" si="204"/>
        <v>-3.7151839142783305E-2</v>
      </c>
      <c r="R1219" s="96">
        <v>125.362213134765</v>
      </c>
      <c r="S1219" s="92">
        <f t="shared" si="205"/>
        <v>1.1281950915688288E-2</v>
      </c>
      <c r="T1219" s="96">
        <v>114.47550201416</v>
      </c>
      <c r="U1219" s="92">
        <f t="shared" si="206"/>
        <v>-1.5436130406885074E-3</v>
      </c>
      <c r="V1219" s="96">
        <v>218.610260009765</v>
      </c>
      <c r="W1219" s="92">
        <f t="shared" si="207"/>
        <v>-1.8233160649102631E-2</v>
      </c>
      <c r="X1219" s="96">
        <v>445.30245971679602</v>
      </c>
      <c r="Y1219" s="92">
        <f t="shared" si="208"/>
        <v>-4.4151417734028531E-3</v>
      </c>
    </row>
    <row r="1220" spans="3:25" ht="14.25" customHeight="1" x14ac:dyDescent="0.35">
      <c r="C1220" s="95">
        <v>44489</v>
      </c>
      <c r="D1220" s="96">
        <v>24381.85</v>
      </c>
      <c r="E1220" s="92">
        <f t="shared" ref="E1220:E1240" si="209">D1220/D1221-1</f>
        <v>-1.6291684906387438E-2</v>
      </c>
      <c r="F1220" s="96">
        <v>1710.19995117187</v>
      </c>
      <c r="G1220" s="92">
        <f t="shared" ref="G1220:G1240" si="210">F1220/F1221-1</f>
        <v>-1.9970829879437213E-2</v>
      </c>
      <c r="H1220" s="96">
        <v>1179.15002441406</v>
      </c>
      <c r="I1220" s="92">
        <f t="shared" ref="I1220:I1240" si="211">H1220/H1221-1</f>
        <v>-1.8622349154228113E-3</v>
      </c>
      <c r="J1220" s="96">
        <v>24.1800003051757</v>
      </c>
      <c r="K1220" s="92">
        <f t="shared" ref="K1220:K1240" si="212">J1220/J1221-1</f>
        <v>-3.1637926708159569E-2</v>
      </c>
      <c r="L1220" s="96">
        <v>73.313194274902301</v>
      </c>
      <c r="M1220" s="92">
        <f t="shared" ref="M1220:M1240" si="213">L1220/L1221-1</f>
        <v>-2.8110468015246748E-2</v>
      </c>
      <c r="N1220" s="96">
        <v>366.67922973632801</v>
      </c>
      <c r="O1220" s="92">
        <f t="shared" ref="O1220:O1240" si="214">N1220/N1221-1</f>
        <v>-7.9114621701861232E-3</v>
      </c>
      <c r="P1220" s="96">
        <v>27.2830276489257</v>
      </c>
      <c r="Q1220" s="92">
        <f t="shared" ref="Q1220:Q1240" si="215">P1220/P1221-1</f>
        <v>-5.1394856011494405E-2</v>
      </c>
      <c r="R1220" s="96">
        <v>123.963661193847</v>
      </c>
      <c r="S1220" s="92">
        <f t="shared" ref="S1220:S1240" si="216">R1220/R1221-1</f>
        <v>-2.2719554757285598E-2</v>
      </c>
      <c r="T1220" s="96">
        <v>114.65248107910099</v>
      </c>
      <c r="U1220" s="92">
        <f t="shared" ref="U1220:U1240" si="217">T1220/T1221-1</f>
        <v>-2.1646110644648386E-2</v>
      </c>
      <c r="V1220" s="96">
        <v>222.67024230957</v>
      </c>
      <c r="W1220" s="92">
        <f t="shared" ref="W1220:W1240" si="218">V1220/V1221-1</f>
        <v>2.6115592914184305E-3</v>
      </c>
      <c r="X1220" s="96">
        <v>447.277252197265</v>
      </c>
      <c r="Y1220" s="92">
        <f t="shared" ref="Y1220:Y1240" si="219">X1220/X1221-1</f>
        <v>-2.5043932083994469E-2</v>
      </c>
    </row>
    <row r="1221" spans="3:25" ht="14.25" customHeight="1" x14ac:dyDescent="0.35">
      <c r="C1221" s="95">
        <v>44488</v>
      </c>
      <c r="D1221" s="96">
        <v>24785.65</v>
      </c>
      <c r="E1221" s="92">
        <f t="shared" si="209"/>
        <v>-1.4436133875707302E-2</v>
      </c>
      <c r="F1221" s="96">
        <v>1745.05004882812</v>
      </c>
      <c r="G1221" s="92">
        <f t="shared" si="210"/>
        <v>-1.8017975241553241E-3</v>
      </c>
      <c r="H1221" s="96">
        <v>1181.34997558593</v>
      </c>
      <c r="I1221" s="92">
        <f t="shared" si="211"/>
        <v>-1.8527020625439428E-2</v>
      </c>
      <c r="J1221" s="96">
        <v>24.9699993133544</v>
      </c>
      <c r="K1221" s="92">
        <f t="shared" si="212"/>
        <v>1.3392854378261099E-2</v>
      </c>
      <c r="L1221" s="96">
        <v>75.433670043945298</v>
      </c>
      <c r="M1221" s="92">
        <f t="shared" si="213"/>
        <v>-2.3385719417790662E-2</v>
      </c>
      <c r="N1221" s="96">
        <v>369.60333251953102</v>
      </c>
      <c r="O1221" s="92">
        <f t="shared" si="214"/>
        <v>-3.2282777716385325E-2</v>
      </c>
      <c r="P1221" s="96">
        <v>28.761205673217699</v>
      </c>
      <c r="Q1221" s="92">
        <f t="shared" si="215"/>
        <v>-4.0845052683964655E-2</v>
      </c>
      <c r="R1221" s="96">
        <v>126.84553527832</v>
      </c>
      <c r="S1221" s="92">
        <f t="shared" si="216"/>
        <v>6.6850073528179621E-4</v>
      </c>
      <c r="T1221" s="96">
        <v>117.189170837402</v>
      </c>
      <c r="U1221" s="92">
        <f t="shared" si="217"/>
        <v>-2.527002205485307E-2</v>
      </c>
      <c r="V1221" s="96">
        <v>222.090240478515</v>
      </c>
      <c r="W1221" s="92">
        <f t="shared" si="218"/>
        <v>-0.10707341683033178</v>
      </c>
      <c r="X1221" s="96">
        <v>458.76657104492102</v>
      </c>
      <c r="Y1221" s="92">
        <f t="shared" si="219"/>
        <v>-1.9566456984286273E-2</v>
      </c>
    </row>
    <row r="1222" spans="3:25" ht="14.25" customHeight="1" x14ac:dyDescent="0.35">
      <c r="C1222" s="95">
        <v>44487</v>
      </c>
      <c r="D1222" s="96">
        <v>25148.7</v>
      </c>
      <c r="E1222" s="92">
        <f t="shared" si="209"/>
        <v>1.5438286223040665E-2</v>
      </c>
      <c r="F1222" s="96">
        <v>1748.19995117187</v>
      </c>
      <c r="G1222" s="92">
        <f t="shared" si="210"/>
        <v>3.6093107675808422E-2</v>
      </c>
      <c r="H1222" s="96">
        <v>1203.65002441406</v>
      </c>
      <c r="I1222" s="92">
        <f t="shared" si="211"/>
        <v>-2.4035674416297281E-3</v>
      </c>
      <c r="J1222" s="96">
        <v>24.639999389648398</v>
      </c>
      <c r="K1222" s="92">
        <f t="shared" si="212"/>
        <v>9.9999991485052453E-2</v>
      </c>
      <c r="L1222" s="96">
        <v>77.239982604980398</v>
      </c>
      <c r="M1222" s="92">
        <f t="shared" si="213"/>
        <v>4.9066559673748067E-2</v>
      </c>
      <c r="N1222" s="96">
        <v>381.93319702148398</v>
      </c>
      <c r="O1222" s="92">
        <f t="shared" si="214"/>
        <v>-5.4568333789594137E-3</v>
      </c>
      <c r="P1222" s="96">
        <v>29.985984802246001</v>
      </c>
      <c r="Q1222" s="92">
        <f t="shared" si="215"/>
        <v>0.14886730043560337</v>
      </c>
      <c r="R1222" s="96">
        <v>126.76079559326099</v>
      </c>
      <c r="S1222" s="92">
        <f t="shared" si="216"/>
        <v>1.0041496255814852E-3</v>
      </c>
      <c r="T1222" s="96">
        <v>120.227317810058</v>
      </c>
      <c r="U1222" s="92">
        <f t="shared" si="217"/>
        <v>-4.1534590145750894E-3</v>
      </c>
      <c r="V1222" s="96">
        <v>248.72172546386699</v>
      </c>
      <c r="W1222" s="92">
        <f t="shared" si="218"/>
        <v>0.15588502153426576</v>
      </c>
      <c r="X1222" s="96">
        <v>467.92214965820301</v>
      </c>
      <c r="Y1222" s="92">
        <f t="shared" si="219"/>
        <v>1.1447466337083156E-2</v>
      </c>
    </row>
    <row r="1223" spans="3:25" ht="14.25" customHeight="1" x14ac:dyDescent="0.35">
      <c r="C1223" s="95">
        <v>44483</v>
      </c>
      <c r="D1223" s="96">
        <v>24766.35</v>
      </c>
      <c r="E1223" s="92">
        <f t="shared" si="209"/>
        <v>6.5821560371315257E-3</v>
      </c>
      <c r="F1223" s="96">
        <v>1687.30004882812</v>
      </c>
      <c r="G1223" s="92">
        <f t="shared" si="210"/>
        <v>-9.0735288045104001E-3</v>
      </c>
      <c r="H1223" s="96">
        <v>1206.55004882812</v>
      </c>
      <c r="I1223" s="92">
        <f t="shared" si="211"/>
        <v>1.093426797496444E-2</v>
      </c>
      <c r="J1223" s="96">
        <v>22.399999618530199</v>
      </c>
      <c r="K1223" s="92">
        <f t="shared" si="212"/>
        <v>4.9671952125729391E-2</v>
      </c>
      <c r="L1223" s="96">
        <v>73.627342224121094</v>
      </c>
      <c r="M1223" s="92">
        <f t="shared" si="213"/>
        <v>2.5711220729766504E-2</v>
      </c>
      <c r="N1223" s="96">
        <v>384.02877807617102</v>
      </c>
      <c r="O1223" s="92">
        <f t="shared" si="214"/>
        <v>-1.2036042571501704E-2</v>
      </c>
      <c r="P1223" s="96">
        <v>26.100477218627901</v>
      </c>
      <c r="Q1223" s="92">
        <f t="shared" si="215"/>
        <v>5.4607404372654322E-2</v>
      </c>
      <c r="R1223" s="96">
        <v>126.63363647460901</v>
      </c>
      <c r="S1223" s="92">
        <f t="shared" si="216"/>
        <v>2.0840351122670908E-2</v>
      </c>
      <c r="T1223" s="96">
        <v>120.728759765625</v>
      </c>
      <c r="U1223" s="92">
        <f t="shared" si="217"/>
        <v>2.6329256119874245E-2</v>
      </c>
      <c r="V1223" s="96">
        <v>215.17860412597599</v>
      </c>
      <c r="W1223" s="92">
        <f t="shared" si="218"/>
        <v>-7.1365070120636975E-3</v>
      </c>
      <c r="X1223" s="96">
        <v>462.62625122070301</v>
      </c>
      <c r="Y1223" s="92">
        <f t="shared" si="219"/>
        <v>-7.414531772505395E-3</v>
      </c>
    </row>
    <row r="1224" spans="3:25" ht="14.25" customHeight="1" x14ac:dyDescent="0.35">
      <c r="C1224" s="95">
        <v>44482</v>
      </c>
      <c r="D1224" s="96">
        <v>24604.400000000001</v>
      </c>
      <c r="E1224" s="92">
        <f t="shared" si="209"/>
        <v>1.3947527296479301E-2</v>
      </c>
      <c r="F1224" s="96">
        <v>1702.75</v>
      </c>
      <c r="G1224" s="92">
        <f t="shared" si="210"/>
        <v>8.2602740221140447E-3</v>
      </c>
      <c r="H1224" s="96">
        <v>1193.5</v>
      </c>
      <c r="I1224" s="92">
        <f t="shared" si="211"/>
        <v>-1.22894657060999E-2</v>
      </c>
      <c r="J1224" s="96">
        <v>21.340000152587798</v>
      </c>
      <c r="K1224" s="92">
        <f t="shared" si="212"/>
        <v>4.968028689975923E-2</v>
      </c>
      <c r="L1224" s="96">
        <v>71.781745910644503</v>
      </c>
      <c r="M1224" s="92">
        <f t="shared" si="213"/>
        <v>1.2742354899218267E-2</v>
      </c>
      <c r="N1224" s="96">
        <v>388.707275390625</v>
      </c>
      <c r="O1224" s="92">
        <f t="shared" si="214"/>
        <v>4.9888055660101349E-2</v>
      </c>
      <c r="P1224" s="96">
        <v>24.748998641967699</v>
      </c>
      <c r="Q1224" s="92">
        <f t="shared" si="215"/>
        <v>-2.6578023741391066E-2</v>
      </c>
      <c r="R1224" s="96">
        <v>124.04842376708901</v>
      </c>
      <c r="S1224" s="92">
        <f t="shared" si="216"/>
        <v>1.2452601437357824E-2</v>
      </c>
      <c r="T1224" s="96">
        <v>117.63160705566401</v>
      </c>
      <c r="U1224" s="92">
        <f t="shared" si="217"/>
        <v>3.1290456679941459E-2</v>
      </c>
      <c r="V1224" s="96">
        <v>216.72526550292901</v>
      </c>
      <c r="W1224" s="92">
        <f t="shared" si="218"/>
        <v>0.14504596329434261</v>
      </c>
      <c r="X1224" s="96">
        <v>466.08203125</v>
      </c>
      <c r="Y1224" s="92">
        <f t="shared" si="219"/>
        <v>-3.1677210833745972E-3</v>
      </c>
    </row>
    <row r="1225" spans="3:25" ht="14.25" customHeight="1" x14ac:dyDescent="0.35">
      <c r="C1225" s="95">
        <v>44481</v>
      </c>
      <c r="D1225" s="96">
        <v>24265.95</v>
      </c>
      <c r="E1225" s="92">
        <f t="shared" si="209"/>
        <v>4.3209148419700583E-3</v>
      </c>
      <c r="F1225" s="96">
        <v>1688.80004882812</v>
      </c>
      <c r="G1225" s="92">
        <f t="shared" si="210"/>
        <v>-4.6560397071349069E-3</v>
      </c>
      <c r="H1225" s="96">
        <v>1208.34997558593</v>
      </c>
      <c r="I1225" s="92">
        <f t="shared" si="211"/>
        <v>3.9798641228506071E-2</v>
      </c>
      <c r="J1225" s="96">
        <v>20.329999923706001</v>
      </c>
      <c r="K1225" s="92">
        <f t="shared" si="212"/>
        <v>-1.9637169307501479E-3</v>
      </c>
      <c r="L1225" s="96">
        <v>70.878585815429602</v>
      </c>
      <c r="M1225" s="92">
        <f t="shared" si="213"/>
        <v>2.2210211648592271E-3</v>
      </c>
      <c r="N1225" s="96">
        <v>370.23687744140602</v>
      </c>
      <c r="O1225" s="92">
        <f t="shared" si="214"/>
        <v>-2.3647330005942768E-2</v>
      </c>
      <c r="P1225" s="96">
        <v>25.424737930297798</v>
      </c>
      <c r="Q1225" s="92">
        <f t="shared" si="215"/>
        <v>-1.4729878437463095E-2</v>
      </c>
      <c r="R1225" s="96">
        <v>122.52269744873</v>
      </c>
      <c r="S1225" s="92">
        <f t="shared" si="216"/>
        <v>-1.7266039293293289E-3</v>
      </c>
      <c r="T1225" s="96">
        <v>114.062538146972</v>
      </c>
      <c r="U1225" s="92">
        <f t="shared" si="217"/>
        <v>-5.1697611026046975E-4</v>
      </c>
      <c r="V1225" s="96">
        <v>189.27210998535099</v>
      </c>
      <c r="W1225" s="92">
        <f t="shared" si="218"/>
        <v>2.2454346359757738E-2</v>
      </c>
      <c r="X1225" s="96">
        <v>467.56314086914</v>
      </c>
      <c r="Y1225" s="92">
        <f t="shared" si="219"/>
        <v>-3.4118187889752516E-2</v>
      </c>
    </row>
    <row r="1226" spans="3:25" ht="14.25" customHeight="1" x14ac:dyDescent="0.35">
      <c r="C1226" s="95">
        <v>44480</v>
      </c>
      <c r="D1226" s="96">
        <v>24161.55</v>
      </c>
      <c r="E1226" s="92">
        <f t="shared" si="209"/>
        <v>1.084623655464112E-2</v>
      </c>
      <c r="F1226" s="96">
        <v>1696.69995117187</v>
      </c>
      <c r="G1226" s="92">
        <f t="shared" si="210"/>
        <v>1.072258326297959E-2</v>
      </c>
      <c r="H1226" s="96">
        <v>1162.09997558593</v>
      </c>
      <c r="I1226" s="92">
        <f t="shared" si="211"/>
        <v>-1.2281732729162442E-2</v>
      </c>
      <c r="J1226" s="96">
        <v>20.370000839233398</v>
      </c>
      <c r="K1226" s="92">
        <f t="shared" si="212"/>
        <v>2.4606862775660154E-3</v>
      </c>
      <c r="L1226" s="96">
        <v>70.721511840820298</v>
      </c>
      <c r="M1226" s="92">
        <f t="shared" si="213"/>
        <v>1.5219848153081639E-2</v>
      </c>
      <c r="N1226" s="96">
        <v>379.20404052734301</v>
      </c>
      <c r="O1226" s="92">
        <f t="shared" si="214"/>
        <v>1.9122492691266313E-2</v>
      </c>
      <c r="P1226" s="96">
        <v>25.8048400878906</v>
      </c>
      <c r="Q1226" s="92">
        <f t="shared" si="215"/>
        <v>-1.6340116465458632E-3</v>
      </c>
      <c r="R1226" s="96">
        <v>122.73461151123</v>
      </c>
      <c r="S1226" s="92">
        <f t="shared" si="216"/>
        <v>2.6222559496338782E-2</v>
      </c>
      <c r="T1226" s="96">
        <v>114.121536254882</v>
      </c>
      <c r="U1226" s="92">
        <f t="shared" si="217"/>
        <v>3.0634035965061868E-2</v>
      </c>
      <c r="V1226" s="96">
        <v>185.115463256835</v>
      </c>
      <c r="W1226" s="92">
        <f t="shared" si="218"/>
        <v>8.2838471621036636E-2</v>
      </c>
      <c r="X1226" s="96">
        <v>484.07904052734301</v>
      </c>
      <c r="Y1226" s="92">
        <f t="shared" si="219"/>
        <v>7.0039649131894421E-2</v>
      </c>
    </row>
    <row r="1227" spans="3:25" ht="14.25" customHeight="1" x14ac:dyDescent="0.35">
      <c r="C1227" s="95">
        <v>44477</v>
      </c>
      <c r="D1227" s="96">
        <v>23902.3</v>
      </c>
      <c r="E1227" s="92">
        <f t="shared" si="209"/>
        <v>4.1126850498225398E-3</v>
      </c>
      <c r="F1227" s="96">
        <v>1678.69995117187</v>
      </c>
      <c r="G1227" s="92">
        <f t="shared" si="210"/>
        <v>-4.8517879775102357E-2</v>
      </c>
      <c r="H1227" s="96">
        <v>1176.55004882812</v>
      </c>
      <c r="I1227" s="92">
        <f t="shared" si="211"/>
        <v>-2.4136337242710582E-2</v>
      </c>
      <c r="J1227" s="96">
        <v>20.319999694824201</v>
      </c>
      <c r="K1227" s="92">
        <f t="shared" si="212"/>
        <v>-3.4330405551524779E-3</v>
      </c>
      <c r="L1227" s="96">
        <v>69.661277770996094</v>
      </c>
      <c r="M1227" s="92">
        <f t="shared" si="213"/>
        <v>-6.1625555388648001E-3</v>
      </c>
      <c r="N1227" s="96">
        <v>372.088775634765</v>
      </c>
      <c r="O1227" s="92">
        <f t="shared" si="214"/>
        <v>6.8573891795453701E-3</v>
      </c>
      <c r="P1227" s="96">
        <v>25.8470745086669</v>
      </c>
      <c r="Q1227" s="92">
        <f t="shared" si="215"/>
        <v>1.6366860105487824E-3</v>
      </c>
      <c r="R1227" s="96">
        <v>119.598434448242</v>
      </c>
      <c r="S1227" s="92">
        <f t="shared" si="216"/>
        <v>-1.1904790419387079E-2</v>
      </c>
      <c r="T1227" s="96">
        <v>110.729446411132</v>
      </c>
      <c r="U1227" s="92">
        <f t="shared" si="217"/>
        <v>-3.1866231197503758E-3</v>
      </c>
      <c r="V1227" s="96">
        <v>170.95390319824199</v>
      </c>
      <c r="W1227" s="92">
        <f t="shared" si="218"/>
        <v>-5.0632068308643641E-3</v>
      </c>
      <c r="X1227" s="96">
        <v>452.3935546875</v>
      </c>
      <c r="Y1227" s="92">
        <f t="shared" si="219"/>
        <v>-1.1861568397075306E-2</v>
      </c>
    </row>
    <row r="1228" spans="3:25" ht="14.25" customHeight="1" x14ac:dyDescent="0.35">
      <c r="C1228" s="95">
        <v>44476</v>
      </c>
      <c r="D1228" s="96">
        <v>23804.400000000001</v>
      </c>
      <c r="E1228" s="92">
        <f t="shared" si="209"/>
        <v>-3.9166457444137492E-3</v>
      </c>
      <c r="F1228" s="96">
        <v>1764.30004882812</v>
      </c>
      <c r="G1228" s="92">
        <f t="shared" si="210"/>
        <v>-1.1331888460186512E-4</v>
      </c>
      <c r="H1228" s="96">
        <v>1205.65002441406</v>
      </c>
      <c r="I1228" s="92">
        <f t="shared" si="211"/>
        <v>-7.3686409943755082E-3</v>
      </c>
      <c r="J1228" s="96">
        <v>20.389999389648398</v>
      </c>
      <c r="K1228" s="92">
        <f t="shared" si="212"/>
        <v>3.9389426789619986E-3</v>
      </c>
      <c r="L1228" s="96">
        <v>70.093231201171804</v>
      </c>
      <c r="M1228" s="92">
        <f t="shared" si="213"/>
        <v>-2.3522898308639628E-2</v>
      </c>
      <c r="N1228" s="96">
        <v>369.554595947265</v>
      </c>
      <c r="O1228" s="92">
        <f t="shared" si="214"/>
        <v>-3.9406215419944823E-3</v>
      </c>
      <c r="P1228" s="96">
        <v>25.8048400878906</v>
      </c>
      <c r="Q1228" s="92">
        <f t="shared" si="215"/>
        <v>9.9172809712642085E-3</v>
      </c>
      <c r="R1228" s="96">
        <v>121.03938293457</v>
      </c>
      <c r="S1228" s="92">
        <f t="shared" si="216"/>
        <v>-3.4892286788346105E-3</v>
      </c>
      <c r="T1228" s="96">
        <v>111.08342742919901</v>
      </c>
      <c r="U1228" s="92">
        <f t="shared" si="217"/>
        <v>3.7315423805017733E-3</v>
      </c>
      <c r="V1228" s="96">
        <v>171.82388305664</v>
      </c>
      <c r="W1228" s="92">
        <f t="shared" si="218"/>
        <v>1.0230097574879249E-2</v>
      </c>
      <c r="X1228" s="96">
        <v>457.82406616210898</v>
      </c>
      <c r="Y1228" s="92">
        <f t="shared" si="219"/>
        <v>8.6019031555255587E-3</v>
      </c>
    </row>
    <row r="1229" spans="3:25" ht="14.25" customHeight="1" x14ac:dyDescent="0.35">
      <c r="C1229" s="95">
        <v>44475</v>
      </c>
      <c r="D1229" s="96">
        <v>23898</v>
      </c>
      <c r="E1229" s="92">
        <f t="shared" si="209"/>
        <v>-4.5050955692604866E-3</v>
      </c>
      <c r="F1229" s="96">
        <v>1764.5</v>
      </c>
      <c r="G1229" s="92">
        <f t="shared" si="210"/>
        <v>2.7185906301340879E-2</v>
      </c>
      <c r="H1229" s="96">
        <v>1214.59997558593</v>
      </c>
      <c r="I1229" s="92">
        <f t="shared" si="211"/>
        <v>-6.2182751510119205E-3</v>
      </c>
      <c r="J1229" s="96">
        <v>20.309999465942301</v>
      </c>
      <c r="K1229" s="92">
        <f t="shared" si="212"/>
        <v>-4.6478864158627231E-2</v>
      </c>
      <c r="L1229" s="96">
        <v>71.781745910644503</v>
      </c>
      <c r="M1229" s="92">
        <f t="shared" si="213"/>
        <v>-1.7204345553910483E-2</v>
      </c>
      <c r="N1229" s="96">
        <v>371.01663208007801</v>
      </c>
      <c r="O1229" s="92">
        <f t="shared" si="214"/>
        <v>-2.0836043171742813E-2</v>
      </c>
      <c r="P1229" s="96">
        <v>25.551439285278299</v>
      </c>
      <c r="Q1229" s="92">
        <f t="shared" si="215"/>
        <v>4.9833888289372297E-3</v>
      </c>
      <c r="R1229" s="96">
        <v>121.46319580078099</v>
      </c>
      <c r="S1229" s="92">
        <f t="shared" si="216"/>
        <v>-1.4442734209715202E-2</v>
      </c>
      <c r="T1229" s="96">
        <v>110.670455932617</v>
      </c>
      <c r="U1229" s="92">
        <f t="shared" si="217"/>
        <v>-1.2371872427656916E-2</v>
      </c>
      <c r="V1229" s="96">
        <v>170.08390808105401</v>
      </c>
      <c r="W1229" s="92">
        <f t="shared" si="218"/>
        <v>-1.9230669398167977E-2</v>
      </c>
      <c r="X1229" s="96">
        <v>453.91949462890602</v>
      </c>
      <c r="Y1229" s="92">
        <f t="shared" si="219"/>
        <v>-1.8344261933716188E-2</v>
      </c>
    </row>
    <row r="1230" spans="3:25" ht="14.25" customHeight="1" x14ac:dyDescent="0.35">
      <c r="C1230" s="95">
        <v>44474</v>
      </c>
      <c r="D1230" s="96">
        <v>24006.15</v>
      </c>
      <c r="E1230" s="92">
        <f t="shared" si="209"/>
        <v>2.8779151988892249E-2</v>
      </c>
      <c r="F1230" s="96">
        <v>1717.80004882812</v>
      </c>
      <c r="G1230" s="92">
        <f t="shared" si="210"/>
        <v>5.0000029846039018E-2</v>
      </c>
      <c r="H1230" s="96">
        <v>1222.19995117187</v>
      </c>
      <c r="I1230" s="92">
        <f t="shared" si="211"/>
        <v>3.9197327219544498E-2</v>
      </c>
      <c r="J1230" s="96">
        <v>21.299999237060501</v>
      </c>
      <c r="K1230" s="92">
        <f t="shared" si="212"/>
        <v>4.6682989571629196E-2</v>
      </c>
      <c r="L1230" s="96">
        <v>73.038322448730398</v>
      </c>
      <c r="M1230" s="92">
        <f t="shared" si="213"/>
        <v>9.2241218725162E-3</v>
      </c>
      <c r="N1230" s="96">
        <v>378.91165161132801</v>
      </c>
      <c r="O1230" s="92">
        <f t="shared" si="214"/>
        <v>2.5319819498059282E-2</v>
      </c>
      <c r="P1230" s="96">
        <v>25.424737930297798</v>
      </c>
      <c r="Q1230" s="92">
        <f t="shared" si="215"/>
        <v>1.3468065178496413E-2</v>
      </c>
      <c r="R1230" s="96">
        <v>123.2431640625</v>
      </c>
      <c r="S1230" s="92">
        <f t="shared" si="216"/>
        <v>-1.0307107525793224E-3</v>
      </c>
      <c r="T1230" s="96">
        <v>112.05680847167901</v>
      </c>
      <c r="U1230" s="92">
        <f t="shared" si="217"/>
        <v>-8.8702592989353679E-3</v>
      </c>
      <c r="V1230" s="96">
        <v>173.41886901855401</v>
      </c>
      <c r="W1230" s="92">
        <f t="shared" si="218"/>
        <v>6.4056802230581189E-2</v>
      </c>
      <c r="X1230" s="96">
        <v>462.40191650390602</v>
      </c>
      <c r="Y1230" s="92">
        <f t="shared" si="219"/>
        <v>2.4970279757888347E-2</v>
      </c>
    </row>
    <row r="1231" spans="3:25" ht="14.25" customHeight="1" x14ac:dyDescent="0.35">
      <c r="C1231" s="95">
        <v>44473</v>
      </c>
      <c r="D1231" s="96">
        <v>23334.6</v>
      </c>
      <c r="E1231" s="92">
        <f t="shared" si="209"/>
        <v>1.4539004008660594E-2</v>
      </c>
      <c r="F1231" s="96">
        <v>1636</v>
      </c>
      <c r="G1231" s="92">
        <f t="shared" si="210"/>
        <v>3.6853962869616952E-2</v>
      </c>
      <c r="H1231" s="96">
        <v>1176.09997558593</v>
      </c>
      <c r="I1231" s="92">
        <f t="shared" si="211"/>
        <v>2.1762673815368228E-2</v>
      </c>
      <c r="J1231" s="96">
        <v>20.350000381469702</v>
      </c>
      <c r="K1231" s="92">
        <f t="shared" si="212"/>
        <v>4.9510109439911076E-2</v>
      </c>
      <c r="L1231" s="96">
        <v>72.370765686035099</v>
      </c>
      <c r="M1231" s="92">
        <f t="shared" si="213"/>
        <v>8.2057042207335229E-3</v>
      </c>
      <c r="N1231" s="96">
        <v>369.554595947265</v>
      </c>
      <c r="O1231" s="92">
        <f t="shared" si="214"/>
        <v>-1.5706107084294318E-2</v>
      </c>
      <c r="P1231" s="96">
        <v>25.086866378784102</v>
      </c>
      <c r="Q1231" s="92">
        <f t="shared" si="215"/>
        <v>2.0618637498321712E-2</v>
      </c>
      <c r="R1231" s="96">
        <v>123.370323181152</v>
      </c>
      <c r="S1231" s="92">
        <f t="shared" si="216"/>
        <v>4.0386067093805655E-2</v>
      </c>
      <c r="T1231" s="96">
        <v>113.059677124023</v>
      </c>
      <c r="U1231" s="92">
        <f t="shared" si="217"/>
        <v>-1.0427097078075098E-3</v>
      </c>
      <c r="V1231" s="96">
        <v>162.97895812988199</v>
      </c>
      <c r="W1231" s="92">
        <f t="shared" si="218"/>
        <v>2.9618355431445309E-2</v>
      </c>
      <c r="X1231" s="96">
        <v>451.13690185546801</v>
      </c>
      <c r="Y1231" s="92">
        <f t="shared" si="219"/>
        <v>2.3933453931830329E-3</v>
      </c>
    </row>
    <row r="1232" spans="3:25" ht="14.25" customHeight="1" x14ac:dyDescent="0.35">
      <c r="C1232" s="95">
        <v>44470</v>
      </c>
      <c r="D1232" s="96">
        <v>23000.2</v>
      </c>
      <c r="E1232" s="92">
        <f t="shared" si="209"/>
        <v>6.1968060091301957E-3</v>
      </c>
      <c r="F1232" s="96">
        <v>1577.84997558593</v>
      </c>
      <c r="G1232" s="92">
        <f t="shared" si="210"/>
        <v>1.2415768742977118E-2</v>
      </c>
      <c r="H1232" s="96">
        <v>1151.05004882812</v>
      </c>
      <c r="I1232" s="92">
        <f t="shared" si="211"/>
        <v>3.8811035556807205E-3</v>
      </c>
      <c r="J1232" s="96">
        <v>19.389999389648398</v>
      </c>
      <c r="K1232" s="92">
        <f t="shared" si="212"/>
        <v>-1.5448345276848352E-3</v>
      </c>
      <c r="L1232" s="96">
        <v>71.781745910644503</v>
      </c>
      <c r="M1232" s="92">
        <f t="shared" si="213"/>
        <v>-1.6383671633869445E-3</v>
      </c>
      <c r="N1232" s="96">
        <v>375.45147705078102</v>
      </c>
      <c r="O1232" s="92">
        <f t="shared" si="214"/>
        <v>-1.2054375099273984E-2</v>
      </c>
      <c r="P1232" s="96">
        <v>24.580059051513601</v>
      </c>
      <c r="Q1232" s="92">
        <f t="shared" si="215"/>
        <v>-2.5125705689109545E-2</v>
      </c>
      <c r="R1232" s="96">
        <v>118.58129119873</v>
      </c>
      <c r="S1232" s="92">
        <f t="shared" si="216"/>
        <v>-1.3747030251473502E-2</v>
      </c>
      <c r="T1232" s="96">
        <v>113.177688598632</v>
      </c>
      <c r="U1232" s="92">
        <f t="shared" si="217"/>
        <v>1.0268842021618374E-2</v>
      </c>
      <c r="V1232" s="96">
        <v>158.29064941406199</v>
      </c>
      <c r="W1232" s="92">
        <f t="shared" si="218"/>
        <v>3.1496135022639482E-2</v>
      </c>
      <c r="X1232" s="96">
        <v>450.05975341796801</v>
      </c>
      <c r="Y1232" s="92">
        <f t="shared" si="219"/>
        <v>-7.2270356309687145E-3</v>
      </c>
    </row>
    <row r="1233" spans="3:25" ht="14.25" customHeight="1" x14ac:dyDescent="0.35">
      <c r="C1233" s="95">
        <v>44469</v>
      </c>
      <c r="D1233" s="96">
        <v>22858.55</v>
      </c>
      <c r="E1233" s="92">
        <f t="shared" si="209"/>
        <v>-2.6241496115164686E-4</v>
      </c>
      <c r="F1233" s="96">
        <v>1558.5</v>
      </c>
      <c r="G1233" s="92">
        <f t="shared" si="210"/>
        <v>1.8228162066570963E-2</v>
      </c>
      <c r="H1233" s="96">
        <v>1146.59997558593</v>
      </c>
      <c r="I1233" s="92">
        <f t="shared" si="211"/>
        <v>6.9819092797727134E-3</v>
      </c>
      <c r="J1233" s="96">
        <v>19.420000076293899</v>
      </c>
      <c r="K1233" s="92">
        <f t="shared" si="212"/>
        <v>-1.2207516428327514E-2</v>
      </c>
      <c r="L1233" s="96">
        <v>71.899543762207003</v>
      </c>
      <c r="M1233" s="92">
        <f t="shared" si="213"/>
        <v>5.6549276376042013E-2</v>
      </c>
      <c r="N1233" s="96">
        <v>380.03253173828102</v>
      </c>
      <c r="O1233" s="92">
        <f t="shared" si="214"/>
        <v>1.2595784860355508E-2</v>
      </c>
      <c r="P1233" s="96">
        <v>25.213567733764599</v>
      </c>
      <c r="Q1233" s="92">
        <f t="shared" si="215"/>
        <v>1.8771227818854541E-2</v>
      </c>
      <c r="R1233" s="96">
        <v>120.234153747558</v>
      </c>
      <c r="S1233" s="92">
        <f t="shared" si="216"/>
        <v>8.5317343245721045E-3</v>
      </c>
      <c r="T1233" s="96">
        <v>112.027297973632</v>
      </c>
      <c r="U1233" s="92">
        <f t="shared" si="217"/>
        <v>-2.6403772478997278E-2</v>
      </c>
      <c r="V1233" s="96">
        <v>153.45733642578099</v>
      </c>
      <c r="W1233" s="92">
        <f t="shared" si="218"/>
        <v>4.7163474548837847E-2</v>
      </c>
      <c r="X1233" s="96">
        <v>453.33602905273398</v>
      </c>
      <c r="Y1233" s="92">
        <f t="shared" si="219"/>
        <v>-2.1979160761802286E-2</v>
      </c>
    </row>
    <row r="1234" spans="3:25" ht="14.25" customHeight="1" x14ac:dyDescent="0.35">
      <c r="C1234" s="95">
        <v>44468</v>
      </c>
      <c r="D1234" s="96">
        <v>22864.55</v>
      </c>
      <c r="E1234" s="92">
        <f t="shared" si="209"/>
        <v>1.8494967560308107E-2</v>
      </c>
      <c r="F1234" s="96">
        <v>1530.59997558593</v>
      </c>
      <c r="G1234" s="92">
        <f t="shared" si="210"/>
        <v>-1.2452447592822269E-2</v>
      </c>
      <c r="H1234" s="96">
        <v>1138.65002441406</v>
      </c>
      <c r="I1234" s="92">
        <f t="shared" si="211"/>
        <v>-5.1113810274705518E-3</v>
      </c>
      <c r="J1234" s="96">
        <v>19.659999847412099</v>
      </c>
      <c r="K1234" s="92">
        <f t="shared" si="212"/>
        <v>2.3958284697603194E-2</v>
      </c>
      <c r="L1234" s="96">
        <v>68.051292419433594</v>
      </c>
      <c r="M1234" s="92">
        <f t="shared" si="213"/>
        <v>5.2855236372556513E-2</v>
      </c>
      <c r="N1234" s="96">
        <v>375.30526733398398</v>
      </c>
      <c r="O1234" s="92">
        <f t="shared" si="214"/>
        <v>4.9754671761392144E-2</v>
      </c>
      <c r="P1234" s="96">
        <v>24.748998641967699</v>
      </c>
      <c r="Q1234" s="92">
        <f t="shared" si="215"/>
        <v>3.5335743179726542E-2</v>
      </c>
      <c r="R1234" s="96">
        <v>119.217025756835</v>
      </c>
      <c r="S1234" s="92">
        <f t="shared" si="216"/>
        <v>6.5934242844242874E-2</v>
      </c>
      <c r="T1234" s="96">
        <v>115.065460205078</v>
      </c>
      <c r="U1234" s="92">
        <f t="shared" si="217"/>
        <v>6.0342722653825565E-2</v>
      </c>
      <c r="V1234" s="96">
        <v>146.54573059082</v>
      </c>
      <c r="W1234" s="92">
        <f t="shared" si="218"/>
        <v>8.2470696768546681E-2</v>
      </c>
      <c r="X1234" s="96">
        <v>463.52389526367102</v>
      </c>
      <c r="Y1234" s="92">
        <f t="shared" si="219"/>
        <v>2.6130165215136669E-2</v>
      </c>
    </row>
    <row r="1235" spans="3:25" ht="14.25" customHeight="1" x14ac:dyDescent="0.35">
      <c r="C1235" s="95">
        <v>44467</v>
      </c>
      <c r="D1235" s="96">
        <v>22449.35</v>
      </c>
      <c r="E1235" s="92">
        <f t="shared" si="209"/>
        <v>2.0144460273424869E-2</v>
      </c>
      <c r="F1235" s="96">
        <v>1549.90002441406</v>
      </c>
      <c r="G1235" s="92">
        <f t="shared" si="210"/>
        <v>-1.8056259224007443E-2</v>
      </c>
      <c r="H1235" s="96">
        <v>1144.5</v>
      </c>
      <c r="I1235" s="92">
        <f t="shared" si="211"/>
        <v>-7.7592886997629451E-3</v>
      </c>
      <c r="J1235" s="96">
        <v>19.2000007629394</v>
      </c>
      <c r="K1235" s="92">
        <f t="shared" si="212"/>
        <v>-1.0309219563064742E-2</v>
      </c>
      <c r="L1235" s="96">
        <v>64.634994506835895</v>
      </c>
      <c r="M1235" s="92">
        <f t="shared" si="213"/>
        <v>-1.8190757766013421E-3</v>
      </c>
      <c r="N1235" s="96">
        <v>357.51712036132801</v>
      </c>
      <c r="O1235" s="92">
        <f t="shared" si="214"/>
        <v>4.7850354740416989E-2</v>
      </c>
      <c r="P1235" s="96">
        <v>23.904321670532202</v>
      </c>
      <c r="Q1235" s="92">
        <f t="shared" si="215"/>
        <v>1.9819875680876065E-2</v>
      </c>
      <c r="R1235" s="96">
        <v>111.84275817871</v>
      </c>
      <c r="S1235" s="92">
        <f t="shared" si="216"/>
        <v>4.0204994716817044E-2</v>
      </c>
      <c r="T1235" s="96">
        <v>108.51723480224599</v>
      </c>
      <c r="U1235" s="92">
        <f t="shared" si="217"/>
        <v>4.5170525772495251E-2</v>
      </c>
      <c r="V1235" s="96">
        <v>135.38078308105401</v>
      </c>
      <c r="W1235" s="92">
        <f t="shared" si="218"/>
        <v>9.3692121465842604E-3</v>
      </c>
      <c r="X1235" s="96">
        <v>451.72036743164</v>
      </c>
      <c r="Y1235" s="92">
        <f t="shared" si="219"/>
        <v>1.6872195172218829E-2</v>
      </c>
    </row>
    <row r="1236" spans="3:25" ht="14.25" customHeight="1" x14ac:dyDescent="0.35">
      <c r="C1236" s="95">
        <v>44466</v>
      </c>
      <c r="D1236" s="96">
        <v>22006.05</v>
      </c>
      <c r="E1236" s="92">
        <f t="shared" si="209"/>
        <v>1.333551294065094E-2</v>
      </c>
      <c r="F1236" s="96">
        <v>1578.40002441406</v>
      </c>
      <c r="G1236" s="92">
        <f t="shared" si="210"/>
        <v>2.3506143647582745E-2</v>
      </c>
      <c r="H1236" s="96">
        <v>1153.44995117187</v>
      </c>
      <c r="I1236" s="92">
        <f t="shared" si="211"/>
        <v>1.4324555250961879E-3</v>
      </c>
      <c r="J1236" s="96">
        <v>19.399999618530199</v>
      </c>
      <c r="K1236" s="92">
        <f t="shared" si="212"/>
        <v>1.1997889479443691E-2</v>
      </c>
      <c r="L1236" s="96">
        <v>64.752784729003906</v>
      </c>
      <c r="M1236" s="92">
        <f t="shared" si="213"/>
        <v>-1.9619559655246865E-2</v>
      </c>
      <c r="N1236" s="96">
        <v>341.19100952148398</v>
      </c>
      <c r="O1236" s="92">
        <f t="shared" si="214"/>
        <v>0</v>
      </c>
      <c r="P1236" s="96">
        <v>23.439748764038001</v>
      </c>
      <c r="Q1236" s="92">
        <f t="shared" si="215"/>
        <v>-7.1556623780600903E-3</v>
      </c>
      <c r="R1236" s="96">
        <v>107.51992034912099</v>
      </c>
      <c r="S1236" s="92">
        <f t="shared" si="216"/>
        <v>2.0925536411743995E-2</v>
      </c>
      <c r="T1236" s="96">
        <v>103.82730102539</v>
      </c>
      <c r="U1236" s="92">
        <f t="shared" si="217"/>
        <v>-8.5173378594649574E-4</v>
      </c>
      <c r="V1236" s="96">
        <v>134.12414550781199</v>
      </c>
      <c r="W1236" s="92">
        <f t="shared" si="218"/>
        <v>-2.5160766997154305E-3</v>
      </c>
      <c r="X1236" s="96">
        <v>444.22531127929602</v>
      </c>
      <c r="Y1236" s="92">
        <f t="shared" si="219"/>
        <v>-7.3211926759987334E-3</v>
      </c>
    </row>
    <row r="1237" spans="3:25" ht="14.25" customHeight="1" x14ac:dyDescent="0.35">
      <c r="C1237" s="95">
        <v>44463</v>
      </c>
      <c r="D1237" s="96">
        <v>21716.45</v>
      </c>
      <c r="E1237" s="92">
        <f t="shared" si="209"/>
        <v>-8.0755483996208799E-3</v>
      </c>
      <c r="F1237" s="96">
        <v>1542.15002441406</v>
      </c>
      <c r="G1237" s="92">
        <f t="shared" si="210"/>
        <v>-3.5215503087654421E-3</v>
      </c>
      <c r="H1237" s="96">
        <v>1151.80004882812</v>
      </c>
      <c r="I1237" s="92">
        <f t="shared" si="211"/>
        <v>2.2625285126391947E-3</v>
      </c>
      <c r="J1237" s="96">
        <v>19.170000076293899</v>
      </c>
      <c r="K1237" s="92">
        <f t="shared" si="212"/>
        <v>-1.2364748738017073E-2</v>
      </c>
      <c r="L1237" s="96">
        <v>66.048629760742102</v>
      </c>
      <c r="M1237" s="92">
        <f t="shared" si="213"/>
        <v>-2.3795718385458131E-2</v>
      </c>
      <c r="N1237" s="96">
        <v>341.19100952148398</v>
      </c>
      <c r="O1237" s="92">
        <f t="shared" si="214"/>
        <v>-2.4224398106388323E-3</v>
      </c>
      <c r="P1237" s="96">
        <v>23.608684539794901</v>
      </c>
      <c r="Q1237" s="92">
        <f t="shared" si="215"/>
        <v>7.2072349178113893E-3</v>
      </c>
      <c r="R1237" s="96">
        <v>105.316123962402</v>
      </c>
      <c r="S1237" s="92">
        <f t="shared" si="216"/>
        <v>-1.5451721954444886E-2</v>
      </c>
      <c r="T1237" s="96">
        <v>103.915809631347</v>
      </c>
      <c r="U1237" s="92">
        <f t="shared" si="217"/>
        <v>-1.178103566401123E-2</v>
      </c>
      <c r="V1237" s="96">
        <v>134.46246337890599</v>
      </c>
      <c r="W1237" s="92">
        <f t="shared" si="218"/>
        <v>-3.1674175328299303E-2</v>
      </c>
      <c r="X1237" s="96">
        <v>447.50155639648398</v>
      </c>
      <c r="Y1237" s="92">
        <f t="shared" si="219"/>
        <v>6.8665797658393757E-3</v>
      </c>
    </row>
    <row r="1238" spans="3:25" ht="14.25" customHeight="1" x14ac:dyDescent="0.35">
      <c r="C1238" s="95">
        <v>44462</v>
      </c>
      <c r="D1238" s="96">
        <v>21893.25</v>
      </c>
      <c r="E1238" s="92">
        <f t="shared" si="209"/>
        <v>1.8326220682116867E-2</v>
      </c>
      <c r="F1238" s="96">
        <v>1547.59997558593</v>
      </c>
      <c r="G1238" s="92">
        <f t="shared" si="210"/>
        <v>-8.4572480966417229E-3</v>
      </c>
      <c r="H1238" s="96">
        <v>1149.19995117187</v>
      </c>
      <c r="I1238" s="92">
        <f t="shared" si="211"/>
        <v>6.7013289094097761E-3</v>
      </c>
      <c r="J1238" s="96">
        <v>19.409999847412099</v>
      </c>
      <c r="K1238" s="92">
        <f t="shared" si="212"/>
        <v>1.1991633919543387E-2</v>
      </c>
      <c r="L1238" s="96">
        <v>67.658615112304602</v>
      </c>
      <c r="M1238" s="92">
        <f t="shared" si="213"/>
        <v>2.3268554290027943E-3</v>
      </c>
      <c r="N1238" s="96">
        <v>342.01953125</v>
      </c>
      <c r="O1238" s="92">
        <f t="shared" si="214"/>
        <v>3.2970112033788634E-2</v>
      </c>
      <c r="P1238" s="96">
        <v>23.439748764038001</v>
      </c>
      <c r="Q1238" s="92">
        <f t="shared" si="215"/>
        <v>1.6483517846928919E-2</v>
      </c>
      <c r="R1238" s="96">
        <v>106.968978881835</v>
      </c>
      <c r="S1238" s="92">
        <f t="shared" si="216"/>
        <v>1.4469423712794693E-2</v>
      </c>
      <c r="T1238" s="96">
        <v>105.154640197753</v>
      </c>
      <c r="U1238" s="92">
        <f t="shared" si="217"/>
        <v>8.4864496168322034E-3</v>
      </c>
      <c r="V1238" s="96">
        <v>138.86076354980401</v>
      </c>
      <c r="W1238" s="92">
        <f t="shared" si="218"/>
        <v>4.2074585615109239E-2</v>
      </c>
      <c r="X1238" s="96">
        <v>444.44970703125</v>
      </c>
      <c r="Y1238" s="92">
        <f t="shared" si="219"/>
        <v>4.4629223216476888E-3</v>
      </c>
    </row>
    <row r="1239" spans="3:25" ht="14.25" customHeight="1" x14ac:dyDescent="0.35">
      <c r="C1239" s="95">
        <v>44461</v>
      </c>
      <c r="D1239" s="96">
        <v>21499.25</v>
      </c>
      <c r="E1239" s="92">
        <f t="shared" si="209"/>
        <v>8.1947994091302601E-3</v>
      </c>
      <c r="F1239" s="96">
        <v>1560.80004882812</v>
      </c>
      <c r="G1239" s="92">
        <f t="shared" si="210"/>
        <v>-4.9972593807234844E-2</v>
      </c>
      <c r="H1239" s="96">
        <v>1141.55004882812</v>
      </c>
      <c r="I1239" s="92">
        <f t="shared" si="211"/>
        <v>1.86045316004948E-2</v>
      </c>
      <c r="J1239" s="96">
        <v>19.1800003051757</v>
      </c>
      <c r="K1239" s="92">
        <f t="shared" si="212"/>
        <v>1.4278184026561558E-2</v>
      </c>
      <c r="L1239" s="96">
        <v>67.501548767089801</v>
      </c>
      <c r="M1239" s="92">
        <f t="shared" si="213"/>
        <v>-3.2639214772136604E-2</v>
      </c>
      <c r="N1239" s="96">
        <v>331.10302734375</v>
      </c>
      <c r="O1239" s="92">
        <f t="shared" si="214"/>
        <v>5.0296949029726701E-3</v>
      </c>
      <c r="P1239" s="96">
        <v>23.059644699096602</v>
      </c>
      <c r="Q1239" s="92">
        <f t="shared" si="215"/>
        <v>-5.4646449482087522E-3</v>
      </c>
      <c r="R1239" s="96">
        <v>105.44327545166</v>
      </c>
      <c r="S1239" s="92">
        <f t="shared" si="216"/>
        <v>2.4175821147118803E-3</v>
      </c>
      <c r="T1239" s="96">
        <v>104.269760131835</v>
      </c>
      <c r="U1239" s="92">
        <f t="shared" si="217"/>
        <v>4.8323222769612872E-3</v>
      </c>
      <c r="V1239" s="96">
        <v>133.254150390625</v>
      </c>
      <c r="W1239" s="92">
        <f t="shared" si="218"/>
        <v>1.4722105188304857E-2</v>
      </c>
      <c r="X1239" s="96">
        <v>442.47497558593699</v>
      </c>
      <c r="Y1239" s="92">
        <f t="shared" si="219"/>
        <v>3.9714254574223506E-3</v>
      </c>
    </row>
    <row r="1240" spans="3:25" ht="14.25" customHeight="1" x14ac:dyDescent="0.35">
      <c r="C1240" s="95">
        <v>44460</v>
      </c>
      <c r="D1240" s="96">
        <v>21324.5</v>
      </c>
      <c r="E1240" s="92">
        <f t="shared" si="209"/>
        <v>5.2348863574760429E-3</v>
      </c>
      <c r="F1240" s="96">
        <v>1642.90002441406</v>
      </c>
      <c r="G1240" s="92">
        <f t="shared" si="210"/>
        <v>-4.9989853061743306E-2</v>
      </c>
      <c r="H1240" s="96">
        <v>1120.69995117187</v>
      </c>
      <c r="I1240" s="92">
        <f t="shared" si="211"/>
        <v>-9.2384502644582422E-3</v>
      </c>
      <c r="J1240" s="96">
        <v>18.909999847412099</v>
      </c>
      <c r="K1240" s="92">
        <f t="shared" si="212"/>
        <v>-9.4290363403323196E-3</v>
      </c>
      <c r="L1240" s="96">
        <v>69.779083251953097</v>
      </c>
      <c r="M1240" s="92">
        <f t="shared" si="213"/>
        <v>-4.4109559548208166E-2</v>
      </c>
      <c r="N1240" s="96">
        <v>329.44601440429602</v>
      </c>
      <c r="O1240" s="92">
        <f t="shared" si="214"/>
        <v>2.1765438801329307E-2</v>
      </c>
      <c r="P1240" s="96">
        <v>23.1863498687744</v>
      </c>
      <c r="Q1240" s="92">
        <f t="shared" si="215"/>
        <v>-1.7888953969824595E-2</v>
      </c>
      <c r="R1240" s="96">
        <v>105.18897247314401</v>
      </c>
      <c r="S1240" s="92">
        <f t="shared" si="216"/>
        <v>1.1409871864241916E-2</v>
      </c>
      <c r="T1240" s="96">
        <v>103.76831817626901</v>
      </c>
      <c r="U1240" s="92">
        <f t="shared" si="217"/>
        <v>-6.2145924628326243E-3</v>
      </c>
      <c r="V1240" s="96">
        <v>131.32083129882801</v>
      </c>
      <c r="W1240" s="92">
        <f t="shared" si="218"/>
        <v>1.1541307712414461E-2</v>
      </c>
      <c r="X1240" s="96">
        <v>440.72467041015602</v>
      </c>
      <c r="Y1240" s="92">
        <f t="shared" si="219"/>
        <v>1.3415896148923911E-2</v>
      </c>
    </row>
    <row r="1241" spans="3:25" ht="14.25" customHeight="1" x14ac:dyDescent="0.35">
      <c r="C1241" s="95">
        <v>44459</v>
      </c>
      <c r="D1241" s="96">
        <v>21213.45</v>
      </c>
      <c r="F1241" s="96">
        <v>1729.34997558593</v>
      </c>
      <c r="H1241" s="96">
        <v>1131.15002441406</v>
      </c>
      <c r="J1241" s="96">
        <v>19.090000152587798</v>
      </c>
      <c r="L1241" s="96">
        <v>72.999038696289006</v>
      </c>
      <c r="N1241" s="96">
        <v>322.42822265625</v>
      </c>
      <c r="P1241" s="96">
        <v>23.608684539794901</v>
      </c>
      <c r="R1241" s="96">
        <v>104.002319335937</v>
      </c>
      <c r="T1241" s="96">
        <v>104.41722869873</v>
      </c>
      <c r="V1241" s="96">
        <v>129.822509765625</v>
      </c>
      <c r="X1241" s="96">
        <v>434.89022827148398</v>
      </c>
    </row>
    <row r="1244" spans="3:25" ht="14.25" customHeight="1" x14ac:dyDescent="0.35">
      <c r="C1244" s="97" t="s">
        <v>330</v>
      </c>
      <c r="E1244" s="92">
        <f>AVERAGE(E4:E1240)</f>
        <v>5.311644763674393E-4</v>
      </c>
      <c r="G1244" s="92">
        <f>AVERAGE(G4:G1240)</f>
        <v>3.0568111889659795E-4</v>
      </c>
      <c r="I1244" s="92">
        <f>AVERAGE(I4:I1240)</f>
        <v>6.2814938131252609E-4</v>
      </c>
      <c r="K1244" s="92">
        <f>AVERAGE(K4:K1240)</f>
        <v>2.3804047777362973E-3</v>
      </c>
      <c r="M1244" s="92">
        <f>AVERAGE(M4:M1240)</f>
        <v>7.4412720023045171E-4</v>
      </c>
      <c r="O1244" s="92">
        <f>AVERAGE(O4:O1240)</f>
        <v>7.1189721786713554E-4</v>
      </c>
      <c r="Q1244" s="92">
        <f>AVERAGE(Q4:Q1240)</f>
        <v>1.1706672529028972E-3</v>
      </c>
      <c r="S1244" s="92">
        <f>AVERAGE(S4:S1240)</f>
        <v>1.0512768763183947E-3</v>
      </c>
      <c r="U1244" s="92">
        <f>AVERAGE(U4:U1240)</f>
        <v>8.7270724214321663E-4</v>
      </c>
      <c r="W1244" s="92">
        <f>AVERAGE(W4:W1240)</f>
        <v>1.0324131396230866E-3</v>
      </c>
      <c r="Y1244" s="92">
        <f>AVERAGE(Y4:Y1240)</f>
        <v>1.1367548171662E-3</v>
      </c>
    </row>
    <row r="1245" spans="3:25" ht="14.25" customHeight="1" x14ac:dyDescent="0.35">
      <c r="C1245" s="97" t="s">
        <v>331</v>
      </c>
      <c r="E1245" s="92">
        <f>((1+E1244)^250)-1</f>
        <v>0.14197116872257709</v>
      </c>
      <c r="G1245" s="92">
        <f>((1+G1244)^250)-1</f>
        <v>7.9403530489116525E-2</v>
      </c>
      <c r="I1245" s="92">
        <f>((1+I1244)^250)-1</f>
        <v>0.1699816261217395</v>
      </c>
      <c r="K1245" s="92">
        <f>((1+K1244)^250)-1</f>
        <v>0.81193262739568062</v>
      </c>
      <c r="M1245" s="92">
        <f>((1+M1244)^250)-1</f>
        <v>0.20437723836617461</v>
      </c>
      <c r="O1245" s="92">
        <f>((1+O1244)^250)-1</f>
        <v>0.19471896836577107</v>
      </c>
      <c r="Q1245" s="92">
        <f>((1+Q1244)^250)-1</f>
        <v>0.33976689393159809</v>
      </c>
      <c r="S1245" s="92">
        <f>((1+S1244)^250)-1</f>
        <v>0.30041203980001852</v>
      </c>
      <c r="U1245" s="92">
        <f>((1+U1244)^250)-1</f>
        <v>0.24368862762168741</v>
      </c>
      <c r="W1245" s="92">
        <f>((1+W1244)^250)-1</f>
        <v>0.29430017273643228</v>
      </c>
      <c r="Y1245" s="92">
        <f>((1+Y1244)^250)-1</f>
        <v>0.32846919767757599</v>
      </c>
    </row>
    <row r="1246" spans="3:25" ht="14.25" customHeight="1" x14ac:dyDescent="0.35"/>
    <row r="1247" spans="3:25" ht="14.25" customHeight="1" x14ac:dyDescent="0.35">
      <c r="C1247" s="97" t="s">
        <v>332</v>
      </c>
      <c r="E1247" s="92">
        <f>_xlfn.STDEV.S(E4:E1240)</f>
        <v>1.23901226521767E-2</v>
      </c>
      <c r="G1247" s="92">
        <f>_xlfn.STDEV.S(G4:G1240)</f>
        <v>3.1737342680514542E-2</v>
      </c>
      <c r="I1247" s="92">
        <f>_xlfn.STDEV.S(I4:I1240)</f>
        <v>3.2691111831700495E-2</v>
      </c>
      <c r="K1247" s="92">
        <f>_xlfn.STDEV.S(K4:K1240)</f>
        <v>3.0984017936570643E-2</v>
      </c>
      <c r="M1247" s="92">
        <f>_xlfn.STDEV.S(M4:M1240)</f>
        <v>2.0419601143132581E-2</v>
      </c>
      <c r="O1247" s="92">
        <f>_xlfn.STDEV.S(O4:O1240)</f>
        <v>2.6527101578860884E-2</v>
      </c>
      <c r="Q1247" s="92">
        <f>_xlfn.STDEV.S(Q4:Q1240)</f>
        <v>2.1519687712196717E-2</v>
      </c>
      <c r="S1247" s="92">
        <f>_xlfn.STDEV.S(S4:S1240)</f>
        <v>1.5768016086814603E-2</v>
      </c>
      <c r="U1247" s="92">
        <f>_xlfn.STDEV.S(U4:U1240)</f>
        <v>1.5882582094754055E-2</v>
      </c>
      <c r="W1247" s="92">
        <f>_xlfn.STDEV.S(W4:W1240)</f>
        <v>2.0397125947766194E-2</v>
      </c>
      <c r="Y1247" s="92">
        <f>_xlfn.STDEV.S(Y4:Y1240)</f>
        <v>2.2669777728348987E-2</v>
      </c>
    </row>
    <row r="1248" spans="3:25" ht="14.25" customHeight="1" x14ac:dyDescent="0.35">
      <c r="C1248" s="97" t="s">
        <v>333</v>
      </c>
      <c r="E1248" s="92">
        <f>SQRT(E1247)</f>
        <v>0.11131092782012331</v>
      </c>
      <c r="G1248" s="92">
        <f>SQRT(G1247)</f>
        <v>0.17814977597660497</v>
      </c>
      <c r="I1248" s="92">
        <f>SQRT(I1247)</f>
        <v>0.1808068356885339</v>
      </c>
      <c r="K1248" s="92">
        <f>SQRT(K1247)</f>
        <v>0.17602277675508543</v>
      </c>
      <c r="M1248" s="92">
        <f>SQRT(M1247)</f>
        <v>0.14289716982198275</v>
      </c>
      <c r="O1248" s="92">
        <f>SQRT(O1247)</f>
        <v>0.16287142652675723</v>
      </c>
      <c r="Q1248" s="92">
        <f>SQRT(Q1247)</f>
        <v>0.14669590216565942</v>
      </c>
      <c r="S1248" s="92">
        <f>SQRT(S1247)</f>
        <v>0.12557076127353295</v>
      </c>
      <c r="U1248" s="92">
        <f>SQRT(U1247)</f>
        <v>0.12602611671694902</v>
      </c>
      <c r="W1248" s="92">
        <f>SQRT(W1247)</f>
        <v>0.14281850702120574</v>
      </c>
      <c r="Y1248" s="92">
        <f>SQRT(Y1247)</f>
        <v>0.15056486219682527</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Data Sources &amp; Assumptions</vt:lpstr>
      <vt:lpstr>Data Audit</vt:lpstr>
      <vt:lpstr>Fundamental Analysis</vt:lpstr>
      <vt:lpstr>Fundamental Scoring</vt:lpstr>
      <vt:lpstr>Portfolio 1 - Equal Weight</vt:lpstr>
      <vt:lpstr>Portfolio 2 - Criteria Based</vt:lpstr>
      <vt:lpstr>Correlation Matrix</vt:lpstr>
      <vt:lpstr>Covariance Matrix</vt:lpstr>
      <vt:lpstr>Markowitz Optimisation</vt:lpstr>
      <vt:lpstr>Portfolio 4 - Benchmark</vt:lpstr>
      <vt:lpstr>Portfolio 5 - Mutual Fund 1</vt:lpstr>
      <vt:lpstr>Portfolio 6 - Mutual Fund 2</vt:lpstr>
      <vt:lpstr>Portfolio Performance</vt:lpstr>
      <vt:lpstr>Returns &amp; Ratios</vt:lpstr>
      <vt:lpstr>Investor Recommendations</vt:lpstr>
      <vt:lpstr>Dashboard</vt:lpstr>
      <vt:lpstr>Daily Returns</vt:lpstr>
      <vt:lpstr>Historical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pushp sejwal</dc:creator>
  <dc:description/>
  <cp:lastModifiedBy>PRATEEK SINGH</cp:lastModifiedBy>
  <cp:revision>17</cp:revision>
  <dcterms:created xsi:type="dcterms:W3CDTF">2026-09-18T08:07:25Z</dcterms:created>
  <dcterms:modified xsi:type="dcterms:W3CDTF">2026-10-13T13:43:15Z</dcterms:modified>
  <dc:language>en-US</dc:language>
</cp:coreProperties>
</file>