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EA88045-48E8-41BD-A701-D2AECCABBCFF}" xr6:coauthVersionLast="47" xr6:coauthVersionMax="47" xr10:uidLastSave="{00000000-0000-0000-0000-000000000000}"/>
  <bookViews>
    <workbookView xWindow="-108" yWindow="-108" windowWidth="23256" windowHeight="12456" firstSheet="2" activeTab="2" xr2:uid="{71C33E54-B1D2-4385-B437-C8A288C2C430}"/>
  </bookViews>
  <sheets>
    <sheet name="2.1" sheetId="1" r:id="rId1"/>
    <sheet name="2.2" sheetId="2" r:id="rId2"/>
    <sheet name="2.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G2" i="4" s="1"/>
  <c r="D2" i="4"/>
  <c r="C3" i="4"/>
  <c r="D3" i="4"/>
  <c r="C4" i="4"/>
  <c r="D4" i="4"/>
  <c r="C5" i="4"/>
  <c r="D5" i="4"/>
  <c r="C6" i="4"/>
  <c r="D6" i="4"/>
  <c r="C7" i="4"/>
  <c r="D7" i="4"/>
  <c r="C8" i="4"/>
  <c r="D8" i="4"/>
  <c r="C5" i="2" a="1"/>
  <c r="C5" i="2" s="1"/>
  <c r="F10" i="2" l="1"/>
  <c r="G10" i="2" s="1"/>
  <c r="F11" i="2"/>
  <c r="G11" i="2" s="1"/>
  <c r="F12" i="2"/>
  <c r="G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<sst xmlns="http://schemas.openxmlformats.org/spreadsheetml/2006/main" count="45" uniqueCount="30">
  <si>
    <t>for Silicon (Si)</t>
  </si>
  <si>
    <t>------------------------------------------------------------</t>
  </si>
  <si>
    <t>Reverse Bias</t>
  </si>
  <si>
    <t>Forward Bias</t>
  </si>
  <si>
    <t>Voltage (V) (#1)</t>
  </si>
  <si>
    <t xml:space="preserve"> Current (A/cm2) (#1)</t>
  </si>
  <si>
    <t>Voltage (V) (#2)</t>
  </si>
  <si>
    <t xml:space="preserve"> Current (A/cm2) (#2)</t>
  </si>
  <si>
    <t>cut-in voltage ~ 0.55V</t>
  </si>
  <si>
    <t>for Germanium (Ge)</t>
  </si>
  <si>
    <t>cut-in voltage ~ 0.12V</t>
  </si>
  <si>
    <t>from this table, we observe that Ge supports better conduction over Si; which is why we observe a higher current density in both forward and reverse bias in Ge over Si</t>
  </si>
  <si>
    <r>
      <t xml:space="preserve"> Si diode </t>
    </r>
    <r>
      <rPr>
        <sz val="11"/>
        <color theme="1"/>
        <rFont val="Aptos Narrow"/>
        <family val="2"/>
        <scheme val="minor"/>
      </rPr>
      <t>(forward bias)</t>
    </r>
  </si>
  <si>
    <t>Voltage (V)</t>
  </si>
  <si>
    <t xml:space="preserve"> Current (A/cm2)</t>
  </si>
  <si>
    <t>ln(Current)</t>
  </si>
  <si>
    <t>ranges</t>
  </si>
  <si>
    <t>slope values</t>
  </si>
  <si>
    <t>ideality factor</t>
  </si>
  <si>
    <t>0 - 0.2V</t>
  </si>
  <si>
    <t xml:space="preserve"> </t>
  </si>
  <si>
    <t>0.3V - 0.5V</t>
  </si>
  <si>
    <t>0.6V - 0.8V</t>
  </si>
  <si>
    <t>at  high forward bias, the injected carrier concentration becomes comparable to the doping levels. this high-level injection can lead to a reduction in the diode's conductivity because both electron and hole concentrations increase significantly, affecting the overall current.</t>
  </si>
  <si>
    <t>Temp(T)</t>
  </si>
  <si>
    <t>ln(I_S)</t>
  </si>
  <si>
    <t>ln(I_S/T^3)</t>
  </si>
  <si>
    <t>1/kT</t>
  </si>
  <si>
    <t>slope</t>
  </si>
  <si>
    <t>Band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</si>
</sst>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vertical="center" wrapText="1"/>
    </xf>
    <xf numFmtId="11" fontId="0" fillId="0" borderId="15" xfId="0" applyNumberFormat="1" applyBorder="1"/>
    <xf numFmtId="0" fontId="0" fillId="0" borderId="16" xfId="0" applyBorder="1"/>
    <xf numFmtId="0" fontId="0" fillId="0" borderId="17" xfId="0" applyBorder="1"/>
    <xf numFmtId="11" fontId="0" fillId="0" borderId="18" xfId="0" applyNumberFormat="1" applyBorder="1"/>
    <xf numFmtId="0" fontId="0" fillId="0" borderId="15" xfId="0" applyBorder="1"/>
    <xf numFmtId="0" fontId="0" fillId="0" borderId="18" xfId="0" applyBorder="1"/>
    <xf numFmtId="0" fontId="16" fillId="0" borderId="19" xfId="0" applyFont="1" applyBorder="1"/>
    <xf numFmtId="0" fontId="16" fillId="0" borderId="10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Font="1" applyBorder="1"/>
    <xf numFmtId="0" fontId="0" fillId="0" borderId="22" xfId="0" applyBorder="1"/>
    <xf numFmtId="0" fontId="0" fillId="0" borderId="24" xfId="0" applyBorder="1"/>
    <xf numFmtId="0" fontId="0" fillId="0" borderId="26" xfId="0" applyBorder="1"/>
    <xf numFmtId="0" fontId="0" fillId="0" borderId="23" xfId="0" applyFont="1" applyBorder="1"/>
    <xf numFmtId="0" fontId="0" fillId="0" borderId="25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IV Characteristics for Si diode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'2.1'!$E$8:$E$56</c:f>
              <c:numCache>
                <c:formatCode>General</c:formatCode>
                <c:ptCount val="49"/>
                <c:pt idx="0">
                  <c:v>0.10204081600000001</c:v>
                </c:pt>
                <c:pt idx="1">
                  <c:v>0.20408163300000001</c:v>
                </c:pt>
                <c:pt idx="2">
                  <c:v>0.30612244900000002</c:v>
                </c:pt>
                <c:pt idx="3">
                  <c:v>0.408163265</c:v>
                </c:pt>
                <c:pt idx="4">
                  <c:v>0.510204082</c:v>
                </c:pt>
                <c:pt idx="5">
                  <c:v>0.61224489800000004</c:v>
                </c:pt>
                <c:pt idx="6">
                  <c:v>0.71428571399999996</c:v>
                </c:pt>
                <c:pt idx="7">
                  <c:v>0.81632653099999997</c:v>
                </c:pt>
                <c:pt idx="8">
                  <c:v>0.918367347</c:v>
                </c:pt>
                <c:pt idx="9">
                  <c:v>1.0204081599999999</c:v>
                </c:pt>
                <c:pt idx="10">
                  <c:v>1.1224489799999999</c:v>
                </c:pt>
                <c:pt idx="11">
                  <c:v>1.2244898</c:v>
                </c:pt>
                <c:pt idx="12">
                  <c:v>1.3265306100000001</c:v>
                </c:pt>
                <c:pt idx="13">
                  <c:v>1.4285714300000001</c:v>
                </c:pt>
                <c:pt idx="14">
                  <c:v>1.53061224</c:v>
                </c:pt>
                <c:pt idx="15">
                  <c:v>1.63265306</c:v>
                </c:pt>
                <c:pt idx="16">
                  <c:v>1.73469388</c:v>
                </c:pt>
                <c:pt idx="17">
                  <c:v>1.8367346899999999</c:v>
                </c:pt>
                <c:pt idx="18">
                  <c:v>1.9387755099999999</c:v>
                </c:pt>
                <c:pt idx="19">
                  <c:v>2.0408163300000002</c:v>
                </c:pt>
                <c:pt idx="20">
                  <c:v>2.1428571399999998</c:v>
                </c:pt>
                <c:pt idx="21">
                  <c:v>2.2448979599999999</c:v>
                </c:pt>
                <c:pt idx="22">
                  <c:v>2.3469387799999999</c:v>
                </c:pt>
                <c:pt idx="23">
                  <c:v>2.44897959</c:v>
                </c:pt>
                <c:pt idx="24">
                  <c:v>2.55102041</c:v>
                </c:pt>
                <c:pt idx="25">
                  <c:v>2.6530612200000001</c:v>
                </c:pt>
                <c:pt idx="26">
                  <c:v>2.7551020400000001</c:v>
                </c:pt>
                <c:pt idx="27">
                  <c:v>2.8571428600000002</c:v>
                </c:pt>
                <c:pt idx="28">
                  <c:v>2.9591836699999998</c:v>
                </c:pt>
                <c:pt idx="29">
                  <c:v>3.0612244899999999</c:v>
                </c:pt>
                <c:pt idx="30">
                  <c:v>3.1632653099999999</c:v>
                </c:pt>
                <c:pt idx="31">
                  <c:v>3.26530612</c:v>
                </c:pt>
                <c:pt idx="32">
                  <c:v>3.36734694</c:v>
                </c:pt>
                <c:pt idx="33">
                  <c:v>3.46938776</c:v>
                </c:pt>
                <c:pt idx="34">
                  <c:v>3.5714285700000001</c:v>
                </c:pt>
                <c:pt idx="35">
                  <c:v>3.6734693900000002</c:v>
                </c:pt>
                <c:pt idx="36">
                  <c:v>3.7755101999999998</c:v>
                </c:pt>
                <c:pt idx="37">
                  <c:v>3.8775510199999998</c:v>
                </c:pt>
                <c:pt idx="38">
                  <c:v>3.9795918399999999</c:v>
                </c:pt>
                <c:pt idx="39">
                  <c:v>4.0816326500000004</c:v>
                </c:pt>
                <c:pt idx="40">
                  <c:v>4.1836734699999996</c:v>
                </c:pt>
                <c:pt idx="41">
                  <c:v>4.2857142899999996</c:v>
                </c:pt>
                <c:pt idx="42">
                  <c:v>4.3877550999999997</c:v>
                </c:pt>
                <c:pt idx="43">
                  <c:v>4.4897959199999997</c:v>
                </c:pt>
                <c:pt idx="44">
                  <c:v>4.5918367299999998</c:v>
                </c:pt>
                <c:pt idx="45">
                  <c:v>4.6938775499999998</c:v>
                </c:pt>
                <c:pt idx="46">
                  <c:v>4.7959183699999999</c:v>
                </c:pt>
                <c:pt idx="47">
                  <c:v>4.89795918</c:v>
                </c:pt>
                <c:pt idx="48">
                  <c:v>5</c:v>
                </c:pt>
              </c:numCache>
            </c:numRef>
          </c:xVal>
          <c:yVal>
            <c:numRef>
              <c:f>'2.1'!$F$8:$F$56</c:f>
              <c:numCache>
                <c:formatCode>General</c:formatCode>
                <c:ptCount val="49"/>
                <c:pt idx="0">
                  <c:v>5.1493026800000005E-4</c:v>
                </c:pt>
                <c:pt idx="1">
                  <c:v>4.6820121900000003E-3</c:v>
                </c:pt>
                <c:pt idx="2">
                  <c:v>4.2331273000000003E-2</c:v>
                </c:pt>
                <c:pt idx="3">
                  <c:v>0.43444421500000002</c:v>
                </c:pt>
                <c:pt idx="4">
                  <c:v>4.04577118</c:v>
                </c:pt>
                <c:pt idx="5">
                  <c:v>16.035344299999998</c:v>
                </c:pt>
                <c:pt idx="6">
                  <c:v>33.725711599999997</c:v>
                </c:pt>
                <c:pt idx="7">
                  <c:v>54.209503599999998</c:v>
                </c:pt>
                <c:pt idx="8">
                  <c:v>76.459758800000003</c:v>
                </c:pt>
                <c:pt idx="9">
                  <c:v>100.06895299999999</c:v>
                </c:pt>
                <c:pt idx="10">
                  <c:v>124.82834</c:v>
                </c:pt>
                <c:pt idx="11">
                  <c:v>150.60323700000001</c:v>
                </c:pt>
                <c:pt idx="12">
                  <c:v>177.29149899999999</c:v>
                </c:pt>
                <c:pt idx="13">
                  <c:v>204.80803399999999</c:v>
                </c:pt>
                <c:pt idx="14">
                  <c:v>233.07824299999999</c:v>
                </c:pt>
                <c:pt idx="15">
                  <c:v>262.03473500000001</c:v>
                </c:pt>
                <c:pt idx="16">
                  <c:v>291.61536699999999</c:v>
                </c:pt>
                <c:pt idx="17">
                  <c:v>321.761888</c:v>
                </c:pt>
                <c:pt idx="18">
                  <c:v>352.41890000000001</c:v>
                </c:pt>
                <c:pt idx="19">
                  <c:v>383.53300999999999</c:v>
                </c:pt>
                <c:pt idx="20">
                  <c:v>415.05214699999999</c:v>
                </c:pt>
                <c:pt idx="21">
                  <c:v>446.92499500000002</c:v>
                </c:pt>
                <c:pt idx="22">
                  <c:v>479.10054400000001</c:v>
                </c:pt>
                <c:pt idx="23">
                  <c:v>511.52774599999998</c:v>
                </c:pt>
                <c:pt idx="24">
                  <c:v>544.15525300000002</c:v>
                </c:pt>
                <c:pt idx="25">
                  <c:v>576.93124699999998</c:v>
                </c:pt>
                <c:pt idx="26">
                  <c:v>609.80333499999995</c:v>
                </c:pt>
                <c:pt idx="27">
                  <c:v>642.71850099999995</c:v>
                </c:pt>
                <c:pt idx="28">
                  <c:v>675.62311699999998</c:v>
                </c:pt>
                <c:pt idx="29">
                  <c:v>708.46299799999997</c:v>
                </c:pt>
                <c:pt idx="30">
                  <c:v>741.18348600000002</c:v>
                </c:pt>
                <c:pt idx="31">
                  <c:v>773.72958400000005</c:v>
                </c:pt>
                <c:pt idx="32">
                  <c:v>806.04610400000001</c:v>
                </c:pt>
                <c:pt idx="33">
                  <c:v>838.07785899999999</c:v>
                </c:pt>
                <c:pt idx="34">
                  <c:v>869.76987699999995</c:v>
                </c:pt>
                <c:pt idx="35">
                  <c:v>901.06765399999995</c:v>
                </c:pt>
                <c:pt idx="36">
                  <c:v>931.91742899999997</c:v>
                </c:pt>
                <c:pt idx="37">
                  <c:v>962.26651500000003</c:v>
                </c:pt>
                <c:pt idx="38">
                  <c:v>992.06364699999995</c:v>
                </c:pt>
                <c:pt idx="39">
                  <c:v>1021.2593900000001</c:v>
                </c:pt>
                <c:pt idx="40">
                  <c:v>1049.8065799999999</c:v>
                </c:pt>
                <c:pt idx="41">
                  <c:v>1077.6608000000001</c:v>
                </c:pt>
                <c:pt idx="42">
                  <c:v>1104.7808500000001</c:v>
                </c:pt>
                <c:pt idx="43">
                  <c:v>1131.12932</c:v>
                </c:pt>
                <c:pt idx="44">
                  <c:v>1156.6730700000001</c:v>
                </c:pt>
                <c:pt idx="45">
                  <c:v>1181.3836899999999</c:v>
                </c:pt>
                <c:pt idx="46">
                  <c:v>1205.2379800000001</c:v>
                </c:pt>
                <c:pt idx="47">
                  <c:v>1228.21829</c:v>
                </c:pt>
                <c:pt idx="48">
                  <c:v>1250.3127300000001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4-4544-9CAE-4017A18E8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4351"/>
        <c:axId val="11363471"/>
      </c:scatterChart>
      <c:valAx>
        <c:axId val="113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3471"/>
        <c:crosses val="autoZero"/>
        <c:crossBetween val="midCat"/>
      </c:valAx>
      <c:valAx>
        <c:axId val="1136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Current (A/cm2)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4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IV Characteristics for Ge diode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'2.1'!$E$68:$E$116</c:f>
              <c:numCache>
                <c:formatCode>General</c:formatCode>
                <c:ptCount val="49"/>
                <c:pt idx="0">
                  <c:v>0.10204081600000001</c:v>
                </c:pt>
                <c:pt idx="1">
                  <c:v>0.20408163300000001</c:v>
                </c:pt>
                <c:pt idx="2">
                  <c:v>0.30612244900000002</c:v>
                </c:pt>
                <c:pt idx="3">
                  <c:v>0.408163265</c:v>
                </c:pt>
                <c:pt idx="4">
                  <c:v>0.510204082</c:v>
                </c:pt>
                <c:pt idx="5">
                  <c:v>0.61224489800000004</c:v>
                </c:pt>
                <c:pt idx="6">
                  <c:v>0.71428571399999996</c:v>
                </c:pt>
                <c:pt idx="7">
                  <c:v>0.81632653099999997</c:v>
                </c:pt>
                <c:pt idx="8">
                  <c:v>0.918367347</c:v>
                </c:pt>
                <c:pt idx="9">
                  <c:v>1.0204081599999999</c:v>
                </c:pt>
                <c:pt idx="10">
                  <c:v>1.1224489799999999</c:v>
                </c:pt>
                <c:pt idx="11">
                  <c:v>1.2244898</c:v>
                </c:pt>
                <c:pt idx="12">
                  <c:v>1.3265306100000001</c:v>
                </c:pt>
                <c:pt idx="13">
                  <c:v>1.4285714300000001</c:v>
                </c:pt>
                <c:pt idx="14">
                  <c:v>1.53061224</c:v>
                </c:pt>
                <c:pt idx="15">
                  <c:v>1.63265306</c:v>
                </c:pt>
                <c:pt idx="16">
                  <c:v>1.73469388</c:v>
                </c:pt>
                <c:pt idx="17">
                  <c:v>1.8367346899999999</c:v>
                </c:pt>
                <c:pt idx="18">
                  <c:v>1.9387755099999999</c:v>
                </c:pt>
                <c:pt idx="19">
                  <c:v>2.0408163300000002</c:v>
                </c:pt>
                <c:pt idx="20">
                  <c:v>2.1428571399999998</c:v>
                </c:pt>
                <c:pt idx="21">
                  <c:v>2.2448979599999999</c:v>
                </c:pt>
                <c:pt idx="22">
                  <c:v>2.3469387799999999</c:v>
                </c:pt>
                <c:pt idx="23">
                  <c:v>2.44897959</c:v>
                </c:pt>
                <c:pt idx="24">
                  <c:v>2.55102041</c:v>
                </c:pt>
                <c:pt idx="25">
                  <c:v>2.6530612200000001</c:v>
                </c:pt>
                <c:pt idx="26">
                  <c:v>2.7551020400000001</c:v>
                </c:pt>
                <c:pt idx="27">
                  <c:v>2.8571428600000002</c:v>
                </c:pt>
                <c:pt idx="28">
                  <c:v>2.9591836699999998</c:v>
                </c:pt>
                <c:pt idx="29">
                  <c:v>3.0612244899999999</c:v>
                </c:pt>
                <c:pt idx="30">
                  <c:v>3.1632653099999999</c:v>
                </c:pt>
                <c:pt idx="31">
                  <c:v>3.26530612</c:v>
                </c:pt>
                <c:pt idx="32">
                  <c:v>3.36734694</c:v>
                </c:pt>
                <c:pt idx="33">
                  <c:v>3.46938776</c:v>
                </c:pt>
                <c:pt idx="34">
                  <c:v>3.5714285700000001</c:v>
                </c:pt>
                <c:pt idx="35">
                  <c:v>3.6734693900000002</c:v>
                </c:pt>
                <c:pt idx="36">
                  <c:v>3.7755101999999998</c:v>
                </c:pt>
                <c:pt idx="37">
                  <c:v>3.8775510199999998</c:v>
                </c:pt>
                <c:pt idx="38">
                  <c:v>3.9795918399999999</c:v>
                </c:pt>
                <c:pt idx="39">
                  <c:v>4.0816326500000004</c:v>
                </c:pt>
                <c:pt idx="40">
                  <c:v>4.1836734699999996</c:v>
                </c:pt>
                <c:pt idx="41">
                  <c:v>4.2857142899999996</c:v>
                </c:pt>
                <c:pt idx="42">
                  <c:v>4.3877550999999997</c:v>
                </c:pt>
                <c:pt idx="43">
                  <c:v>4.4897959199999997</c:v>
                </c:pt>
                <c:pt idx="44">
                  <c:v>4.5918367299999998</c:v>
                </c:pt>
                <c:pt idx="45">
                  <c:v>4.6938775499999998</c:v>
                </c:pt>
                <c:pt idx="46">
                  <c:v>4.7959183699999999</c:v>
                </c:pt>
                <c:pt idx="47">
                  <c:v>4.89795918</c:v>
                </c:pt>
                <c:pt idx="48">
                  <c:v>5</c:v>
                </c:pt>
              </c:numCache>
            </c:numRef>
          </c:xVal>
          <c:yVal>
            <c:numRef>
              <c:f>'2.1'!$F$68:$F$116</c:f>
              <c:numCache>
                <c:formatCode>General</c:formatCode>
                <c:ptCount val="49"/>
                <c:pt idx="0">
                  <c:v>6.0045803800000002</c:v>
                </c:pt>
                <c:pt idx="1">
                  <c:v>38.8548039</c:v>
                </c:pt>
                <c:pt idx="2">
                  <c:v>98.067293899999996</c:v>
                </c:pt>
                <c:pt idx="3">
                  <c:v>171.947284</c:v>
                </c:pt>
                <c:pt idx="4">
                  <c:v>256.34083600000002</c:v>
                </c:pt>
                <c:pt idx="5">
                  <c:v>349.54524900000001</c:v>
                </c:pt>
                <c:pt idx="6">
                  <c:v>450.34728699999999</c:v>
                </c:pt>
                <c:pt idx="7">
                  <c:v>557.44717300000002</c:v>
                </c:pt>
                <c:pt idx="8">
                  <c:v>669.25896499999999</c:v>
                </c:pt>
                <c:pt idx="9">
                  <c:v>783.85045600000001</c:v>
                </c:pt>
                <c:pt idx="10">
                  <c:v>898.94491700000003</c:v>
                </c:pt>
                <c:pt idx="11">
                  <c:v>1011.9498599999999</c:v>
                </c:pt>
                <c:pt idx="12">
                  <c:v>1120.00756</c:v>
                </c:pt>
                <c:pt idx="13">
                  <c:v>1220.1130599999999</c:v>
                </c:pt>
                <c:pt idx="14">
                  <c:v>1309.4224999999999</c:v>
                </c:pt>
                <c:pt idx="15">
                  <c:v>1385.86482</c:v>
                </c:pt>
                <c:pt idx="16">
                  <c:v>1448.83906</c:v>
                </c:pt>
                <c:pt idx="17">
                  <c:v>1499.37581</c:v>
                </c:pt>
                <c:pt idx="18">
                  <c:v>1539.5309999999999</c:v>
                </c:pt>
                <c:pt idx="19">
                  <c:v>1571.5695800000001</c:v>
                </c:pt>
                <c:pt idx="20">
                  <c:v>1597.46675</c:v>
                </c:pt>
                <c:pt idx="21">
                  <c:v>1618.76226</c:v>
                </c:pt>
                <c:pt idx="22">
                  <c:v>1636.5966599999999</c:v>
                </c:pt>
                <c:pt idx="23">
                  <c:v>1651.79934</c:v>
                </c:pt>
                <c:pt idx="24">
                  <c:v>1664.97271</c:v>
                </c:pt>
                <c:pt idx="25">
                  <c:v>1676.55763</c:v>
                </c:pt>
                <c:pt idx="26">
                  <c:v>1686.8804399999999</c:v>
                </c:pt>
                <c:pt idx="27">
                  <c:v>1696.1859099999999</c:v>
                </c:pt>
                <c:pt idx="28">
                  <c:v>1704.6601499999999</c:v>
                </c:pt>
                <c:pt idx="29">
                  <c:v>1712.4465399999999</c:v>
                </c:pt>
                <c:pt idx="30">
                  <c:v>1719.6571100000001</c:v>
                </c:pt>
                <c:pt idx="31">
                  <c:v>1726.3805400000001</c:v>
                </c:pt>
                <c:pt idx="32">
                  <c:v>1732.6880200000001</c:v>
                </c:pt>
                <c:pt idx="33">
                  <c:v>1738.6374599999999</c:v>
                </c:pt>
                <c:pt idx="34">
                  <c:v>1744.27656</c:v>
                </c:pt>
                <c:pt idx="35">
                  <c:v>1749.6450500000001</c:v>
                </c:pt>
                <c:pt idx="36">
                  <c:v>1754.7763399999999</c:v>
                </c:pt>
                <c:pt idx="37">
                  <c:v>1759.69875</c:v>
                </c:pt>
                <c:pt idx="38">
                  <c:v>1764.43643</c:v>
                </c:pt>
                <c:pt idx="39">
                  <c:v>1769.0101400000001</c:v>
                </c:pt>
                <c:pt idx="40">
                  <c:v>1773.43776</c:v>
                </c:pt>
                <c:pt idx="41">
                  <c:v>1777.7348400000001</c:v>
                </c:pt>
                <c:pt idx="42">
                  <c:v>1781.91489</c:v>
                </c:pt>
                <c:pt idx="43">
                  <c:v>1785.9897599999999</c:v>
                </c:pt>
                <c:pt idx="44">
                  <c:v>1789.9698699999999</c:v>
                </c:pt>
                <c:pt idx="45">
                  <c:v>1793.8643999999999</c:v>
                </c:pt>
                <c:pt idx="46">
                  <c:v>1797.6815099999999</c:v>
                </c:pt>
                <c:pt idx="47">
                  <c:v>1801.4284299999999</c:v>
                </c:pt>
                <c:pt idx="48">
                  <c:v>1805.1116300000001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77-4C30-A6BB-3A03D71AD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3599"/>
        <c:axId val="4508799"/>
      </c:scatterChart>
      <c:valAx>
        <c:axId val="4513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8799"/>
        <c:crosses val="autoZero"/>
        <c:crossBetween val="midCat"/>
      </c:valAx>
      <c:valAx>
        <c:axId val="450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Current (A/cm2)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3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ln(I) v/s V Characteristics for Si diode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'2.2'!$A$7:$A$30</c:f>
              <c:numCache>
                <c:formatCode>General</c:formatCode>
                <c:ptCount val="24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</c:numCache>
            </c:numRef>
          </c:xVal>
          <c:yVal>
            <c:numRef>
              <c:f>'2.2'!$C$7:$C$30</c:f>
              <c:numCache>
                <c:formatCode>General</c:formatCode>
                <c:ptCount val="24"/>
                <c:pt idx="0">
                  <c:v>-14.430168526746975</c:v>
                </c:pt>
                <c:pt idx="1">
                  <c:v>-13.06480892255453</c:v>
                </c:pt>
                <c:pt idx="2">
                  <c:v>-11.800460965497532</c:v>
                </c:pt>
                <c:pt idx="3">
                  <c:v>-10.451366295851395</c:v>
                </c:pt>
                <c:pt idx="4">
                  <c:v>-8.9549667622197706</c:v>
                </c:pt>
                <c:pt idx="5">
                  <c:v>-7.3146608685857863</c:v>
                </c:pt>
                <c:pt idx="6">
                  <c:v>-5.5771044159432108</c:v>
                </c:pt>
                <c:pt idx="7">
                  <c:v>-3.8082529253427442</c:v>
                </c:pt>
                <c:pt idx="8">
                  <c:v>-2.1099188689163348</c:v>
                </c:pt>
                <c:pt idx="9">
                  <c:v>-0.61092749591355489</c:v>
                </c:pt>
                <c:pt idx="10">
                  <c:v>0.66506007494147446</c:v>
                </c:pt>
                <c:pt idx="11">
                  <c:v>1.7890060370103127</c:v>
                </c:pt>
                <c:pt idx="12">
                  <c:v>2.825950527657525</c:v>
                </c:pt>
                <c:pt idx="13">
                  <c:v>3.8105151919064468</c:v>
                </c:pt>
                <c:pt idx="14">
                  <c:v>4.7471125581931117</c:v>
                </c:pt>
                <c:pt idx="15">
                  <c:v>5.5987512381133895</c:v>
                </c:pt>
                <c:pt idx="16">
                  <c:v>6.2714365072609235</c:v>
                </c:pt>
                <c:pt idx="17">
                  <c:v>6.6848982153764043</c:v>
                </c:pt>
                <c:pt idx="18">
                  <c:v>6.8930275788712949</c:v>
                </c:pt>
                <c:pt idx="19">
                  <c:v>7.0003004031775182</c:v>
                </c:pt>
                <c:pt idx="20">
                  <c:v>7.062228426811</c:v>
                </c:pt>
                <c:pt idx="21">
                  <c:v>7.0999480710920491</c:v>
                </c:pt>
                <c:pt idx="22">
                  <c:v>7.122903956290612</c:v>
                </c:pt>
                <c:pt idx="23">
                  <c:v>7.1363527625328089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88-4310-90A2-28944A249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015871"/>
        <c:axId val="497003391"/>
      </c:scatterChart>
      <c:valAx>
        <c:axId val="49701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03391"/>
        <c:crosses val="autoZero"/>
        <c:crossBetween val="midCat"/>
      </c:valAx>
      <c:valAx>
        <c:axId val="49700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Current (A/cm2)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1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ln(I_S/T^3) vs 1/kT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'2.3'!$D$2:$D$8</c:f>
              <c:numCache>
                <c:formatCode>General</c:formatCode>
                <c:ptCount val="7"/>
                <c:pt idx="0">
                  <c:v>46.418072820951146</c:v>
                </c:pt>
                <c:pt idx="1">
                  <c:v>42.159701539668085</c:v>
                </c:pt>
                <c:pt idx="2">
                  <c:v>38.681728248558265</c:v>
                </c:pt>
                <c:pt idx="3">
                  <c:v>35.786391458819004</c:v>
                </c:pt>
                <c:pt idx="4">
                  <c:v>33.172263197891759</c:v>
                </c:pt>
                <c:pt idx="5">
                  <c:v>30.889463014177121</c:v>
                </c:pt>
                <c:pt idx="6">
                  <c:v>28.882813357007226</c:v>
                </c:pt>
              </c:numCache>
            </c:numRef>
          </c:xVal>
          <c:yVal>
            <c:numRef>
              <c:f>'2.3'!$C$2:$C$8</c:f>
              <c:numCache>
                <c:formatCode>General</c:formatCode>
                <c:ptCount val="7"/>
                <c:pt idx="0">
                  <c:v>-15.647182753586739</c:v>
                </c:pt>
                <c:pt idx="1">
                  <c:v>-14.845413292999716</c:v>
                </c:pt>
                <c:pt idx="2">
                  <c:v>-14.369347423968602</c:v>
                </c:pt>
                <c:pt idx="3">
                  <c:v>-14.090475546989214</c:v>
                </c:pt>
                <c:pt idx="4">
                  <c:v>-13.934399463450378</c:v>
                </c:pt>
                <c:pt idx="5">
                  <c:v>-13.856978077911233</c:v>
                </c:pt>
                <c:pt idx="6">
                  <c:v>-13.831593641323945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D1-4B61-A865-84832C1CE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219087"/>
        <c:axId val="933216687"/>
      </c:scatterChart>
      <c:valAx>
        <c:axId val="933219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1/kT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216687"/>
        <c:crosses val="autoZero"/>
        <c:crossBetween val="midCat"/>
      </c:valAx>
      <c:valAx>
        <c:axId val="9332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ln(I_S)/T^3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21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617220</xdr:colOff>
      <xdr:row>14</xdr:row>
      <xdr:rowOff>34290</xdr:rowOff>
    </xdr:from>
    <xdr:to>
      <xdr:col>14</xdr:col>
      <xdr:colOff>53340</xdr:colOff>
      <xdr:row>29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8B14DC-CFCE-846A-03C3-FB186F85D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160020</xdr:colOff>
      <xdr:row>70</xdr:row>
      <xdr:rowOff>41910</xdr:rowOff>
    </xdr:from>
    <xdr:to>
      <xdr:col>13</xdr:col>
      <xdr:colOff>205740</xdr:colOff>
      <xdr:row>85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1831C2-08EE-08C1-CD27-65170B18B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118</xdr:row>
      <xdr:rowOff>0</xdr:rowOff>
    </xdr:from>
    <xdr:to>
      <xdr:col>7</xdr:col>
      <xdr:colOff>434340</xdr:colOff>
      <xdr:row>125</xdr:row>
      <xdr:rowOff>22860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410F49-B64C-C48F-BD5E-C65B03327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" y="21579840"/>
          <a:ext cx="596646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144780</xdr:colOff>
      <xdr:row>7</xdr:row>
      <xdr:rowOff>160020</xdr:rowOff>
    </xdr:from>
    <xdr:to>
      <xdr:col>16</xdr:col>
      <xdr:colOff>236220</xdr:colOff>
      <xdr:row>25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BA960E-99A7-12BF-4D44-67C01FC04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4</xdr:row>
      <xdr:rowOff>11430</xdr:rowOff>
    </xdr:from>
    <xdr:to>
      <xdr:col>15</xdr:col>
      <xdr:colOff>281940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42F599-1E2D-481A-91AD-F83EBBE4C6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FA1D-B43B-49DC-82CC-F925CD24C526}">
  <dimension ref="A1:O126"/>
  <sheetViews>
    <sheetView topLeftCell="A24" zoomScaleNormal="100" workbookViewId="0">
      <selection activeCell="G66" sqref="G66"/>
    </sheetView>
  </sheetViews>
  <sheetFormatPr defaultRowHeight="14.45"/>
  <cols>
    <col min="1" max="1" width="13.140625" bestFit="1" customWidth="1"/>
    <col min="2" max="2" width="17.85546875" bestFit="1" customWidth="1"/>
    <col min="5" max="5" width="13.7109375" bestFit="1" customWidth="1"/>
    <col min="6" max="6" width="18.5703125" bestFit="1" customWidth="1"/>
    <col min="7" max="7" width="12.7109375" bestFit="1" customWidth="1"/>
  </cols>
  <sheetData>
    <row r="1" spans="1: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>
      <c r="A2" s="26" t="s">
        <v>1</v>
      </c>
      <c r="B2" s="26"/>
      <c r="C2" s="2"/>
      <c r="D2" s="2"/>
      <c r="E2" s="26" t="s">
        <v>1</v>
      </c>
      <c r="F2" s="26"/>
      <c r="G2" s="2"/>
      <c r="H2" s="2"/>
      <c r="I2" s="2"/>
    </row>
    <row r="3" spans="1:15">
      <c r="A3" s="26" t="s">
        <v>2</v>
      </c>
      <c r="B3" s="26"/>
      <c r="C3" s="2"/>
      <c r="D3" s="2"/>
      <c r="E3" s="26" t="s">
        <v>3</v>
      </c>
      <c r="F3" s="26"/>
      <c r="G3" s="2"/>
      <c r="H3" s="2"/>
      <c r="I3" s="2"/>
    </row>
    <row r="4" spans="1:15">
      <c r="A4" s="26" t="s">
        <v>1</v>
      </c>
      <c r="B4" s="26"/>
      <c r="C4" s="2"/>
      <c r="D4" s="2"/>
      <c r="E4" s="26" t="s">
        <v>1</v>
      </c>
      <c r="F4" s="26"/>
      <c r="G4" s="2"/>
      <c r="H4" s="2"/>
      <c r="I4" s="2"/>
    </row>
    <row r="5" spans="1:15">
      <c r="A5" s="2" t="s">
        <v>4</v>
      </c>
      <c r="B5" s="2" t="s">
        <v>5</v>
      </c>
      <c r="C5" s="2"/>
      <c r="D5" s="2"/>
      <c r="E5" s="2" t="s">
        <v>6</v>
      </c>
      <c r="F5" s="2" t="s">
        <v>7</v>
      </c>
      <c r="G5" s="2"/>
      <c r="H5" s="2"/>
      <c r="I5" s="2"/>
    </row>
    <row r="6" spans="1:15">
      <c r="A6">
        <v>0</v>
      </c>
      <c r="B6" s="1">
        <v>-8.2839621700000005E-14</v>
      </c>
      <c r="E6">
        <v>0</v>
      </c>
      <c r="F6" s="1">
        <v>-8.2839621700000005E-14</v>
      </c>
    </row>
    <row r="7" spans="1:15">
      <c r="A7">
        <v>0</v>
      </c>
      <c r="B7" s="1">
        <v>-8.2839621700000005E-14</v>
      </c>
      <c r="E7">
        <v>0</v>
      </c>
      <c r="F7" s="1">
        <v>-8.2839621700000005E-14</v>
      </c>
    </row>
    <row r="8" spans="1:15">
      <c r="A8">
        <v>-0.10204081600000001</v>
      </c>
      <c r="B8">
        <v>-1.10194895E-4</v>
      </c>
      <c r="E8">
        <v>0.10204081600000001</v>
      </c>
      <c r="F8">
        <v>5.1493026800000005E-4</v>
      </c>
    </row>
    <row r="9" spans="1:15">
      <c r="A9">
        <v>-0.20408163300000001</v>
      </c>
      <c r="B9">
        <v>-1.8112962899999999E-4</v>
      </c>
      <c r="E9">
        <v>0.20408163300000001</v>
      </c>
      <c r="F9">
        <v>4.6820121900000003E-3</v>
      </c>
    </row>
    <row r="10" spans="1:15">
      <c r="A10">
        <v>-0.30612244900000002</v>
      </c>
      <c r="B10">
        <v>-2.4395309700000001E-4</v>
      </c>
      <c r="E10">
        <v>0.30612244900000002</v>
      </c>
      <c r="F10">
        <v>4.2331273000000003E-2</v>
      </c>
    </row>
    <row r="11" spans="1:15">
      <c r="A11">
        <v>-0.408163265</v>
      </c>
      <c r="B11">
        <v>-3.0196373800000001E-4</v>
      </c>
      <c r="E11">
        <v>0.408163265</v>
      </c>
      <c r="F11">
        <v>0.43444421500000002</v>
      </c>
    </row>
    <row r="12" spans="1:15">
      <c r="A12">
        <v>-0.510204082</v>
      </c>
      <c r="B12">
        <v>-3.56420347E-4</v>
      </c>
      <c r="E12" s="3">
        <v>0.510204082</v>
      </c>
      <c r="F12" s="4">
        <v>4.04577118</v>
      </c>
      <c r="H12" s="24" t="s">
        <v>8</v>
      </c>
      <c r="I12" s="24"/>
    </row>
    <row r="13" spans="1:15">
      <c r="A13">
        <v>-0.61224489800000004</v>
      </c>
      <c r="B13">
        <v>-4.0799423200000001E-4</v>
      </c>
      <c r="E13" s="5">
        <v>0.61224489800000004</v>
      </c>
      <c r="F13" s="6">
        <v>16.035344299999998</v>
      </c>
      <c r="H13" s="24"/>
      <c r="I13" s="24"/>
    </row>
    <row r="14" spans="1:15">
      <c r="A14">
        <v>-0.71428571399999996</v>
      </c>
      <c r="B14">
        <v>-4.5710357900000001E-4</v>
      </c>
      <c r="E14">
        <v>0.71428571399999996</v>
      </c>
      <c r="F14">
        <v>33.725711599999997</v>
      </c>
    </row>
    <row r="15" spans="1:15">
      <c r="A15">
        <v>-0.81632653099999997</v>
      </c>
      <c r="B15">
        <v>-5.0405454499999997E-4</v>
      </c>
      <c r="E15">
        <v>0.81632653099999997</v>
      </c>
      <c r="F15">
        <v>54.209503599999998</v>
      </c>
    </row>
    <row r="16" spans="1:15">
      <c r="A16">
        <v>-0.918367347</v>
      </c>
      <c r="B16">
        <v>-5.4906592299999995E-4</v>
      </c>
      <c r="E16">
        <v>0.918367347</v>
      </c>
      <c r="F16">
        <v>76.459758800000003</v>
      </c>
    </row>
    <row r="17" spans="1:6">
      <c r="A17">
        <v>-1.0204081599999999</v>
      </c>
      <c r="B17">
        <v>-5.9237688599999996E-4</v>
      </c>
      <c r="E17">
        <v>1.0204081599999999</v>
      </c>
      <c r="F17">
        <v>100.06895299999999</v>
      </c>
    </row>
    <row r="18" spans="1:6">
      <c r="A18">
        <v>-1.1224489799999999</v>
      </c>
      <c r="B18">
        <v>-6.3416836200000002E-4</v>
      </c>
      <c r="E18">
        <v>1.1224489799999999</v>
      </c>
      <c r="F18">
        <v>124.82834</v>
      </c>
    </row>
    <row r="19" spans="1:6">
      <c r="A19">
        <v>-1.2244898</v>
      </c>
      <c r="B19">
        <v>-6.7443456400000004E-4</v>
      </c>
      <c r="E19">
        <v>1.2244898</v>
      </c>
      <c r="F19">
        <v>150.60323700000001</v>
      </c>
    </row>
    <row r="20" spans="1:6">
      <c r="A20">
        <v>-1.3265306100000001</v>
      </c>
      <c r="B20">
        <v>-7.1362949799999998E-4</v>
      </c>
      <c r="E20">
        <v>1.3265306100000001</v>
      </c>
      <c r="F20">
        <v>177.29149899999999</v>
      </c>
    </row>
    <row r="21" spans="1:6">
      <c r="A21">
        <v>-1.4285714300000001</v>
      </c>
      <c r="B21">
        <v>-7.5137049999999996E-4</v>
      </c>
      <c r="E21">
        <v>1.4285714300000001</v>
      </c>
      <c r="F21">
        <v>204.80803399999999</v>
      </c>
    </row>
    <row r="22" spans="1:6">
      <c r="A22">
        <v>-1.53061224</v>
      </c>
      <c r="B22">
        <v>-7.8821968300000003E-4</v>
      </c>
      <c r="E22">
        <v>1.53061224</v>
      </c>
      <c r="F22">
        <v>233.07824299999999</v>
      </c>
    </row>
    <row r="23" spans="1:6">
      <c r="A23">
        <v>-1.63265306</v>
      </c>
      <c r="B23">
        <v>-8.2421416899999995E-4</v>
      </c>
      <c r="E23">
        <v>1.63265306</v>
      </c>
      <c r="F23">
        <v>262.03473500000001</v>
      </c>
    </row>
    <row r="24" spans="1:6">
      <c r="A24">
        <v>-1.73469388</v>
      </c>
      <c r="B24">
        <v>-8.5850647600000003E-4</v>
      </c>
      <c r="E24">
        <v>1.73469388</v>
      </c>
      <c r="F24">
        <v>291.61536699999999</v>
      </c>
    </row>
    <row r="25" spans="1:6">
      <c r="A25">
        <v>-1.8367346899999999</v>
      </c>
      <c r="B25">
        <v>-8.9312260900000005E-4</v>
      </c>
      <c r="E25">
        <v>1.8367346899999999</v>
      </c>
      <c r="F25">
        <v>321.761888</v>
      </c>
    </row>
    <row r="26" spans="1:6">
      <c r="A26">
        <v>-1.9387755099999999</v>
      </c>
      <c r="B26">
        <v>-9.2627124599999999E-4</v>
      </c>
      <c r="E26">
        <v>1.9387755099999999</v>
      </c>
      <c r="F26">
        <v>352.41890000000001</v>
      </c>
    </row>
    <row r="27" spans="1:6">
      <c r="A27">
        <v>-2.0408163300000002</v>
      </c>
      <c r="B27">
        <v>-9.5771773399999996E-4</v>
      </c>
      <c r="E27">
        <v>2.0408163300000002</v>
      </c>
      <c r="F27">
        <v>383.53300999999999</v>
      </c>
    </row>
    <row r="28" spans="1:6">
      <c r="A28">
        <v>-2.1428571399999998</v>
      </c>
      <c r="B28">
        <v>-9.9027170400000004E-4</v>
      </c>
      <c r="E28">
        <v>2.1428571399999998</v>
      </c>
      <c r="F28">
        <v>415.05214699999999</v>
      </c>
    </row>
    <row r="29" spans="1:6">
      <c r="A29">
        <v>-2.2448979599999999</v>
      </c>
      <c r="B29">
        <v>-1.0219918599999999E-3</v>
      </c>
      <c r="E29">
        <v>2.2448979599999999</v>
      </c>
      <c r="F29">
        <v>446.92499500000002</v>
      </c>
    </row>
    <row r="30" spans="1:6">
      <c r="A30">
        <v>-2.3469387799999999</v>
      </c>
      <c r="B30">
        <v>-1.0508615499999999E-3</v>
      </c>
      <c r="E30">
        <v>2.3469387799999999</v>
      </c>
      <c r="F30">
        <v>479.10054400000001</v>
      </c>
    </row>
    <row r="31" spans="1:6">
      <c r="A31">
        <v>-2.44897959</v>
      </c>
      <c r="B31">
        <v>-1.0800882200000001E-3</v>
      </c>
      <c r="E31">
        <v>2.44897959</v>
      </c>
      <c r="F31">
        <v>511.52774599999998</v>
      </c>
    </row>
    <row r="32" spans="1:6">
      <c r="A32">
        <v>-2.55102041</v>
      </c>
      <c r="B32">
        <v>-1.1112005399999999E-3</v>
      </c>
      <c r="E32">
        <v>2.55102041</v>
      </c>
      <c r="F32">
        <v>544.15525300000002</v>
      </c>
    </row>
    <row r="33" spans="1:6">
      <c r="A33">
        <v>-2.6530612200000001</v>
      </c>
      <c r="B33">
        <v>-1.1405186399999999E-3</v>
      </c>
      <c r="E33">
        <v>2.6530612200000001</v>
      </c>
      <c r="F33">
        <v>576.93124699999998</v>
      </c>
    </row>
    <row r="34" spans="1:6">
      <c r="A34">
        <v>-2.7551020400000001</v>
      </c>
      <c r="B34">
        <v>-1.1664789E-3</v>
      </c>
      <c r="E34">
        <v>2.7551020400000001</v>
      </c>
      <c r="F34">
        <v>609.80333499999995</v>
      </c>
    </row>
    <row r="35" spans="1:6">
      <c r="A35">
        <v>-2.8571428600000002</v>
      </c>
      <c r="B35">
        <v>-1.1926099200000001E-3</v>
      </c>
      <c r="E35">
        <v>2.8571428600000002</v>
      </c>
      <c r="F35">
        <v>642.71850099999995</v>
      </c>
    </row>
    <row r="36" spans="1:6">
      <c r="A36">
        <v>-2.9591836699999998</v>
      </c>
      <c r="B36">
        <v>-1.2216384899999999E-3</v>
      </c>
      <c r="E36">
        <v>2.9591836699999998</v>
      </c>
      <c r="F36">
        <v>675.62311699999998</v>
      </c>
    </row>
    <row r="37" spans="1:6">
      <c r="A37">
        <v>-3.0612244899999999</v>
      </c>
      <c r="B37">
        <v>-1.2510037499999999E-3</v>
      </c>
      <c r="E37">
        <v>3.0612244899999999</v>
      </c>
      <c r="F37">
        <v>708.46299799999997</v>
      </c>
    </row>
    <row r="38" spans="1:6">
      <c r="A38">
        <v>-3.1632653099999999</v>
      </c>
      <c r="B38">
        <v>-1.2766879200000001E-3</v>
      </c>
      <c r="E38">
        <v>3.1632653099999999</v>
      </c>
      <c r="F38">
        <v>741.18348600000002</v>
      </c>
    </row>
    <row r="39" spans="1:6">
      <c r="A39">
        <v>-3.26530612</v>
      </c>
      <c r="B39">
        <v>-1.2992914399999999E-3</v>
      </c>
      <c r="E39">
        <v>3.26530612</v>
      </c>
      <c r="F39">
        <v>773.72958400000005</v>
      </c>
    </row>
    <row r="40" spans="1:6">
      <c r="A40">
        <v>-3.36734694</v>
      </c>
      <c r="B40">
        <v>-1.32274858E-3</v>
      </c>
      <c r="E40">
        <v>3.36734694</v>
      </c>
      <c r="F40">
        <v>806.04610400000001</v>
      </c>
    </row>
    <row r="41" spans="1:6">
      <c r="A41">
        <v>-3.46938776</v>
      </c>
      <c r="B41">
        <v>-1.3497202500000001E-3</v>
      </c>
      <c r="E41">
        <v>3.46938776</v>
      </c>
      <c r="F41">
        <v>838.07785899999999</v>
      </c>
    </row>
    <row r="42" spans="1:6">
      <c r="A42">
        <v>-3.5714285700000001</v>
      </c>
      <c r="B42">
        <v>-1.37841832E-3</v>
      </c>
      <c r="E42">
        <v>3.5714285700000001</v>
      </c>
      <c r="F42">
        <v>869.76987699999995</v>
      </c>
    </row>
    <row r="43" spans="1:6">
      <c r="A43">
        <v>-3.6734693900000002</v>
      </c>
      <c r="B43">
        <v>-1.40435233E-3</v>
      </c>
      <c r="E43">
        <v>3.6734693900000002</v>
      </c>
      <c r="F43">
        <v>901.06765399999995</v>
      </c>
    </row>
    <row r="44" spans="1:6">
      <c r="A44">
        <v>-3.7755101999999998</v>
      </c>
      <c r="B44">
        <v>-1.4258415700000001E-3</v>
      </c>
      <c r="E44">
        <v>3.7755101999999998</v>
      </c>
      <c r="F44">
        <v>931.91742899999997</v>
      </c>
    </row>
    <row r="45" spans="1:6">
      <c r="A45">
        <v>-3.8775510199999998</v>
      </c>
      <c r="B45">
        <v>-1.4452468999999999E-3</v>
      </c>
      <c r="E45">
        <v>3.8775510199999998</v>
      </c>
      <c r="F45">
        <v>962.26651500000003</v>
      </c>
    </row>
    <row r="46" spans="1:6">
      <c r="A46">
        <v>-3.9795918399999999</v>
      </c>
      <c r="B46">
        <v>-1.4662048600000001E-3</v>
      </c>
      <c r="E46">
        <v>3.9795918399999999</v>
      </c>
      <c r="F46">
        <v>992.06364699999995</v>
      </c>
    </row>
    <row r="47" spans="1:6">
      <c r="A47">
        <v>-4.0816326500000004</v>
      </c>
      <c r="B47">
        <v>-1.4910446200000001E-3</v>
      </c>
      <c r="E47">
        <v>4.0816326500000004</v>
      </c>
      <c r="F47">
        <v>1021.2593900000001</v>
      </c>
    </row>
    <row r="48" spans="1:6">
      <c r="A48">
        <v>-4.1836734699999996</v>
      </c>
      <c r="B48">
        <v>-1.5187563600000001E-3</v>
      </c>
      <c r="E48">
        <v>4.1836734699999996</v>
      </c>
      <c r="F48">
        <v>1049.8065799999999</v>
      </c>
    </row>
    <row r="49" spans="1:15">
      <c r="A49">
        <v>-4.2857142899999996</v>
      </c>
      <c r="B49">
        <v>-1.5452256000000001E-3</v>
      </c>
      <c r="E49">
        <v>4.2857142899999996</v>
      </c>
      <c r="F49">
        <v>1077.6608000000001</v>
      </c>
    </row>
    <row r="50" spans="1:15">
      <c r="A50">
        <v>-4.3877550999999997</v>
      </c>
      <c r="B50">
        <v>-1.5672354999999999E-3</v>
      </c>
      <c r="E50">
        <v>4.3877550999999997</v>
      </c>
      <c r="F50">
        <v>1104.7808500000001</v>
      </c>
    </row>
    <row r="51" spans="1:15">
      <c r="A51">
        <v>-4.4897959199999997</v>
      </c>
      <c r="B51">
        <v>-1.58517742E-3</v>
      </c>
      <c r="E51">
        <v>4.4897959199999997</v>
      </c>
      <c r="F51">
        <v>1131.12932</v>
      </c>
    </row>
    <row r="52" spans="1:15">
      <c r="A52">
        <v>-4.5918367299999998</v>
      </c>
      <c r="B52">
        <v>-1.60170536E-3</v>
      </c>
      <c r="E52">
        <v>4.5918367299999998</v>
      </c>
      <c r="F52">
        <v>1156.6730700000001</v>
      </c>
    </row>
    <row r="53" spans="1:15">
      <c r="A53">
        <v>-4.6938775499999998</v>
      </c>
      <c r="B53">
        <v>-1.61977168E-3</v>
      </c>
      <c r="E53">
        <v>4.6938775499999998</v>
      </c>
      <c r="F53">
        <v>1181.3836899999999</v>
      </c>
    </row>
    <row r="54" spans="1:15">
      <c r="A54">
        <v>-4.7959183699999999</v>
      </c>
      <c r="B54">
        <v>-1.64155853E-3</v>
      </c>
      <c r="E54">
        <v>4.7959183699999999</v>
      </c>
      <c r="F54">
        <v>1205.2379800000001</v>
      </c>
    </row>
    <row r="55" spans="1:15">
      <c r="A55">
        <v>-4.89795918</v>
      </c>
      <c r="B55">
        <v>-1.6672979699999999E-3</v>
      </c>
      <c r="E55">
        <v>4.89795918</v>
      </c>
      <c r="F55">
        <v>1228.21829</v>
      </c>
    </row>
    <row r="56" spans="1:15">
      <c r="A56">
        <v>-5</v>
      </c>
      <c r="B56">
        <v>-1.6942982699999999E-3</v>
      </c>
      <c r="E56">
        <v>5</v>
      </c>
      <c r="F56">
        <v>1250.3127300000001</v>
      </c>
    </row>
    <row r="61" spans="1:15">
      <c r="A61" s="26" t="s">
        <v>9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>
      <c r="A62" s="26" t="s">
        <v>1</v>
      </c>
      <c r="B62" s="26"/>
      <c r="C62" s="2"/>
      <c r="D62" s="2"/>
      <c r="E62" s="26" t="s">
        <v>1</v>
      </c>
      <c r="F62" s="26"/>
      <c r="G62" s="2"/>
      <c r="H62" s="2"/>
      <c r="I62" s="2"/>
    </row>
    <row r="63" spans="1:15">
      <c r="A63" s="26" t="s">
        <v>2</v>
      </c>
      <c r="B63" s="26"/>
      <c r="C63" s="2"/>
      <c r="D63" s="2"/>
      <c r="E63" s="26" t="s">
        <v>3</v>
      </c>
      <c r="F63" s="26"/>
      <c r="G63" s="2"/>
      <c r="H63" s="2"/>
      <c r="I63" s="2"/>
    </row>
    <row r="64" spans="1:15">
      <c r="A64" s="26" t="s">
        <v>1</v>
      </c>
      <c r="B64" s="26"/>
      <c r="C64" s="2"/>
      <c r="D64" s="2"/>
      <c r="E64" s="26" t="s">
        <v>1</v>
      </c>
      <c r="F64" s="26"/>
      <c r="G64" s="2"/>
      <c r="H64" s="2"/>
      <c r="I64" s="2"/>
    </row>
    <row r="65" spans="1:9">
      <c r="A65" s="2" t="s">
        <v>4</v>
      </c>
      <c r="B65" s="2" t="s">
        <v>5</v>
      </c>
      <c r="C65" s="2"/>
      <c r="D65" s="2"/>
      <c r="E65" s="2" t="s">
        <v>6</v>
      </c>
      <c r="F65" s="2" t="s">
        <v>7</v>
      </c>
      <c r="G65" s="2"/>
      <c r="H65" s="2"/>
      <c r="I65" s="2"/>
    </row>
    <row r="66" spans="1:9">
      <c r="A66">
        <v>0</v>
      </c>
      <c r="B66" s="1">
        <v>-7.4318489500000003E-14</v>
      </c>
      <c r="E66">
        <v>0</v>
      </c>
      <c r="F66" s="1">
        <v>-7.4318489500000003E-14</v>
      </c>
    </row>
    <row r="67" spans="1:9">
      <c r="A67">
        <v>0</v>
      </c>
      <c r="B67" s="1">
        <v>-7.4318489500000003E-14</v>
      </c>
      <c r="E67">
        <v>0</v>
      </c>
      <c r="F67" s="1">
        <v>-7.4318489500000003E-14</v>
      </c>
    </row>
    <row r="68" spans="1:9">
      <c r="A68">
        <v>-0.10204081600000001</v>
      </c>
      <c r="B68">
        <v>-0.61728857100000001</v>
      </c>
      <c r="E68" s="3">
        <v>0.10204081600000001</v>
      </c>
      <c r="F68" s="4">
        <v>6.0045803800000002</v>
      </c>
      <c r="H68" s="24" t="s">
        <v>10</v>
      </c>
      <c r="I68" s="24"/>
    </row>
    <row r="69" spans="1:9">
      <c r="A69">
        <v>-0.20408163300000001</v>
      </c>
      <c r="B69">
        <v>-0.89132609200000001</v>
      </c>
      <c r="E69" s="5">
        <v>0.20408163300000001</v>
      </c>
      <c r="F69" s="6">
        <v>38.8548039</v>
      </c>
      <c r="H69" s="24"/>
      <c r="I69" s="24"/>
    </row>
    <row r="70" spans="1:9">
      <c r="A70">
        <v>-0.30612244900000002</v>
      </c>
      <c r="B70">
        <v>-1.1183740099999999</v>
      </c>
      <c r="E70">
        <v>0.30612244900000002</v>
      </c>
      <c r="F70">
        <v>98.067293899999996</v>
      </c>
    </row>
    <row r="71" spans="1:9">
      <c r="A71">
        <v>-0.408163265</v>
      </c>
      <c r="B71">
        <v>-1.31963629</v>
      </c>
      <c r="E71">
        <v>0.408163265</v>
      </c>
      <c r="F71">
        <v>171.947284</v>
      </c>
    </row>
    <row r="72" spans="1:9">
      <c r="A72">
        <v>-0.510204082</v>
      </c>
      <c r="B72">
        <v>-1.5023319500000001</v>
      </c>
      <c r="E72">
        <v>0.510204082</v>
      </c>
      <c r="F72">
        <v>256.34083600000002</v>
      </c>
    </row>
    <row r="73" spans="1:9">
      <c r="A73">
        <v>-0.61224489800000004</v>
      </c>
      <c r="B73">
        <v>-1.67064367</v>
      </c>
      <c r="E73">
        <v>0.61224489800000004</v>
      </c>
      <c r="F73">
        <v>349.54524900000001</v>
      </c>
    </row>
    <row r="74" spans="1:9">
      <c r="A74">
        <v>-0.71428571399999996</v>
      </c>
      <c r="B74">
        <v>-1.8273597699999999</v>
      </c>
      <c r="E74">
        <v>0.71428571399999996</v>
      </c>
      <c r="F74">
        <v>450.34728699999999</v>
      </c>
    </row>
    <row r="75" spans="1:9">
      <c r="A75">
        <v>-0.81632653099999997</v>
      </c>
      <c r="B75">
        <v>-1.97447255</v>
      </c>
      <c r="E75">
        <v>0.81632653099999997</v>
      </c>
      <c r="F75">
        <v>557.44717300000002</v>
      </c>
    </row>
    <row r="76" spans="1:9">
      <c r="A76">
        <v>-0.918367347</v>
      </c>
      <c r="B76">
        <v>-2.1134608699999999</v>
      </c>
      <c r="E76">
        <v>0.918367347</v>
      </c>
      <c r="F76">
        <v>669.25896499999999</v>
      </c>
    </row>
    <row r="77" spans="1:9">
      <c r="A77">
        <v>-1.0204081599999999</v>
      </c>
      <c r="B77">
        <v>-2.24545723</v>
      </c>
      <c r="E77">
        <v>1.0204081599999999</v>
      </c>
      <c r="F77">
        <v>783.85045600000001</v>
      </c>
    </row>
    <row r="78" spans="1:9">
      <c r="A78">
        <v>-1.1224489799999999</v>
      </c>
      <c r="B78">
        <v>-2.3713606299999999</v>
      </c>
      <c r="E78">
        <v>1.1224489799999999</v>
      </c>
      <c r="F78">
        <v>898.94491700000003</v>
      </c>
    </row>
    <row r="79" spans="1:9">
      <c r="A79">
        <v>-1.2244898</v>
      </c>
      <c r="B79">
        <v>-2.4918916200000001</v>
      </c>
      <c r="E79">
        <v>1.2244898</v>
      </c>
      <c r="F79">
        <v>1011.9498599999999</v>
      </c>
    </row>
    <row r="80" spans="1:9">
      <c r="A80">
        <v>-1.3265306100000001</v>
      </c>
      <c r="B80">
        <v>-2.6076402399999998</v>
      </c>
      <c r="E80">
        <v>1.3265306100000001</v>
      </c>
      <c r="F80">
        <v>1120.00756</v>
      </c>
    </row>
    <row r="81" spans="1:6">
      <c r="A81">
        <v>-1.4285714300000001</v>
      </c>
      <c r="B81">
        <v>-2.71906078</v>
      </c>
      <c r="E81">
        <v>1.4285714300000001</v>
      </c>
      <c r="F81">
        <v>1220.1130599999999</v>
      </c>
    </row>
    <row r="82" spans="1:6">
      <c r="A82">
        <v>-1.53061224</v>
      </c>
      <c r="B82">
        <v>-2.8266490800000001</v>
      </c>
      <c r="E82">
        <v>1.53061224</v>
      </c>
      <c r="F82">
        <v>1309.4224999999999</v>
      </c>
    </row>
    <row r="83" spans="1:6">
      <c r="A83">
        <v>-1.63265306</v>
      </c>
      <c r="B83">
        <v>-2.9306449200000002</v>
      </c>
      <c r="E83">
        <v>1.63265306</v>
      </c>
      <c r="F83">
        <v>1385.86482</v>
      </c>
    </row>
    <row r="84" spans="1:6">
      <c r="A84">
        <v>-1.73469388</v>
      </c>
      <c r="B84">
        <v>-3.0313979600000001</v>
      </c>
      <c r="E84">
        <v>1.73469388</v>
      </c>
      <c r="F84">
        <v>1448.83906</v>
      </c>
    </row>
    <row r="85" spans="1:6">
      <c r="A85">
        <v>-1.8367346899999999</v>
      </c>
      <c r="B85">
        <v>-3.1292803899999999</v>
      </c>
      <c r="E85">
        <v>1.8367346899999999</v>
      </c>
      <c r="F85">
        <v>1499.37581</v>
      </c>
    </row>
    <row r="86" spans="1:6">
      <c r="A86">
        <v>-1.9387755099999999</v>
      </c>
      <c r="B86">
        <v>-3.2242867199999998</v>
      </c>
      <c r="E86">
        <v>1.9387755099999999</v>
      </c>
      <c r="F86">
        <v>1539.5309999999999</v>
      </c>
    </row>
    <row r="87" spans="1:6">
      <c r="A87">
        <v>-2.0408163300000002</v>
      </c>
      <c r="B87">
        <v>-3.3167194800000002</v>
      </c>
      <c r="E87">
        <v>2.0408163300000002</v>
      </c>
      <c r="F87">
        <v>1571.5695800000001</v>
      </c>
    </row>
    <row r="88" spans="1:6">
      <c r="A88">
        <v>-2.1428571399999998</v>
      </c>
      <c r="B88">
        <v>-3.4069255599999999</v>
      </c>
      <c r="E88">
        <v>2.1428571399999998</v>
      </c>
      <c r="F88">
        <v>1597.46675</v>
      </c>
    </row>
    <row r="89" spans="1:6">
      <c r="A89">
        <v>-2.2448979599999999</v>
      </c>
      <c r="B89">
        <v>-3.4949589400000001</v>
      </c>
      <c r="E89">
        <v>2.2448979599999999</v>
      </c>
      <c r="F89">
        <v>1618.76226</v>
      </c>
    </row>
    <row r="90" spans="1:6">
      <c r="A90">
        <v>-2.3469387799999999</v>
      </c>
      <c r="B90">
        <v>-3.5806867599999999</v>
      </c>
      <c r="E90">
        <v>2.3469387799999999</v>
      </c>
      <c r="F90">
        <v>1636.5966599999999</v>
      </c>
    </row>
    <row r="91" spans="1:6">
      <c r="A91">
        <v>-2.44897959</v>
      </c>
      <c r="B91">
        <v>-3.6643593000000001</v>
      </c>
      <c r="E91">
        <v>2.44897959</v>
      </c>
      <c r="F91">
        <v>1651.79934</v>
      </c>
    </row>
    <row r="92" spans="1:6">
      <c r="A92">
        <v>-2.55102041</v>
      </c>
      <c r="B92">
        <v>-3.74655279</v>
      </c>
      <c r="E92">
        <v>2.55102041</v>
      </c>
      <c r="F92">
        <v>1664.97271</v>
      </c>
    </row>
    <row r="93" spans="1:6">
      <c r="A93">
        <v>-2.6530612200000001</v>
      </c>
      <c r="B93">
        <v>-3.82727562</v>
      </c>
      <c r="E93">
        <v>2.6530612200000001</v>
      </c>
      <c r="F93">
        <v>1676.55763</v>
      </c>
    </row>
    <row r="94" spans="1:6">
      <c r="A94">
        <v>-2.7551020400000001</v>
      </c>
      <c r="B94">
        <v>-3.9059515299999998</v>
      </c>
      <c r="E94">
        <v>2.7551020400000001</v>
      </c>
      <c r="F94">
        <v>1686.8804399999999</v>
      </c>
    </row>
    <row r="95" spans="1:6">
      <c r="A95">
        <v>-2.8571428600000002</v>
      </c>
      <c r="B95">
        <v>-3.98253967</v>
      </c>
      <c r="E95">
        <v>2.8571428600000002</v>
      </c>
      <c r="F95">
        <v>1696.1859099999999</v>
      </c>
    </row>
    <row r="96" spans="1:6">
      <c r="A96">
        <v>-2.9591836699999998</v>
      </c>
      <c r="B96">
        <v>-4.0578932200000004</v>
      </c>
      <c r="E96">
        <v>2.9591836699999998</v>
      </c>
      <c r="F96">
        <v>1704.6601499999999</v>
      </c>
    </row>
    <row r="97" spans="1:6">
      <c r="A97">
        <v>-3.0612244899999999</v>
      </c>
      <c r="B97">
        <v>-4.1326666899999998</v>
      </c>
      <c r="E97">
        <v>3.0612244899999999</v>
      </c>
      <c r="F97">
        <v>1712.4465399999999</v>
      </c>
    </row>
    <row r="98" spans="1:6">
      <c r="A98">
        <v>-3.1632653099999999</v>
      </c>
      <c r="B98">
        <v>-4.2064197400000003</v>
      </c>
      <c r="E98">
        <v>3.1632653099999999</v>
      </c>
      <c r="F98">
        <v>1719.6571100000001</v>
      </c>
    </row>
    <row r="99" spans="1:6">
      <c r="A99">
        <v>-3.26530612</v>
      </c>
      <c r="B99">
        <v>-4.2782044099999998</v>
      </c>
      <c r="E99">
        <v>3.26530612</v>
      </c>
      <c r="F99">
        <v>1726.3805400000001</v>
      </c>
    </row>
    <row r="100" spans="1:6">
      <c r="A100">
        <v>-3.36734694</v>
      </c>
      <c r="B100">
        <v>-4.3477956799999999</v>
      </c>
      <c r="E100">
        <v>3.36734694</v>
      </c>
      <c r="F100">
        <v>1732.6880200000001</v>
      </c>
    </row>
    <row r="101" spans="1:6">
      <c r="A101">
        <v>-3.46938776</v>
      </c>
      <c r="B101">
        <v>-4.4161021900000001</v>
      </c>
      <c r="E101">
        <v>3.46938776</v>
      </c>
      <c r="F101">
        <v>1738.6374599999999</v>
      </c>
    </row>
    <row r="102" spans="1:6">
      <c r="A102">
        <v>-3.5714285700000001</v>
      </c>
      <c r="B102">
        <v>-4.4842407299999998</v>
      </c>
      <c r="E102">
        <v>3.5714285700000001</v>
      </c>
      <c r="F102">
        <v>1744.27656</v>
      </c>
    </row>
    <row r="103" spans="1:6">
      <c r="A103">
        <v>-3.6734693900000002</v>
      </c>
      <c r="B103">
        <v>-4.5524599300000004</v>
      </c>
      <c r="E103">
        <v>3.6734693900000002</v>
      </c>
      <c r="F103">
        <v>1749.6450500000001</v>
      </c>
    </row>
    <row r="104" spans="1:6">
      <c r="A104">
        <v>-3.7755101999999998</v>
      </c>
      <c r="B104">
        <v>-4.6199272200000001</v>
      </c>
      <c r="E104">
        <v>3.7755101999999998</v>
      </c>
      <c r="F104">
        <v>1754.7763399999999</v>
      </c>
    </row>
    <row r="105" spans="1:6">
      <c r="A105">
        <v>-3.8775510199999998</v>
      </c>
      <c r="B105">
        <v>-4.6854760200000003</v>
      </c>
      <c r="E105">
        <v>3.8775510199999998</v>
      </c>
      <c r="F105">
        <v>1759.69875</v>
      </c>
    </row>
    <row r="106" spans="1:6">
      <c r="A106">
        <v>-3.9795918399999999</v>
      </c>
      <c r="B106">
        <v>-4.7486780099999999</v>
      </c>
      <c r="E106">
        <v>3.9795918399999999</v>
      </c>
      <c r="F106">
        <v>1764.43643</v>
      </c>
    </row>
    <row r="107" spans="1:6">
      <c r="A107">
        <v>-4.0816326500000004</v>
      </c>
      <c r="B107">
        <v>-4.81022236</v>
      </c>
      <c r="E107">
        <v>4.0816326500000004</v>
      </c>
      <c r="F107">
        <v>1769.0101400000001</v>
      </c>
    </row>
    <row r="108" spans="1:6">
      <c r="A108">
        <v>-4.1836734699999996</v>
      </c>
      <c r="B108">
        <v>-4.8713694800000003</v>
      </c>
      <c r="E108">
        <v>4.1836734699999996</v>
      </c>
      <c r="F108">
        <v>1773.43776</v>
      </c>
    </row>
    <row r="109" spans="1:6">
      <c r="A109">
        <v>-4.2857142899999996</v>
      </c>
      <c r="B109">
        <v>-4.9330939000000003</v>
      </c>
      <c r="E109">
        <v>4.2857142899999996</v>
      </c>
      <c r="F109">
        <v>1777.7348400000001</v>
      </c>
    </row>
    <row r="110" spans="1:6">
      <c r="A110">
        <v>-4.3877550999999997</v>
      </c>
      <c r="B110">
        <v>-4.9954590400000001</v>
      </c>
      <c r="E110">
        <v>4.3877550999999997</v>
      </c>
      <c r="F110">
        <v>1781.91489</v>
      </c>
    </row>
    <row r="111" spans="1:6">
      <c r="A111">
        <v>-4.4897959199999997</v>
      </c>
      <c r="B111">
        <v>-5.0575615899999997</v>
      </c>
      <c r="E111">
        <v>4.4897959199999997</v>
      </c>
      <c r="F111">
        <v>1785.9897599999999</v>
      </c>
    </row>
    <row r="112" spans="1:6">
      <c r="A112">
        <v>-4.5918367299999998</v>
      </c>
      <c r="B112">
        <v>-5.1181167900000002</v>
      </c>
      <c r="E112">
        <v>4.5918367299999998</v>
      </c>
      <c r="F112">
        <v>1789.9698699999999</v>
      </c>
    </row>
    <row r="113" spans="1:11">
      <c r="A113">
        <v>-4.6938775499999998</v>
      </c>
      <c r="B113">
        <v>-5.1762892300000001</v>
      </c>
      <c r="E113">
        <v>4.6938775499999998</v>
      </c>
      <c r="F113">
        <v>1793.8643999999999</v>
      </c>
    </row>
    <row r="114" spans="1:11">
      <c r="A114">
        <v>-4.7959183699999999</v>
      </c>
      <c r="B114">
        <v>-5.2321585099999997</v>
      </c>
      <c r="E114">
        <v>4.7959183699999999</v>
      </c>
      <c r="F114">
        <v>1797.6815099999999</v>
      </c>
    </row>
    <row r="115" spans="1:11">
      <c r="A115">
        <v>-4.89795918</v>
      </c>
      <c r="B115">
        <v>-5.2866291700000003</v>
      </c>
      <c r="E115">
        <v>4.89795918</v>
      </c>
      <c r="F115">
        <v>1801.4284299999999</v>
      </c>
    </row>
    <row r="116" spans="1:11">
      <c r="A116">
        <v>-5</v>
      </c>
      <c r="B116">
        <v>-5.34097007</v>
      </c>
      <c r="E116">
        <v>5</v>
      </c>
      <c r="F116">
        <v>1805.1116300000001</v>
      </c>
    </row>
    <row r="119" spans="1:11" ht="14.45" customHeight="1">
      <c r="I119" s="25" t="s">
        <v>11</v>
      </c>
      <c r="J119" s="25"/>
      <c r="K119" s="25"/>
    </row>
    <row r="120" spans="1:11">
      <c r="I120" s="25"/>
      <c r="J120" s="25"/>
      <c r="K120" s="25"/>
    </row>
    <row r="121" spans="1:11">
      <c r="I121" s="25"/>
      <c r="J121" s="25"/>
      <c r="K121" s="25"/>
    </row>
    <row r="122" spans="1:11">
      <c r="I122" s="25"/>
      <c r="J122" s="25"/>
      <c r="K122" s="25"/>
    </row>
    <row r="123" spans="1:11">
      <c r="I123" s="25"/>
      <c r="J123" s="25"/>
      <c r="K123" s="25"/>
    </row>
    <row r="124" spans="1:11">
      <c r="I124" s="25"/>
      <c r="J124" s="25"/>
      <c r="K124" s="25"/>
    </row>
    <row r="125" spans="1:11">
      <c r="I125" s="25"/>
      <c r="J125" s="25"/>
      <c r="K125" s="25"/>
    </row>
    <row r="126" spans="1:11">
      <c r="J126" s="7"/>
      <c r="K126" s="7"/>
    </row>
  </sheetData>
  <mergeCells count="17">
    <mergeCell ref="E2:F2"/>
    <mergeCell ref="E3:F3"/>
    <mergeCell ref="E4:F4"/>
    <mergeCell ref="A1:O1"/>
    <mergeCell ref="A61:O61"/>
    <mergeCell ref="H12:I13"/>
    <mergeCell ref="A2:B2"/>
    <mergeCell ref="A4:B4"/>
    <mergeCell ref="A3:B3"/>
    <mergeCell ref="H68:I69"/>
    <mergeCell ref="I119:K125"/>
    <mergeCell ref="A62:B62"/>
    <mergeCell ref="E62:F62"/>
    <mergeCell ref="A63:B63"/>
    <mergeCell ref="E63:F63"/>
    <mergeCell ref="A64:B64"/>
    <mergeCell ref="E64:F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6DE8-7641-46C4-92B0-021DDD8376D0}">
  <dimension ref="A1:G34"/>
  <sheetViews>
    <sheetView workbookViewId="0">
      <selection activeCell="A35" sqref="A35"/>
    </sheetView>
  </sheetViews>
  <sheetFormatPr defaultRowHeight="14.45"/>
  <cols>
    <col min="1" max="1" width="10" bestFit="1" customWidth="1"/>
    <col min="2" max="2" width="14.7109375" bestFit="1" customWidth="1"/>
    <col min="3" max="3" width="9.7109375" bestFit="1" customWidth="1"/>
    <col min="5" max="5" width="9.7109375" bestFit="1" customWidth="1"/>
    <col min="6" max="6" width="12" bestFit="1" customWidth="1"/>
    <col min="7" max="7" width="12.5703125" bestFit="1" customWidth="1"/>
  </cols>
  <sheetData>
    <row r="1" spans="1:7">
      <c r="A1" s="27" t="s">
        <v>1</v>
      </c>
      <c r="B1" s="27"/>
      <c r="C1" s="27"/>
    </row>
    <row r="2" spans="1:7">
      <c r="A2" s="26" t="s">
        <v>12</v>
      </c>
      <c r="B2" s="26"/>
      <c r="C2" s="26"/>
    </row>
    <row r="3" spans="1:7">
      <c r="A3" s="27" t="s">
        <v>1</v>
      </c>
      <c r="B3" s="27"/>
      <c r="C3" s="27"/>
    </row>
    <row r="4" spans="1:7">
      <c r="A4" s="2" t="s">
        <v>13</v>
      </c>
      <c r="B4" s="2" t="s">
        <v>14</v>
      </c>
      <c r="C4" s="2" t="s">
        <v>15</v>
      </c>
    </row>
    <row r="5" spans="1:7">
      <c r="A5">
        <v>0</v>
      </c>
      <c r="B5" s="1">
        <v>-2.65226658E-11</v>
      </c>
      <c r="C5" t="e" cm="1">
        <f t="array" ref="C5:C30">LN(B5:B30)</f>
        <v>#NUM!</v>
      </c>
    </row>
    <row r="6" spans="1:7">
      <c r="A6">
        <v>0</v>
      </c>
      <c r="B6" s="1">
        <v>-2.65226658E-11</v>
      </c>
      <c r="C6" t="e">
        <v>#NUM!</v>
      </c>
    </row>
    <row r="7" spans="1:7">
      <c r="A7" s="3">
        <v>0.05</v>
      </c>
      <c r="B7" s="8">
        <v>5.4082584300000001E-7</v>
      </c>
      <c r="C7" s="4">
        <v>-14.430168526746975</v>
      </c>
    </row>
    <row r="8" spans="1:7">
      <c r="A8" s="9">
        <v>0.1</v>
      </c>
      <c r="B8" s="1">
        <v>2.1184858999999998E-6</v>
      </c>
      <c r="C8" s="10">
        <v>-13.06480892255453</v>
      </c>
    </row>
    <row r="9" spans="1:7">
      <c r="A9" s="9">
        <v>0.15</v>
      </c>
      <c r="B9" s="1">
        <v>7.5010993700000001E-6</v>
      </c>
      <c r="C9" s="10">
        <v>-11.800460965497532</v>
      </c>
      <c r="E9" s="15" t="s">
        <v>16</v>
      </c>
      <c r="F9" s="15" t="s">
        <v>17</v>
      </c>
      <c r="G9" s="14" t="s">
        <v>18</v>
      </c>
    </row>
    <row r="10" spans="1:7">
      <c r="A10" s="5">
        <v>0.2</v>
      </c>
      <c r="B10" s="11">
        <v>2.8908748400000001E-5</v>
      </c>
      <c r="C10" s="6">
        <v>-10.451366295851395</v>
      </c>
      <c r="E10" s="16" t="s">
        <v>19</v>
      </c>
      <c r="F10" s="16">
        <f>SLOPE(C7:C10,A7:A10)</f>
        <v>26.401509299487476</v>
      </c>
      <c r="G10" s="10">
        <f>1/(0.026*F10)</f>
        <v>1.4567931713769524</v>
      </c>
    </row>
    <row r="11" spans="1:7">
      <c r="A11">
        <v>0.25</v>
      </c>
      <c r="B11">
        <v>1.2909438399999999E-4</v>
      </c>
      <c r="C11">
        <v>-8.9549667622197706</v>
      </c>
      <c r="D11" t="s">
        <v>20</v>
      </c>
      <c r="E11" s="16" t="s">
        <v>21</v>
      </c>
      <c r="F11" s="16">
        <f>SLOPE(C12:C16,A12:A16)</f>
        <v>33.749304584742674</v>
      </c>
      <c r="G11" s="10">
        <f t="shared" ref="G11:G12" si="0">1/(0.026*F11)</f>
        <v>1.1396246214485286</v>
      </c>
    </row>
    <row r="12" spans="1:7">
      <c r="A12" s="3">
        <v>0.3</v>
      </c>
      <c r="B12" s="12">
        <v>6.6570703700000004E-4</v>
      </c>
      <c r="C12" s="4">
        <v>-7.3146608685857863</v>
      </c>
      <c r="E12" s="17" t="s">
        <v>22</v>
      </c>
      <c r="F12" s="17">
        <f>SLOPE(C18:C22,A18:A22)</f>
        <v>19.081304865483478</v>
      </c>
      <c r="G12" s="6">
        <f t="shared" si="0"/>
        <v>2.0156660528553392</v>
      </c>
    </row>
    <row r="13" spans="1:7">
      <c r="A13" s="9">
        <v>0.35</v>
      </c>
      <c r="B13">
        <v>3.7835051299999999E-3</v>
      </c>
      <c r="C13" s="10">
        <v>-5.5771044159432108</v>
      </c>
    </row>
    <row r="14" spans="1:7">
      <c r="A14" s="9">
        <v>0.4</v>
      </c>
      <c r="B14">
        <v>2.2186907299999999E-2</v>
      </c>
      <c r="C14" s="10">
        <v>-3.8082529253427442</v>
      </c>
    </row>
    <row r="15" spans="1:7">
      <c r="A15" s="9">
        <v>0.45</v>
      </c>
      <c r="B15">
        <v>0.121247803</v>
      </c>
      <c r="C15" s="10">
        <v>-2.1099188689163348</v>
      </c>
    </row>
    <row r="16" spans="1:7">
      <c r="A16" s="5">
        <v>0.5</v>
      </c>
      <c r="B16" s="13">
        <v>0.54284714700000003</v>
      </c>
      <c r="C16" s="6">
        <v>-0.61092749591355489</v>
      </c>
    </row>
    <row r="17" spans="1:7">
      <c r="A17">
        <v>0.55000000000000004</v>
      </c>
      <c r="B17">
        <v>1.9446073399999999</v>
      </c>
      <c r="C17">
        <v>0.66506007494147446</v>
      </c>
    </row>
    <row r="18" spans="1:7">
      <c r="A18" s="3">
        <v>0.6</v>
      </c>
      <c r="B18" s="12">
        <v>5.9835021299999998</v>
      </c>
      <c r="C18" s="4">
        <v>1.7890060370103127</v>
      </c>
    </row>
    <row r="19" spans="1:7">
      <c r="A19" s="9">
        <v>0.65</v>
      </c>
      <c r="B19">
        <v>16.8769794</v>
      </c>
      <c r="C19" s="10">
        <v>2.825950527657525</v>
      </c>
    </row>
    <row r="20" spans="1:7">
      <c r="A20" s="9">
        <v>0.7</v>
      </c>
      <c r="B20">
        <v>45.173706000000003</v>
      </c>
      <c r="C20" s="10">
        <v>3.8105151919064468</v>
      </c>
    </row>
    <row r="21" spans="1:7">
      <c r="A21" s="9">
        <v>0.75</v>
      </c>
      <c r="B21">
        <v>115.251023</v>
      </c>
      <c r="C21" s="10">
        <v>4.7471125581931117</v>
      </c>
    </row>
    <row r="22" spans="1:7">
      <c r="A22" s="5">
        <v>0.8</v>
      </c>
      <c r="B22" s="13">
        <v>270.08891999999997</v>
      </c>
      <c r="C22" s="6">
        <v>5.5987512381133895</v>
      </c>
    </row>
    <row r="23" spans="1:7">
      <c r="A23">
        <v>0.85</v>
      </c>
      <c r="B23">
        <v>529.23708499999998</v>
      </c>
      <c r="C23">
        <v>6.2714365072609235</v>
      </c>
    </row>
    <row r="24" spans="1:7">
      <c r="A24">
        <v>0.9</v>
      </c>
      <c r="B24">
        <v>800.22922300000005</v>
      </c>
      <c r="C24">
        <v>6.6848982153764043</v>
      </c>
    </row>
    <row r="25" spans="1:7">
      <c r="A25">
        <v>0.95</v>
      </c>
      <c r="B25">
        <v>985.380222</v>
      </c>
      <c r="C25">
        <v>6.8930275788712949</v>
      </c>
    </row>
    <row r="26" spans="1:7">
      <c r="A26">
        <v>1</v>
      </c>
      <c r="B26">
        <v>1096.96264</v>
      </c>
      <c r="C26">
        <v>7.0003004031775182</v>
      </c>
    </row>
    <row r="27" spans="1:7">
      <c r="A27">
        <v>1.05</v>
      </c>
      <c r="B27">
        <v>1167.04294</v>
      </c>
      <c r="C27">
        <v>7.062228426811</v>
      </c>
    </row>
    <row r="28" spans="1:7">
      <c r="A28">
        <v>1.1000000000000001</v>
      </c>
      <c r="B28">
        <v>1211.9041400000001</v>
      </c>
      <c r="C28">
        <v>7.0999480710920491</v>
      </c>
    </row>
    <row r="29" spans="1:7">
      <c r="A29">
        <v>1.1499999999999999</v>
      </c>
      <c r="B29">
        <v>1240.0462500000001</v>
      </c>
      <c r="C29">
        <v>7.122903956290612</v>
      </c>
    </row>
    <row r="30" spans="1:7">
      <c r="A30">
        <v>1.2</v>
      </c>
      <c r="B30">
        <v>1256.8360399999999</v>
      </c>
      <c r="C30">
        <v>7.1363527625328089</v>
      </c>
    </row>
    <row r="32" spans="1:7">
      <c r="A32" s="25" t="s">
        <v>23</v>
      </c>
      <c r="B32" s="25"/>
      <c r="C32" s="25"/>
      <c r="D32" s="25"/>
      <c r="E32" s="25"/>
      <c r="F32" s="25"/>
      <c r="G32" s="25"/>
    </row>
    <row r="33" spans="1:7">
      <c r="A33" s="25"/>
      <c r="B33" s="25"/>
      <c r="C33" s="25"/>
      <c r="D33" s="25"/>
      <c r="E33" s="25"/>
      <c r="F33" s="25"/>
      <c r="G33" s="25"/>
    </row>
    <row r="34" spans="1:7">
      <c r="A34" s="25"/>
      <c r="B34" s="25"/>
      <c r="C34" s="25"/>
      <c r="D34" s="25"/>
      <c r="E34" s="25"/>
      <c r="F34" s="25"/>
      <c r="G34" s="25"/>
    </row>
  </sheetData>
  <mergeCells count="4">
    <mergeCell ref="A32:G34"/>
    <mergeCell ref="A1:C1"/>
    <mergeCell ref="A2:C2"/>
    <mergeCell ref="A3:C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6E19-809E-4CA4-8B92-A1B42F09CEE0}">
  <dimension ref="A1:G11"/>
  <sheetViews>
    <sheetView tabSelected="1" workbookViewId="0">
      <selection activeCell="R4" sqref="R4"/>
    </sheetView>
  </sheetViews>
  <sheetFormatPr defaultRowHeight="14.45"/>
  <sheetData>
    <row r="1" spans="1:7" ht="15">
      <c r="A1" s="18" t="s">
        <v>24</v>
      </c>
      <c r="B1" s="18" t="s">
        <v>25</v>
      </c>
      <c r="C1" s="18" t="s">
        <v>26</v>
      </c>
      <c r="D1" s="18" t="s">
        <v>27</v>
      </c>
    </row>
    <row r="2" spans="1:7" ht="15">
      <c r="A2" s="19">
        <v>250</v>
      </c>
      <c r="B2" s="19">
        <v>0.91720000000000002</v>
      </c>
      <c r="C2" s="19">
        <f>B2-3*LN(A2)</f>
        <v>-15.647182753586739</v>
      </c>
      <c r="D2" s="19">
        <f>1/0.021543333</f>
        <v>46.418072820951146</v>
      </c>
      <c r="F2" s="22" t="s">
        <v>28</v>
      </c>
      <c r="G2" s="20">
        <f>SLOPE(C2:C8,D2:D8)</f>
        <v>-0.10154577068024756</v>
      </c>
    </row>
    <row r="3" spans="1:7" ht="15">
      <c r="A3" s="19">
        <v>275</v>
      </c>
      <c r="B3" s="19">
        <v>2.0049000000000001</v>
      </c>
      <c r="C3" s="19">
        <f>B3-3*LN(A3)</f>
        <v>-14.845413292999716</v>
      </c>
      <c r="D3" s="19">
        <f>1/0.023719333</f>
        <v>42.159701539668085</v>
      </c>
      <c r="F3" s="23" t="s">
        <v>29</v>
      </c>
      <c r="G3" s="21">
        <v>0.10155</v>
      </c>
    </row>
    <row r="4" spans="1:7" ht="15">
      <c r="A4" s="19">
        <v>300</v>
      </c>
      <c r="B4" s="19">
        <v>2.742</v>
      </c>
      <c r="C4" s="19">
        <f>B4-3*LN(A4)</f>
        <v>-14.369347423968602</v>
      </c>
      <c r="D4" s="19">
        <f>1/0.025851999</f>
        <v>38.681728248558265</v>
      </c>
    </row>
    <row r="5" spans="1:7" ht="15">
      <c r="A5" s="19">
        <v>325</v>
      </c>
      <c r="B5" s="19">
        <v>3.2610000000000001</v>
      </c>
      <c r="C5" s="19">
        <f>B5-3*LN(A5)</f>
        <v>-14.090475546989214</v>
      </c>
      <c r="D5" s="19">
        <f>1/0.027943583</f>
        <v>35.786391458819004</v>
      </c>
    </row>
    <row r="6" spans="1:7" ht="15">
      <c r="A6" s="19">
        <v>350</v>
      </c>
      <c r="B6" s="19">
        <v>3.6394000000000002</v>
      </c>
      <c r="C6" s="19">
        <f>B6-3*LN(A6)</f>
        <v>-13.934399463450378</v>
      </c>
      <c r="D6" s="19">
        <f>1/0.030145667</f>
        <v>33.172263197891759</v>
      </c>
    </row>
    <row r="7" spans="1:7" ht="15">
      <c r="A7" s="19">
        <v>375</v>
      </c>
      <c r="B7" s="19">
        <v>3.9238</v>
      </c>
      <c r="C7" s="19">
        <f>B7-3*LN(A7)</f>
        <v>-13.856978077911233</v>
      </c>
      <c r="D7" s="19">
        <f>1/0.032373499</f>
        <v>30.889463014177121</v>
      </c>
    </row>
    <row r="8" spans="1:7" ht="15">
      <c r="A8" s="19">
        <v>400</v>
      </c>
      <c r="B8" s="19">
        <v>4.1428000000000003</v>
      </c>
      <c r="C8" s="19">
        <f>B8-3*LN(A8)</f>
        <v>-13.831593641323945</v>
      </c>
      <c r="D8" s="19">
        <f>1/0.034622666</f>
        <v>28.882813357007226</v>
      </c>
    </row>
    <row r="9" spans="1:7" ht="15"/>
    <row r="11" spans="1:7">
      <c r="A11" s="28"/>
      <c r="B11" s="28"/>
      <c r="C11" s="28"/>
      <c r="D11" s="28"/>
    </row>
  </sheetData>
  <mergeCells count="1">
    <mergeCell ref="A11:D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 Ashvanth</dc:creator>
  <cp:keywords/>
  <dc:description/>
  <cp:lastModifiedBy/>
  <cp:revision/>
  <dcterms:created xsi:type="dcterms:W3CDTF">2024-08-17T17:40:11Z</dcterms:created>
  <dcterms:modified xsi:type="dcterms:W3CDTF">2024-08-18T18:30:55Z</dcterms:modified>
  <cp:category/>
  <cp:contentStatus/>
</cp:coreProperties>
</file>